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quedonglin/Downloads/Truck Data/"/>
    </mc:Choice>
  </mc:AlternateContent>
  <xr:revisionPtr revIDLastSave="0" documentId="13_ncr:1_{EFD74559-B65F-D749-8F1D-D7DF8D10963D}" xr6:coauthVersionLast="47" xr6:coauthVersionMax="47" xr10:uidLastSave="{00000000-0000-0000-0000-000000000000}"/>
  <bookViews>
    <workbookView xWindow="39380" yWindow="-21100" windowWidth="19200" windowHeight="19980" tabRatio="797" firstSheet="11" activeTab="20" xr2:uid="{00000000-000D-0000-FFFF-FFFF00000000}"/>
  </bookViews>
  <sheets>
    <sheet name="Day1" sheetId="35" r:id="rId1"/>
    <sheet name="Day2" sheetId="32" r:id="rId2"/>
    <sheet name="Day3" sheetId="36" r:id="rId3"/>
    <sheet name="Day4" sheetId="37" r:id="rId4"/>
    <sheet name="Day5" sheetId="38" r:id="rId5"/>
    <sheet name="Day6" sheetId="39" r:id="rId6"/>
    <sheet name="Day7" sheetId="40" r:id="rId7"/>
    <sheet name="Day8" sheetId="41" r:id="rId8"/>
    <sheet name="Day9" sheetId="42" r:id="rId9"/>
    <sheet name="Day10" sheetId="43" r:id="rId10"/>
    <sheet name="Day11" sheetId="44" r:id="rId11"/>
    <sheet name="Day12" sheetId="45" r:id="rId12"/>
    <sheet name="Day13" sheetId="46" r:id="rId13"/>
    <sheet name="Day14" sheetId="47" r:id="rId14"/>
    <sheet name="Day15" sheetId="48" r:id="rId15"/>
    <sheet name="Day16" sheetId="49" r:id="rId16"/>
    <sheet name="Day17" sheetId="50" r:id="rId17"/>
    <sheet name="Day18" sheetId="51" r:id="rId18"/>
    <sheet name="Day19" sheetId="52" r:id="rId19"/>
    <sheet name="Day20" sheetId="53" r:id="rId20"/>
    <sheet name="Day21" sheetId="54" r:id="rId21"/>
    <sheet name="Day22" sheetId="55" r:id="rId22"/>
    <sheet name="Day23" sheetId="56" r:id="rId23"/>
    <sheet name="Summary" sheetId="1" r:id="rId2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84" i="55" l="1"/>
  <c r="O40" i="55"/>
  <c r="O51" i="53" l="1"/>
  <c r="J229" i="51" l="1"/>
  <c r="O74" i="43"/>
  <c r="O41" i="43"/>
  <c r="O35" i="43"/>
  <c r="O16" i="43"/>
  <c r="O4" i="35" l="1"/>
  <c r="O5" i="35"/>
  <c r="O6" i="35"/>
  <c r="O7" i="35"/>
  <c r="O8" i="35"/>
  <c r="O9" i="35"/>
  <c r="O10" i="35"/>
  <c r="O11" i="35"/>
  <c r="O12" i="35"/>
  <c r="O13" i="35"/>
  <c r="O14" i="35"/>
  <c r="O15" i="35"/>
  <c r="O16" i="35"/>
  <c r="O17" i="35"/>
  <c r="O18" i="35"/>
  <c r="O19" i="35"/>
  <c r="O20" i="35"/>
  <c r="O21" i="35"/>
  <c r="O22" i="35"/>
  <c r="O23" i="35"/>
  <c r="O24" i="35"/>
  <c r="O25" i="35"/>
  <c r="O26" i="35"/>
  <c r="O27" i="35"/>
  <c r="O28" i="35"/>
  <c r="O29" i="35"/>
  <c r="O30" i="35"/>
  <c r="O31" i="35"/>
  <c r="O32" i="35"/>
  <c r="O33" i="35"/>
  <c r="O34" i="35"/>
  <c r="O35" i="35"/>
  <c r="O36" i="35"/>
  <c r="O37" i="35"/>
  <c r="O38" i="35"/>
  <c r="O39" i="35"/>
  <c r="O40" i="35"/>
  <c r="O41" i="35"/>
  <c r="O42" i="35"/>
  <c r="O43" i="35"/>
  <c r="O44" i="35"/>
  <c r="O45" i="35"/>
  <c r="O46" i="35"/>
  <c r="O47" i="35"/>
  <c r="O48" i="35"/>
  <c r="O49" i="35"/>
  <c r="O50" i="35"/>
  <c r="O51" i="35"/>
  <c r="O52" i="35"/>
  <c r="O53" i="35"/>
  <c r="O54" i="35"/>
  <c r="O55" i="35"/>
  <c r="O56" i="35"/>
  <c r="O57" i="35"/>
  <c r="O58" i="35"/>
  <c r="O59" i="35"/>
  <c r="O60" i="35"/>
  <c r="O61" i="35"/>
  <c r="O62" i="35"/>
  <c r="O63" i="35"/>
  <c r="O64" i="35"/>
  <c r="O65" i="35"/>
  <c r="O66" i="35"/>
  <c r="O67" i="35"/>
  <c r="O68" i="35"/>
  <c r="O69" i="35"/>
  <c r="O70" i="35"/>
  <c r="O71" i="35"/>
  <c r="O72" i="35"/>
  <c r="O73" i="35"/>
  <c r="O74" i="35"/>
  <c r="O75" i="35"/>
  <c r="O76" i="35"/>
  <c r="O77" i="35"/>
  <c r="O78" i="35"/>
  <c r="O79" i="35"/>
  <c r="O80" i="35"/>
  <c r="O81" i="35"/>
  <c r="O82" i="35"/>
  <c r="O83" i="35"/>
  <c r="O84" i="35"/>
  <c r="O85" i="35"/>
  <c r="O86" i="35"/>
  <c r="O87" i="35"/>
  <c r="O88" i="35"/>
  <c r="O89" i="35"/>
  <c r="O90" i="35"/>
  <c r="O91" i="35"/>
  <c r="O92" i="35"/>
  <c r="O93" i="35"/>
  <c r="O94" i="35"/>
  <c r="O95" i="35"/>
  <c r="O96" i="35"/>
  <c r="O97" i="35"/>
  <c r="O98" i="35"/>
  <c r="O99" i="35"/>
  <c r="O100" i="35"/>
  <c r="O101" i="35"/>
  <c r="O102" i="35"/>
  <c r="O103" i="35"/>
  <c r="O104" i="35"/>
  <c r="O105" i="35"/>
  <c r="O106" i="35"/>
  <c r="O107" i="35"/>
  <c r="O108" i="35"/>
  <c r="O109" i="35"/>
  <c r="O110" i="35"/>
  <c r="O111" i="35"/>
  <c r="O112" i="35"/>
  <c r="O113" i="35"/>
  <c r="O114" i="35"/>
  <c r="O115" i="35"/>
  <c r="O116" i="35"/>
  <c r="O117" i="35"/>
  <c r="O118" i="35"/>
  <c r="O119" i="35"/>
  <c r="O120" i="35"/>
  <c r="O121" i="35"/>
  <c r="O122" i="35"/>
  <c r="O123" i="35"/>
  <c r="O124" i="35"/>
  <c r="O125" i="35"/>
  <c r="O126" i="35"/>
  <c r="O127" i="35"/>
  <c r="O128" i="35"/>
  <c r="O129" i="35"/>
  <c r="O130" i="35"/>
  <c r="O131" i="35"/>
  <c r="O132" i="35"/>
  <c r="O133" i="35"/>
  <c r="O134" i="35"/>
  <c r="O135" i="35"/>
  <c r="O136" i="35"/>
  <c r="O137" i="35"/>
  <c r="O138" i="35"/>
  <c r="O139" i="35"/>
  <c r="O140" i="35"/>
  <c r="O141" i="35"/>
  <c r="O142" i="35"/>
  <c r="O143" i="35"/>
  <c r="O144" i="35"/>
  <c r="O145" i="35"/>
  <c r="O146" i="35"/>
  <c r="O147" i="35"/>
  <c r="O148" i="35"/>
  <c r="O149" i="35"/>
  <c r="O150" i="35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F240" i="56" l="1"/>
  <c r="F239" i="56"/>
  <c r="F238" i="56"/>
  <c r="F237" i="56"/>
  <c r="F236" i="56"/>
  <c r="F235" i="56"/>
  <c r="F234" i="56"/>
  <c r="F233" i="56"/>
  <c r="F232" i="56"/>
  <c r="F231" i="56"/>
  <c r="F230" i="56"/>
  <c r="M229" i="56"/>
  <c r="L229" i="56"/>
  <c r="K229" i="56"/>
  <c r="J229" i="56"/>
  <c r="I229" i="56"/>
  <c r="F229" i="56"/>
  <c r="F228" i="56"/>
  <c r="M222" i="56"/>
  <c r="M223" i="56" s="1"/>
  <c r="L222" i="56"/>
  <c r="L223" i="56" s="1"/>
  <c r="K222" i="56"/>
  <c r="K223" i="56" s="1"/>
  <c r="J222" i="56"/>
  <c r="J223" i="56" s="1"/>
  <c r="I222" i="56"/>
  <c r="I223" i="56" s="1"/>
  <c r="E222" i="56"/>
  <c r="E28" i="1" s="1"/>
  <c r="M221" i="56"/>
  <c r="J28" i="1" s="1"/>
  <c r="L221" i="56"/>
  <c r="I28" i="1" s="1"/>
  <c r="K221" i="56"/>
  <c r="H28" i="1" s="1"/>
  <c r="J221" i="56"/>
  <c r="G28" i="1" s="1"/>
  <c r="I221" i="56"/>
  <c r="E221" i="56"/>
  <c r="C28" i="1" s="1"/>
  <c r="O220" i="56"/>
  <c r="O219" i="56"/>
  <c r="O218" i="56"/>
  <c r="O217" i="56"/>
  <c r="O216" i="56"/>
  <c r="O215" i="56"/>
  <c r="O214" i="56"/>
  <c r="O213" i="56"/>
  <c r="O212" i="56"/>
  <c r="O211" i="56"/>
  <c r="O210" i="56"/>
  <c r="O209" i="56"/>
  <c r="O208" i="56"/>
  <c r="O207" i="56"/>
  <c r="O206" i="56"/>
  <c r="O205" i="56"/>
  <c r="O204" i="56"/>
  <c r="O203" i="56"/>
  <c r="O202" i="56"/>
  <c r="O201" i="56"/>
  <c r="O200" i="56"/>
  <c r="O199" i="56"/>
  <c r="O198" i="56"/>
  <c r="O197" i="56"/>
  <c r="O196" i="56"/>
  <c r="O195" i="56"/>
  <c r="O194" i="56"/>
  <c r="O193" i="56"/>
  <c r="O192" i="56"/>
  <c r="O191" i="56"/>
  <c r="O190" i="56"/>
  <c r="O189" i="56"/>
  <c r="O188" i="56"/>
  <c r="O187" i="56"/>
  <c r="O186" i="56"/>
  <c r="O185" i="56"/>
  <c r="O184" i="56"/>
  <c r="O183" i="56"/>
  <c r="O182" i="56"/>
  <c r="O181" i="56"/>
  <c r="O180" i="56"/>
  <c r="O179" i="56"/>
  <c r="O178" i="56"/>
  <c r="O177" i="56"/>
  <c r="O176" i="56"/>
  <c r="O175" i="56"/>
  <c r="O174" i="56"/>
  <c r="O173" i="56"/>
  <c r="O172" i="56"/>
  <c r="O171" i="56"/>
  <c r="O170" i="56"/>
  <c r="O169" i="56"/>
  <c r="O168" i="56"/>
  <c r="O167" i="56"/>
  <c r="O166" i="56"/>
  <c r="O165" i="56"/>
  <c r="O164" i="56"/>
  <c r="O163" i="56"/>
  <c r="O162" i="56"/>
  <c r="O161" i="56"/>
  <c r="O160" i="56"/>
  <c r="O159" i="56"/>
  <c r="O158" i="56"/>
  <c r="O157" i="56"/>
  <c r="O156" i="56"/>
  <c r="O155" i="56"/>
  <c r="O154" i="56"/>
  <c r="O153" i="56"/>
  <c r="O152" i="56"/>
  <c r="O151" i="56"/>
  <c r="O150" i="56"/>
  <c r="O149" i="56"/>
  <c r="O148" i="56"/>
  <c r="O147" i="56"/>
  <c r="O146" i="56"/>
  <c r="O145" i="56"/>
  <c r="O144" i="56"/>
  <c r="O143" i="56"/>
  <c r="O142" i="56"/>
  <c r="O141" i="56"/>
  <c r="O140" i="56"/>
  <c r="O139" i="56"/>
  <c r="O138" i="56"/>
  <c r="O137" i="56"/>
  <c r="O136" i="56"/>
  <c r="O135" i="56"/>
  <c r="O134" i="56"/>
  <c r="O133" i="56"/>
  <c r="O132" i="56"/>
  <c r="O131" i="56"/>
  <c r="O130" i="56"/>
  <c r="O129" i="56"/>
  <c r="O128" i="56"/>
  <c r="O127" i="56"/>
  <c r="O126" i="56"/>
  <c r="O125" i="56"/>
  <c r="O124" i="56"/>
  <c r="O123" i="56"/>
  <c r="O122" i="56"/>
  <c r="O121" i="56"/>
  <c r="O120" i="56"/>
  <c r="O119" i="56"/>
  <c r="O118" i="56"/>
  <c r="O117" i="56"/>
  <c r="O116" i="56"/>
  <c r="O115" i="56"/>
  <c r="O114" i="56"/>
  <c r="O113" i="56"/>
  <c r="O112" i="56"/>
  <c r="O111" i="56"/>
  <c r="O110" i="56"/>
  <c r="O109" i="56"/>
  <c r="O108" i="56"/>
  <c r="O107" i="56"/>
  <c r="O106" i="56"/>
  <c r="O105" i="56"/>
  <c r="O104" i="56"/>
  <c r="O103" i="56"/>
  <c r="O102" i="56"/>
  <c r="O101" i="56"/>
  <c r="O100" i="56"/>
  <c r="O99" i="56"/>
  <c r="O98" i="56"/>
  <c r="O97" i="56"/>
  <c r="O96" i="56"/>
  <c r="O95" i="56"/>
  <c r="O94" i="56"/>
  <c r="O93" i="56"/>
  <c r="O92" i="56"/>
  <c r="O91" i="56"/>
  <c r="O90" i="56"/>
  <c r="O89" i="56"/>
  <c r="O88" i="56"/>
  <c r="O87" i="56"/>
  <c r="O86" i="56"/>
  <c r="O85" i="56"/>
  <c r="O84" i="56"/>
  <c r="O83" i="56"/>
  <c r="O82" i="56"/>
  <c r="O81" i="56"/>
  <c r="O80" i="56"/>
  <c r="O79" i="56"/>
  <c r="O78" i="56"/>
  <c r="O77" i="56"/>
  <c r="O76" i="56"/>
  <c r="O75" i="56"/>
  <c r="O74" i="56"/>
  <c r="O73" i="56"/>
  <c r="O72" i="56"/>
  <c r="O71" i="56"/>
  <c r="O70" i="56"/>
  <c r="O69" i="56"/>
  <c r="O68" i="56"/>
  <c r="O67" i="56"/>
  <c r="O66" i="56"/>
  <c r="O65" i="56"/>
  <c r="O64" i="56"/>
  <c r="O63" i="56"/>
  <c r="O62" i="56"/>
  <c r="O61" i="56"/>
  <c r="O60" i="56"/>
  <c r="O59" i="56"/>
  <c r="O58" i="56"/>
  <c r="O57" i="56"/>
  <c r="O56" i="56"/>
  <c r="O55" i="56"/>
  <c r="O54" i="56"/>
  <c r="O53" i="56"/>
  <c r="O52" i="56"/>
  <c r="O51" i="56"/>
  <c r="O50" i="56"/>
  <c r="O49" i="56"/>
  <c r="O48" i="56"/>
  <c r="O47" i="56"/>
  <c r="O46" i="56"/>
  <c r="O45" i="56"/>
  <c r="O44" i="56"/>
  <c r="O43" i="56"/>
  <c r="O42" i="56"/>
  <c r="O41" i="56"/>
  <c r="O40" i="56"/>
  <c r="O39" i="56"/>
  <c r="O38" i="56"/>
  <c r="O37" i="56"/>
  <c r="O36" i="56"/>
  <c r="O35" i="56"/>
  <c r="O34" i="56"/>
  <c r="O33" i="56"/>
  <c r="O32" i="56"/>
  <c r="O31" i="56"/>
  <c r="O30" i="56"/>
  <c r="O29" i="56"/>
  <c r="O28" i="56"/>
  <c r="O27" i="56"/>
  <c r="O26" i="56"/>
  <c r="O25" i="56"/>
  <c r="O24" i="56"/>
  <c r="O23" i="56"/>
  <c r="O22" i="56"/>
  <c r="O21" i="56"/>
  <c r="O20" i="56"/>
  <c r="O19" i="56"/>
  <c r="O18" i="56"/>
  <c r="O17" i="56"/>
  <c r="O16" i="56"/>
  <c r="O15" i="56"/>
  <c r="O14" i="56"/>
  <c r="O13" i="56"/>
  <c r="O12" i="56"/>
  <c r="O11" i="56"/>
  <c r="O10" i="56"/>
  <c r="O9" i="56"/>
  <c r="O8" i="56"/>
  <c r="O7" i="56"/>
  <c r="O6" i="56"/>
  <c r="O5" i="56"/>
  <c r="O4" i="56"/>
  <c r="F241" i="55"/>
  <c r="F240" i="55"/>
  <c r="F239" i="55"/>
  <c r="F238" i="55"/>
  <c r="F237" i="55"/>
  <c r="F236" i="55"/>
  <c r="F235" i="55"/>
  <c r="F234" i="55"/>
  <c r="F233" i="55"/>
  <c r="F232" i="55"/>
  <c r="F231" i="55"/>
  <c r="M230" i="55"/>
  <c r="L230" i="55"/>
  <c r="K230" i="55"/>
  <c r="J230" i="55"/>
  <c r="I230" i="55"/>
  <c r="F230" i="55"/>
  <c r="F229" i="55"/>
  <c r="M223" i="55"/>
  <c r="M224" i="55" s="1"/>
  <c r="E223" i="55"/>
  <c r="E27" i="1" s="1"/>
  <c r="M222" i="55"/>
  <c r="J27" i="1" s="1"/>
  <c r="L222" i="55"/>
  <c r="I27" i="1" s="1"/>
  <c r="K222" i="55"/>
  <c r="H27" i="1" s="1"/>
  <c r="J222" i="55"/>
  <c r="G27" i="1" s="1"/>
  <c r="I222" i="55"/>
  <c r="E222" i="55"/>
  <c r="O221" i="55"/>
  <c r="O220" i="55"/>
  <c r="O219" i="55"/>
  <c r="O218" i="55"/>
  <c r="O217" i="55"/>
  <c r="O216" i="55"/>
  <c r="O215" i="55"/>
  <c r="O214" i="55"/>
  <c r="O213" i="55"/>
  <c r="O212" i="55"/>
  <c r="O211" i="55"/>
  <c r="O210" i="55"/>
  <c r="O209" i="55"/>
  <c r="O208" i="55"/>
  <c r="O207" i="55"/>
  <c r="O206" i="55"/>
  <c r="O205" i="55"/>
  <c r="O204" i="55"/>
  <c r="O203" i="55"/>
  <c r="O202" i="55"/>
  <c r="O201" i="55"/>
  <c r="O200" i="55"/>
  <c r="O199" i="55"/>
  <c r="O198" i="55"/>
  <c r="O197" i="55"/>
  <c r="O196" i="55"/>
  <c r="O195" i="55"/>
  <c r="O194" i="55"/>
  <c r="O193" i="55"/>
  <c r="O192" i="55"/>
  <c r="O191" i="55"/>
  <c r="O190" i="55"/>
  <c r="O189" i="55"/>
  <c r="O188" i="55"/>
  <c r="O187" i="55"/>
  <c r="O186" i="55"/>
  <c r="O185" i="55"/>
  <c r="O184" i="55"/>
  <c r="O183" i="55"/>
  <c r="O182" i="55"/>
  <c r="O181" i="55"/>
  <c r="O180" i="55"/>
  <c r="O179" i="55"/>
  <c r="O178" i="55"/>
  <c r="O177" i="55"/>
  <c r="O176" i="55"/>
  <c r="O175" i="55"/>
  <c r="O174" i="55"/>
  <c r="O173" i="55"/>
  <c r="O172" i="55"/>
  <c r="O171" i="55"/>
  <c r="O170" i="55"/>
  <c r="O169" i="55"/>
  <c r="O168" i="55"/>
  <c r="O167" i="55"/>
  <c r="O166" i="55"/>
  <c r="O165" i="55"/>
  <c r="O164" i="55"/>
  <c r="O163" i="55"/>
  <c r="O162" i="55"/>
  <c r="O161" i="55"/>
  <c r="O160" i="55"/>
  <c r="O159" i="55"/>
  <c r="O158" i="55"/>
  <c r="O157" i="55"/>
  <c r="O156" i="55"/>
  <c r="O155" i="55"/>
  <c r="O154" i="55"/>
  <c r="O153" i="55"/>
  <c r="O152" i="55"/>
  <c r="O151" i="55"/>
  <c r="O150" i="55"/>
  <c r="O149" i="55"/>
  <c r="O148" i="55"/>
  <c r="O147" i="55"/>
  <c r="O146" i="55"/>
  <c r="O145" i="55"/>
  <c r="O144" i="55"/>
  <c r="O143" i="55"/>
  <c r="O142" i="55"/>
  <c r="O141" i="55"/>
  <c r="O140" i="55"/>
  <c r="O139" i="55"/>
  <c r="O138" i="55"/>
  <c r="O137" i="55"/>
  <c r="O136" i="55"/>
  <c r="O135" i="55"/>
  <c r="O134" i="55"/>
  <c r="O133" i="55"/>
  <c r="O132" i="55"/>
  <c r="O131" i="55"/>
  <c r="O130" i="55"/>
  <c r="O129" i="55"/>
  <c r="O128" i="55"/>
  <c r="O127" i="55"/>
  <c r="O126" i="55"/>
  <c r="O125" i="55"/>
  <c r="O124" i="55"/>
  <c r="O123" i="55"/>
  <c r="O122" i="55"/>
  <c r="O121" i="55"/>
  <c r="O120" i="55"/>
  <c r="O119" i="55"/>
  <c r="O118" i="55"/>
  <c r="O117" i="55"/>
  <c r="O116" i="55"/>
  <c r="O115" i="55"/>
  <c r="O114" i="55"/>
  <c r="O113" i="55"/>
  <c r="O112" i="55"/>
  <c r="O111" i="55"/>
  <c r="O110" i="55"/>
  <c r="O109" i="55"/>
  <c r="O108" i="55"/>
  <c r="O107" i="55"/>
  <c r="O106" i="55"/>
  <c r="O105" i="55"/>
  <c r="O104" i="55"/>
  <c r="O103" i="55"/>
  <c r="O102" i="55"/>
  <c r="O101" i="55"/>
  <c r="O100" i="55"/>
  <c r="O99" i="55"/>
  <c r="O98" i="55"/>
  <c r="O97" i="55"/>
  <c r="O96" i="55"/>
  <c r="O95" i="55"/>
  <c r="O94" i="55"/>
  <c r="O93" i="55"/>
  <c r="O92" i="55"/>
  <c r="O91" i="55"/>
  <c r="O90" i="55"/>
  <c r="O89" i="55"/>
  <c r="O88" i="55"/>
  <c r="O87" i="55"/>
  <c r="O86" i="55"/>
  <c r="O85" i="55"/>
  <c r="O83" i="55"/>
  <c r="O82" i="55"/>
  <c r="O81" i="55"/>
  <c r="O80" i="55"/>
  <c r="O79" i="55"/>
  <c r="O78" i="55"/>
  <c r="O77" i="55"/>
  <c r="O76" i="55"/>
  <c r="O75" i="55"/>
  <c r="O74" i="55"/>
  <c r="O73" i="55"/>
  <c r="O72" i="55"/>
  <c r="O71" i="55"/>
  <c r="O70" i="55"/>
  <c r="O69" i="55"/>
  <c r="O68" i="55"/>
  <c r="O67" i="55"/>
  <c r="O66" i="55"/>
  <c r="O65" i="55"/>
  <c r="O64" i="55"/>
  <c r="O63" i="55"/>
  <c r="O62" i="55"/>
  <c r="O61" i="55"/>
  <c r="O60" i="55"/>
  <c r="O59" i="55"/>
  <c r="O58" i="55"/>
  <c r="O57" i="55"/>
  <c r="O56" i="55"/>
  <c r="O55" i="55"/>
  <c r="O54" i="55"/>
  <c r="O53" i="55"/>
  <c r="O52" i="55"/>
  <c r="O51" i="55"/>
  <c r="O50" i="55"/>
  <c r="O49" i="55"/>
  <c r="O48" i="55"/>
  <c r="O47" i="55"/>
  <c r="O46" i="55"/>
  <c r="O45" i="55"/>
  <c r="O44" i="55"/>
  <c r="O43" i="55"/>
  <c r="O42" i="55"/>
  <c r="O41" i="55"/>
  <c r="O39" i="55"/>
  <c r="O38" i="55"/>
  <c r="O37" i="55"/>
  <c r="O36" i="55"/>
  <c r="O35" i="55"/>
  <c r="O34" i="55"/>
  <c r="O33" i="55"/>
  <c r="O32" i="55"/>
  <c r="O31" i="55"/>
  <c r="O30" i="55"/>
  <c r="O29" i="55"/>
  <c r="O28" i="55"/>
  <c r="O27" i="55"/>
  <c r="O26" i="55"/>
  <c r="O25" i="55"/>
  <c r="O24" i="55"/>
  <c r="O23" i="55"/>
  <c r="O22" i="55"/>
  <c r="O21" i="55"/>
  <c r="O20" i="55"/>
  <c r="O19" i="55"/>
  <c r="O18" i="55"/>
  <c r="O17" i="55"/>
  <c r="O16" i="55"/>
  <c r="O15" i="55"/>
  <c r="O14" i="55"/>
  <c r="O13" i="55"/>
  <c r="O12" i="55"/>
  <c r="O11" i="55"/>
  <c r="O10" i="55"/>
  <c r="O9" i="55"/>
  <c r="O8" i="55"/>
  <c r="O7" i="55"/>
  <c r="O6" i="55"/>
  <c r="O5" i="55"/>
  <c r="O4" i="55"/>
  <c r="F240" i="54"/>
  <c r="F239" i="54"/>
  <c r="F238" i="54"/>
  <c r="F237" i="54"/>
  <c r="F236" i="54"/>
  <c r="F235" i="54"/>
  <c r="F234" i="54"/>
  <c r="F233" i="54"/>
  <c r="F232" i="54"/>
  <c r="F231" i="54"/>
  <c r="F230" i="54"/>
  <c r="M229" i="54"/>
  <c r="L229" i="54"/>
  <c r="K229" i="54"/>
  <c r="J229" i="54"/>
  <c r="I229" i="54"/>
  <c r="F229" i="54"/>
  <c r="F228" i="54"/>
  <c r="M222" i="54"/>
  <c r="M223" i="54" s="1"/>
  <c r="K222" i="54"/>
  <c r="K223" i="54" s="1"/>
  <c r="E222" i="54"/>
  <c r="E26" i="1" s="1"/>
  <c r="M221" i="54"/>
  <c r="J26" i="1" s="1"/>
  <c r="L221" i="54"/>
  <c r="I26" i="1" s="1"/>
  <c r="K221" i="54"/>
  <c r="H26" i="1" s="1"/>
  <c r="J221" i="54"/>
  <c r="G26" i="1" s="1"/>
  <c r="I221" i="54"/>
  <c r="E221" i="54"/>
  <c r="O220" i="54"/>
  <c r="O219" i="54"/>
  <c r="O218" i="54"/>
  <c r="O217" i="54"/>
  <c r="O216" i="54"/>
  <c r="O215" i="54"/>
  <c r="O214" i="54"/>
  <c r="O213" i="54"/>
  <c r="O212" i="54"/>
  <c r="O211" i="54"/>
  <c r="O210" i="54"/>
  <c r="O209" i="54"/>
  <c r="O208" i="54"/>
  <c r="O207" i="54"/>
  <c r="O206" i="54"/>
  <c r="O205" i="54"/>
  <c r="O204" i="54"/>
  <c r="O203" i="54"/>
  <c r="O202" i="54"/>
  <c r="O201" i="54"/>
  <c r="O200" i="54"/>
  <c r="O199" i="54"/>
  <c r="O198" i="54"/>
  <c r="O197" i="54"/>
  <c r="O196" i="54"/>
  <c r="O195" i="54"/>
  <c r="O194" i="54"/>
  <c r="O193" i="54"/>
  <c r="O192" i="54"/>
  <c r="O191" i="54"/>
  <c r="O190" i="54"/>
  <c r="O189" i="54"/>
  <c r="O188" i="54"/>
  <c r="O187" i="54"/>
  <c r="O186" i="54"/>
  <c r="O185" i="54"/>
  <c r="O184" i="54"/>
  <c r="O183" i="54"/>
  <c r="O182" i="54"/>
  <c r="O181" i="54"/>
  <c r="O180" i="54"/>
  <c r="O179" i="54"/>
  <c r="O178" i="54"/>
  <c r="O177" i="54"/>
  <c r="O176" i="54"/>
  <c r="O175" i="54"/>
  <c r="O174" i="54"/>
  <c r="O173" i="54"/>
  <c r="O172" i="54"/>
  <c r="O171" i="54"/>
  <c r="O170" i="54"/>
  <c r="O169" i="54"/>
  <c r="O168" i="54"/>
  <c r="O167" i="54"/>
  <c r="O166" i="54"/>
  <c r="O165" i="54"/>
  <c r="O164" i="54"/>
  <c r="O163" i="54"/>
  <c r="O162" i="54"/>
  <c r="O161" i="54"/>
  <c r="O160" i="54"/>
  <c r="O159" i="54"/>
  <c r="O158" i="54"/>
  <c r="O157" i="54"/>
  <c r="O156" i="54"/>
  <c r="O155" i="54"/>
  <c r="O154" i="54"/>
  <c r="O153" i="54"/>
  <c r="O152" i="54"/>
  <c r="O151" i="54"/>
  <c r="O150" i="54"/>
  <c r="O149" i="54"/>
  <c r="O148" i="54"/>
  <c r="O147" i="54"/>
  <c r="O146" i="54"/>
  <c r="O145" i="54"/>
  <c r="O144" i="54"/>
  <c r="O143" i="54"/>
  <c r="O142" i="54"/>
  <c r="O141" i="54"/>
  <c r="O140" i="54"/>
  <c r="O139" i="54"/>
  <c r="O138" i="54"/>
  <c r="O137" i="54"/>
  <c r="O136" i="54"/>
  <c r="O135" i="54"/>
  <c r="O134" i="54"/>
  <c r="O133" i="54"/>
  <c r="O132" i="54"/>
  <c r="O131" i="54"/>
  <c r="O130" i="54"/>
  <c r="O129" i="54"/>
  <c r="O128" i="54"/>
  <c r="O127" i="54"/>
  <c r="O126" i="54"/>
  <c r="O125" i="54"/>
  <c r="O124" i="54"/>
  <c r="O123" i="54"/>
  <c r="O122" i="54"/>
  <c r="O121" i="54"/>
  <c r="O120" i="54"/>
  <c r="O119" i="54"/>
  <c r="O118" i="54"/>
  <c r="O117" i="54"/>
  <c r="O116" i="54"/>
  <c r="O115" i="54"/>
  <c r="O114" i="54"/>
  <c r="O113" i="54"/>
  <c r="O112" i="54"/>
  <c r="O111" i="54"/>
  <c r="O110" i="54"/>
  <c r="O109" i="54"/>
  <c r="O108" i="54"/>
  <c r="O107" i="54"/>
  <c r="O106" i="54"/>
  <c r="O105" i="54"/>
  <c r="O104" i="54"/>
  <c r="O103" i="54"/>
  <c r="O102" i="54"/>
  <c r="O101" i="54"/>
  <c r="O100" i="54"/>
  <c r="O99" i="54"/>
  <c r="O98" i="54"/>
  <c r="O97" i="54"/>
  <c r="O96" i="54"/>
  <c r="O95" i="54"/>
  <c r="O94" i="54"/>
  <c r="O93" i="54"/>
  <c r="O92" i="54"/>
  <c r="O91" i="54"/>
  <c r="O90" i="54"/>
  <c r="O89" i="54"/>
  <c r="O88" i="54"/>
  <c r="O87" i="54"/>
  <c r="O86" i="54"/>
  <c r="O85" i="54"/>
  <c r="O84" i="54"/>
  <c r="O83" i="54"/>
  <c r="O82" i="54"/>
  <c r="O81" i="54"/>
  <c r="O80" i="54"/>
  <c r="O79" i="54"/>
  <c r="O78" i="54"/>
  <c r="O77" i="54"/>
  <c r="O76" i="54"/>
  <c r="O75" i="54"/>
  <c r="O74" i="54"/>
  <c r="O73" i="54"/>
  <c r="O72" i="54"/>
  <c r="O71" i="54"/>
  <c r="O70" i="54"/>
  <c r="O69" i="54"/>
  <c r="O68" i="54"/>
  <c r="O67" i="54"/>
  <c r="O66" i="54"/>
  <c r="O65" i="54"/>
  <c r="O64" i="54"/>
  <c r="O63" i="54"/>
  <c r="O62" i="54"/>
  <c r="O61" i="54"/>
  <c r="O60" i="54"/>
  <c r="O59" i="54"/>
  <c r="O58" i="54"/>
  <c r="O57" i="54"/>
  <c r="O56" i="54"/>
  <c r="O55" i="54"/>
  <c r="O54" i="54"/>
  <c r="O53" i="54"/>
  <c r="O52" i="54"/>
  <c r="O51" i="54"/>
  <c r="O50" i="54"/>
  <c r="O49" i="54"/>
  <c r="O48" i="54"/>
  <c r="O46" i="54"/>
  <c r="O45" i="54"/>
  <c r="O44" i="54"/>
  <c r="O43" i="54"/>
  <c r="O42" i="54"/>
  <c r="O41" i="54"/>
  <c r="O40" i="54"/>
  <c r="O39" i="54"/>
  <c r="O38" i="54"/>
  <c r="O37" i="54"/>
  <c r="O36" i="54"/>
  <c r="O35" i="54"/>
  <c r="O34" i="54"/>
  <c r="O33" i="54"/>
  <c r="O32" i="54"/>
  <c r="O31" i="54"/>
  <c r="O30" i="54"/>
  <c r="O29" i="54"/>
  <c r="O28" i="54"/>
  <c r="O27" i="54"/>
  <c r="O26" i="54"/>
  <c r="O25" i="54"/>
  <c r="O24" i="54"/>
  <c r="O23" i="54"/>
  <c r="O22" i="54"/>
  <c r="O21" i="54"/>
  <c r="O20" i="54"/>
  <c r="O19" i="54"/>
  <c r="O18" i="54"/>
  <c r="O17" i="54"/>
  <c r="O16" i="54"/>
  <c r="O15" i="54"/>
  <c r="O14" i="54"/>
  <c r="O13" i="54"/>
  <c r="O12" i="54"/>
  <c r="O11" i="54"/>
  <c r="O10" i="54"/>
  <c r="O9" i="54"/>
  <c r="O8" i="54"/>
  <c r="O7" i="54"/>
  <c r="O6" i="54"/>
  <c r="O5" i="54"/>
  <c r="O4" i="54"/>
  <c r="F241" i="53"/>
  <c r="F240" i="53"/>
  <c r="F239" i="53"/>
  <c r="F238" i="53"/>
  <c r="F237" i="53"/>
  <c r="F236" i="53"/>
  <c r="F235" i="53"/>
  <c r="F234" i="53"/>
  <c r="F233" i="53"/>
  <c r="F232" i="53"/>
  <c r="F231" i="53"/>
  <c r="M230" i="53"/>
  <c r="L230" i="53"/>
  <c r="K230" i="53"/>
  <c r="J230" i="53"/>
  <c r="I230" i="53"/>
  <c r="F230" i="53"/>
  <c r="F229" i="53"/>
  <c r="M223" i="53"/>
  <c r="M224" i="53" s="1"/>
  <c r="J223" i="53"/>
  <c r="J224" i="53" s="1"/>
  <c r="E223" i="53"/>
  <c r="E25" i="1" s="1"/>
  <c r="M222" i="53"/>
  <c r="J25" i="1" s="1"/>
  <c r="L222" i="53"/>
  <c r="I25" i="1" s="1"/>
  <c r="K222" i="53"/>
  <c r="H25" i="1" s="1"/>
  <c r="J222" i="53"/>
  <c r="G25" i="1" s="1"/>
  <c r="I222" i="53"/>
  <c r="E222" i="53"/>
  <c r="O221" i="53"/>
  <c r="O220" i="53"/>
  <c r="O219" i="53"/>
  <c r="O218" i="53"/>
  <c r="O217" i="53"/>
  <c r="O216" i="53"/>
  <c r="O215" i="53"/>
  <c r="O214" i="53"/>
  <c r="O213" i="53"/>
  <c r="O212" i="53"/>
  <c r="O211" i="53"/>
  <c r="O210" i="53"/>
  <c r="O209" i="53"/>
  <c r="O208" i="53"/>
  <c r="O207" i="53"/>
  <c r="O206" i="53"/>
  <c r="O205" i="53"/>
  <c r="O204" i="53"/>
  <c r="O203" i="53"/>
  <c r="O202" i="53"/>
  <c r="O201" i="53"/>
  <c r="O200" i="53"/>
  <c r="O199" i="53"/>
  <c r="O198" i="53"/>
  <c r="O197" i="53"/>
  <c r="O196" i="53"/>
  <c r="O195" i="53"/>
  <c r="O194" i="53"/>
  <c r="O193" i="53"/>
  <c r="O192" i="53"/>
  <c r="O191" i="53"/>
  <c r="O190" i="53"/>
  <c r="O189" i="53"/>
  <c r="O188" i="53"/>
  <c r="O187" i="53"/>
  <c r="O186" i="53"/>
  <c r="O185" i="53"/>
  <c r="O184" i="53"/>
  <c r="O183" i="53"/>
  <c r="O182" i="53"/>
  <c r="O181" i="53"/>
  <c r="O180" i="53"/>
  <c r="O179" i="53"/>
  <c r="O178" i="53"/>
  <c r="O177" i="53"/>
  <c r="O176" i="53"/>
  <c r="O175" i="53"/>
  <c r="O174" i="53"/>
  <c r="O173" i="53"/>
  <c r="O172" i="53"/>
  <c r="O171" i="53"/>
  <c r="O170" i="53"/>
  <c r="O169" i="53"/>
  <c r="O168" i="53"/>
  <c r="O167" i="53"/>
  <c r="O166" i="53"/>
  <c r="O165" i="53"/>
  <c r="O164" i="53"/>
  <c r="O163" i="53"/>
  <c r="O162" i="53"/>
  <c r="O161" i="53"/>
  <c r="O160" i="53"/>
  <c r="O159" i="53"/>
  <c r="O158" i="53"/>
  <c r="O157" i="53"/>
  <c r="O156" i="53"/>
  <c r="O155" i="53"/>
  <c r="O154" i="53"/>
  <c r="O153" i="53"/>
  <c r="O152" i="53"/>
  <c r="O151" i="53"/>
  <c r="O150" i="53"/>
  <c r="O149" i="53"/>
  <c r="O148" i="53"/>
  <c r="O147" i="53"/>
  <c r="O146" i="53"/>
  <c r="O145" i="53"/>
  <c r="O144" i="53"/>
  <c r="O143" i="53"/>
  <c r="O142" i="53"/>
  <c r="O141" i="53"/>
  <c r="O140" i="53"/>
  <c r="O139" i="53"/>
  <c r="O138" i="53"/>
  <c r="O137" i="53"/>
  <c r="O136" i="53"/>
  <c r="O135" i="53"/>
  <c r="O134" i="53"/>
  <c r="O133" i="53"/>
  <c r="O132" i="53"/>
  <c r="O131" i="53"/>
  <c r="O130" i="53"/>
  <c r="O129" i="53"/>
  <c r="O128" i="53"/>
  <c r="O127" i="53"/>
  <c r="O126" i="53"/>
  <c r="O125" i="53"/>
  <c r="O124" i="53"/>
  <c r="O123" i="53"/>
  <c r="O122" i="53"/>
  <c r="O121" i="53"/>
  <c r="O120" i="53"/>
  <c r="O119" i="53"/>
  <c r="O118" i="53"/>
  <c r="O117" i="53"/>
  <c r="O116" i="53"/>
  <c r="O115" i="53"/>
  <c r="O114" i="53"/>
  <c r="O113" i="53"/>
  <c r="O112" i="53"/>
  <c r="O111" i="53"/>
  <c r="O110" i="53"/>
  <c r="O109" i="53"/>
  <c r="O108" i="53"/>
  <c r="O107" i="53"/>
  <c r="O106" i="53"/>
  <c r="O105" i="53"/>
  <c r="O104" i="53"/>
  <c r="O103" i="53"/>
  <c r="O102" i="53"/>
  <c r="O101" i="53"/>
  <c r="O100" i="53"/>
  <c r="O99" i="53"/>
  <c r="O98" i="53"/>
  <c r="O97" i="53"/>
  <c r="O96" i="53"/>
  <c r="O95" i="53"/>
  <c r="O94" i="53"/>
  <c r="O93" i="53"/>
  <c r="O92" i="53"/>
  <c r="O91" i="53"/>
  <c r="O90" i="53"/>
  <c r="O89" i="53"/>
  <c r="O88" i="53"/>
  <c r="O87" i="53"/>
  <c r="O86" i="53"/>
  <c r="O85" i="53"/>
  <c r="O84" i="53"/>
  <c r="O83" i="53"/>
  <c r="O82" i="53"/>
  <c r="O81" i="53"/>
  <c r="O80" i="53"/>
  <c r="O79" i="53"/>
  <c r="O78" i="53"/>
  <c r="O77" i="53"/>
  <c r="O76" i="53"/>
  <c r="O75" i="53"/>
  <c r="O74" i="53"/>
  <c r="O73" i="53"/>
  <c r="O72" i="53"/>
  <c r="O71" i="53"/>
  <c r="O70" i="53"/>
  <c r="O69" i="53"/>
  <c r="O68" i="53"/>
  <c r="O67" i="53"/>
  <c r="O66" i="53"/>
  <c r="O65" i="53"/>
  <c r="O64" i="53"/>
  <c r="O63" i="53"/>
  <c r="O62" i="53"/>
  <c r="O61" i="53"/>
  <c r="O60" i="53"/>
  <c r="O59" i="53"/>
  <c r="O58" i="53"/>
  <c r="O57" i="53"/>
  <c r="O56" i="53"/>
  <c r="O55" i="53"/>
  <c r="O54" i="53"/>
  <c r="O53" i="53"/>
  <c r="O52" i="53"/>
  <c r="O50" i="53"/>
  <c r="O49" i="53"/>
  <c r="O48" i="53"/>
  <c r="O47" i="53"/>
  <c r="O46" i="53"/>
  <c r="O45" i="53"/>
  <c r="O44" i="53"/>
  <c r="O43" i="53"/>
  <c r="O42" i="53"/>
  <c r="O41" i="53"/>
  <c r="O40" i="53"/>
  <c r="O39" i="53"/>
  <c r="O38" i="53"/>
  <c r="O37" i="53"/>
  <c r="O36" i="53"/>
  <c r="O35" i="53"/>
  <c r="O34" i="53"/>
  <c r="O33" i="53"/>
  <c r="O32" i="53"/>
  <c r="O31" i="53"/>
  <c r="O30" i="53"/>
  <c r="O29" i="53"/>
  <c r="O28" i="53"/>
  <c r="O27" i="53"/>
  <c r="O26" i="53"/>
  <c r="O25" i="53"/>
  <c r="O24" i="53"/>
  <c r="O23" i="53"/>
  <c r="O22" i="53"/>
  <c r="O21" i="53"/>
  <c r="O20" i="53"/>
  <c r="O19" i="53"/>
  <c r="O18" i="53"/>
  <c r="O17" i="53"/>
  <c r="O16" i="53"/>
  <c r="O15" i="53"/>
  <c r="O14" i="53"/>
  <c r="O13" i="53"/>
  <c r="O12" i="53"/>
  <c r="O11" i="53"/>
  <c r="O10" i="53"/>
  <c r="O9" i="53"/>
  <c r="O8" i="53"/>
  <c r="O7" i="53"/>
  <c r="O6" i="53"/>
  <c r="O5" i="53"/>
  <c r="O4" i="53"/>
  <c r="F237" i="52"/>
  <c r="F236" i="52"/>
  <c r="F235" i="52"/>
  <c r="F234" i="52"/>
  <c r="F233" i="52"/>
  <c r="F232" i="52"/>
  <c r="F231" i="52"/>
  <c r="F230" i="52"/>
  <c r="F229" i="52"/>
  <c r="F228" i="52"/>
  <c r="F227" i="52"/>
  <c r="M226" i="52"/>
  <c r="L226" i="52"/>
  <c r="K226" i="52"/>
  <c r="J226" i="52"/>
  <c r="I226" i="52"/>
  <c r="F226" i="52"/>
  <c r="F225" i="52"/>
  <c r="J219" i="52"/>
  <c r="J220" i="52" s="1"/>
  <c r="E219" i="52"/>
  <c r="E24" i="1" s="1"/>
  <c r="M218" i="52"/>
  <c r="J24" i="1" s="1"/>
  <c r="L218" i="52"/>
  <c r="I24" i="1" s="1"/>
  <c r="K218" i="52"/>
  <c r="H24" i="1" s="1"/>
  <c r="J218" i="52"/>
  <c r="G24" i="1" s="1"/>
  <c r="I218" i="52"/>
  <c r="E218" i="52"/>
  <c r="O217" i="52"/>
  <c r="O216" i="52"/>
  <c r="O215" i="52"/>
  <c r="O214" i="52"/>
  <c r="O213" i="52"/>
  <c r="O212" i="52"/>
  <c r="O211" i="52"/>
  <c r="O210" i="52"/>
  <c r="O209" i="52"/>
  <c r="O208" i="52"/>
  <c r="O207" i="52"/>
  <c r="O206" i="52"/>
  <c r="O205" i="52"/>
  <c r="O204" i="52"/>
  <c r="O203" i="52"/>
  <c r="O202" i="52"/>
  <c r="O201" i="52"/>
  <c r="O200" i="52"/>
  <c r="O199" i="52"/>
  <c r="O198" i="52"/>
  <c r="O197" i="52"/>
  <c r="O196" i="52"/>
  <c r="O195" i="52"/>
  <c r="O194" i="52"/>
  <c r="O193" i="52"/>
  <c r="O192" i="52"/>
  <c r="O191" i="52"/>
  <c r="O190" i="52"/>
  <c r="O189" i="52"/>
  <c r="O188" i="52"/>
  <c r="O187" i="52"/>
  <c r="O186" i="52"/>
  <c r="O185" i="52"/>
  <c r="O184" i="52"/>
  <c r="O183" i="52"/>
  <c r="O182" i="52"/>
  <c r="O181" i="52"/>
  <c r="O180" i="52"/>
  <c r="O179" i="52"/>
  <c r="O178" i="52"/>
  <c r="O177" i="52"/>
  <c r="O176" i="52"/>
  <c r="O175" i="52"/>
  <c r="O174" i="52"/>
  <c r="O173" i="52"/>
  <c r="O172" i="52"/>
  <c r="O171" i="52"/>
  <c r="O170" i="52"/>
  <c r="O169" i="52"/>
  <c r="O168" i="52"/>
  <c r="O167" i="52"/>
  <c r="O166" i="52"/>
  <c r="O165" i="52"/>
  <c r="O164" i="52"/>
  <c r="O163" i="52"/>
  <c r="O162" i="52"/>
  <c r="O161" i="52"/>
  <c r="O160" i="52"/>
  <c r="O159" i="52"/>
  <c r="O158" i="52"/>
  <c r="O157" i="52"/>
  <c r="O156" i="52"/>
  <c r="O155" i="52"/>
  <c r="O154" i="52"/>
  <c r="O153" i="52"/>
  <c r="O152" i="52"/>
  <c r="O151" i="52"/>
  <c r="O150" i="52"/>
  <c r="O149" i="52"/>
  <c r="O148" i="52"/>
  <c r="O147" i="52"/>
  <c r="O146" i="52"/>
  <c r="O145" i="52"/>
  <c r="O144" i="52"/>
  <c r="O143" i="52"/>
  <c r="O142" i="52"/>
  <c r="O141" i="52"/>
  <c r="O140" i="52"/>
  <c r="O139" i="52"/>
  <c r="O138" i="52"/>
  <c r="O137" i="52"/>
  <c r="O136" i="52"/>
  <c r="O135" i="52"/>
  <c r="O134" i="52"/>
  <c r="O133" i="52"/>
  <c r="O132" i="52"/>
  <c r="O131" i="52"/>
  <c r="O130" i="52"/>
  <c r="O129" i="52"/>
  <c r="O128" i="52"/>
  <c r="O127" i="52"/>
  <c r="O126" i="52"/>
  <c r="O125" i="52"/>
  <c r="O124" i="52"/>
  <c r="O123" i="52"/>
  <c r="O122" i="52"/>
  <c r="O121" i="52"/>
  <c r="O120" i="52"/>
  <c r="O119" i="52"/>
  <c r="O118" i="52"/>
  <c r="O117" i="52"/>
  <c r="O116" i="52"/>
  <c r="O115" i="52"/>
  <c r="O114" i="52"/>
  <c r="O113" i="52"/>
  <c r="O112" i="52"/>
  <c r="O111" i="52"/>
  <c r="O110" i="52"/>
  <c r="O109" i="52"/>
  <c r="O108" i="52"/>
  <c r="O107" i="52"/>
  <c r="O106" i="52"/>
  <c r="O105" i="52"/>
  <c r="O104" i="52"/>
  <c r="O103" i="52"/>
  <c r="O102" i="52"/>
  <c r="O101" i="52"/>
  <c r="O100" i="52"/>
  <c r="O99" i="52"/>
  <c r="O98" i="52"/>
  <c r="O97" i="52"/>
  <c r="O96" i="52"/>
  <c r="O95" i="52"/>
  <c r="O94" i="52"/>
  <c r="O93" i="52"/>
  <c r="O92" i="52"/>
  <c r="O91" i="52"/>
  <c r="O90" i="52"/>
  <c r="O89" i="52"/>
  <c r="O88" i="52"/>
  <c r="O87" i="52"/>
  <c r="O86" i="52"/>
  <c r="O85" i="52"/>
  <c r="O84" i="52"/>
  <c r="O83" i="52"/>
  <c r="O82" i="52"/>
  <c r="O81" i="52"/>
  <c r="O80" i="52"/>
  <c r="O79" i="52"/>
  <c r="O78" i="52"/>
  <c r="O77" i="52"/>
  <c r="O76" i="52"/>
  <c r="O75" i="52"/>
  <c r="O74" i="52"/>
  <c r="O73" i="52"/>
  <c r="O72" i="52"/>
  <c r="O71" i="52"/>
  <c r="O70" i="52"/>
  <c r="O69" i="52"/>
  <c r="O68" i="52"/>
  <c r="O67" i="52"/>
  <c r="O66" i="52"/>
  <c r="O65" i="52"/>
  <c r="O64" i="52"/>
  <c r="O63" i="52"/>
  <c r="O62" i="52"/>
  <c r="O61" i="52"/>
  <c r="O60" i="52"/>
  <c r="O59" i="52"/>
  <c r="O58" i="52"/>
  <c r="O57" i="52"/>
  <c r="O56" i="52"/>
  <c r="O55" i="52"/>
  <c r="O54" i="52"/>
  <c r="O53" i="52"/>
  <c r="O52" i="52"/>
  <c r="O51" i="52"/>
  <c r="O50" i="52"/>
  <c r="O49" i="52"/>
  <c r="O48" i="52"/>
  <c r="O47" i="52"/>
  <c r="O46" i="52"/>
  <c r="O45" i="52"/>
  <c r="O44" i="52"/>
  <c r="O43" i="52"/>
  <c r="O42" i="52"/>
  <c r="O41" i="52"/>
  <c r="O40" i="52"/>
  <c r="O39" i="52"/>
  <c r="O38" i="52"/>
  <c r="O37" i="52"/>
  <c r="O36" i="52"/>
  <c r="O35" i="52"/>
  <c r="O34" i="52"/>
  <c r="O33" i="52"/>
  <c r="O32" i="52"/>
  <c r="O31" i="52"/>
  <c r="O30" i="52"/>
  <c r="O29" i="52"/>
  <c r="O28" i="52"/>
  <c r="O27" i="52"/>
  <c r="O26" i="52"/>
  <c r="O25" i="52"/>
  <c r="O24" i="52"/>
  <c r="O23" i="52"/>
  <c r="O22" i="52"/>
  <c r="O21" i="52"/>
  <c r="O20" i="52"/>
  <c r="O19" i="52"/>
  <c r="O18" i="52"/>
  <c r="O17" i="52"/>
  <c r="O16" i="52"/>
  <c r="O15" i="52"/>
  <c r="O14" i="52"/>
  <c r="O13" i="52"/>
  <c r="O12" i="52"/>
  <c r="O11" i="52"/>
  <c r="O10" i="52"/>
  <c r="O9" i="52"/>
  <c r="O8" i="52"/>
  <c r="O7" i="52"/>
  <c r="O6" i="52"/>
  <c r="O5" i="52"/>
  <c r="F240" i="51"/>
  <c r="F239" i="51"/>
  <c r="F238" i="51"/>
  <c r="F237" i="51"/>
  <c r="F236" i="51"/>
  <c r="F235" i="51"/>
  <c r="F234" i="51"/>
  <c r="F233" i="51"/>
  <c r="F232" i="51"/>
  <c r="F231" i="51"/>
  <c r="F230" i="51"/>
  <c r="M229" i="51"/>
  <c r="L229" i="51"/>
  <c r="K229" i="51"/>
  <c r="I229" i="51"/>
  <c r="F229" i="51"/>
  <c r="F228" i="51"/>
  <c r="M222" i="51"/>
  <c r="M223" i="51" s="1"/>
  <c r="E222" i="51"/>
  <c r="E23" i="1" s="1"/>
  <c r="M221" i="51"/>
  <c r="J23" i="1" s="1"/>
  <c r="L221" i="51"/>
  <c r="I23" i="1" s="1"/>
  <c r="K221" i="51"/>
  <c r="H23" i="1" s="1"/>
  <c r="J221" i="51"/>
  <c r="G23" i="1" s="1"/>
  <c r="I221" i="51"/>
  <c r="E221" i="51"/>
  <c r="O220" i="51"/>
  <c r="O219" i="51"/>
  <c r="O218" i="51"/>
  <c r="O217" i="51"/>
  <c r="O216" i="51"/>
  <c r="O215" i="51"/>
  <c r="O214" i="51"/>
  <c r="O213" i="51"/>
  <c r="O212" i="51"/>
  <c r="O211" i="51"/>
  <c r="O210" i="51"/>
  <c r="O209" i="51"/>
  <c r="O208" i="51"/>
  <c r="O207" i="51"/>
  <c r="O206" i="51"/>
  <c r="O205" i="51"/>
  <c r="O204" i="51"/>
  <c r="O203" i="51"/>
  <c r="O202" i="51"/>
  <c r="O201" i="51"/>
  <c r="O200" i="51"/>
  <c r="O199" i="51"/>
  <c r="O198" i="51"/>
  <c r="O197" i="51"/>
  <c r="O196" i="51"/>
  <c r="O195" i="51"/>
  <c r="O194" i="51"/>
  <c r="O193" i="51"/>
  <c r="O192" i="51"/>
  <c r="O191" i="51"/>
  <c r="O190" i="51"/>
  <c r="O189" i="51"/>
  <c r="O188" i="51"/>
  <c r="O187" i="51"/>
  <c r="O186" i="51"/>
  <c r="O185" i="51"/>
  <c r="O184" i="51"/>
  <c r="O183" i="51"/>
  <c r="O182" i="51"/>
  <c r="O181" i="51"/>
  <c r="O180" i="51"/>
  <c r="O179" i="51"/>
  <c r="O178" i="51"/>
  <c r="O177" i="51"/>
  <c r="O176" i="51"/>
  <c r="O175" i="51"/>
  <c r="O174" i="51"/>
  <c r="O173" i="51"/>
  <c r="O172" i="51"/>
  <c r="O171" i="51"/>
  <c r="O170" i="51"/>
  <c r="O169" i="51"/>
  <c r="O168" i="51"/>
  <c r="O167" i="51"/>
  <c r="O166" i="51"/>
  <c r="O165" i="51"/>
  <c r="O164" i="51"/>
  <c r="O163" i="51"/>
  <c r="O162" i="51"/>
  <c r="O161" i="51"/>
  <c r="O160" i="51"/>
  <c r="O159" i="51"/>
  <c r="O158" i="51"/>
  <c r="O157" i="51"/>
  <c r="O156" i="51"/>
  <c r="O155" i="51"/>
  <c r="O154" i="51"/>
  <c r="O153" i="51"/>
  <c r="O152" i="51"/>
  <c r="O151" i="51"/>
  <c r="O150" i="51"/>
  <c r="O149" i="51"/>
  <c r="O148" i="51"/>
  <c r="O147" i="51"/>
  <c r="O146" i="51"/>
  <c r="O145" i="51"/>
  <c r="O144" i="51"/>
  <c r="O143" i="51"/>
  <c r="O142" i="51"/>
  <c r="O141" i="51"/>
  <c r="O140" i="51"/>
  <c r="O139" i="51"/>
  <c r="O138" i="51"/>
  <c r="O137" i="51"/>
  <c r="O136" i="51"/>
  <c r="O135" i="51"/>
  <c r="O134" i="51"/>
  <c r="O133" i="51"/>
  <c r="O132" i="51"/>
  <c r="O131" i="51"/>
  <c r="O130" i="51"/>
  <c r="O129" i="51"/>
  <c r="O128" i="51"/>
  <c r="O127" i="51"/>
  <c r="O126" i="51"/>
  <c r="O125" i="51"/>
  <c r="O124" i="51"/>
  <c r="O123" i="51"/>
  <c r="O122" i="51"/>
  <c r="O121" i="51"/>
  <c r="O120" i="51"/>
  <c r="O119" i="51"/>
  <c r="O118" i="51"/>
  <c r="O117" i="51"/>
  <c r="O116" i="51"/>
  <c r="O115" i="51"/>
  <c r="O114" i="51"/>
  <c r="O113" i="51"/>
  <c r="O112" i="51"/>
  <c r="O111" i="51"/>
  <c r="O110" i="51"/>
  <c r="O109" i="51"/>
  <c r="O108" i="51"/>
  <c r="O107" i="51"/>
  <c r="O106" i="51"/>
  <c r="O105" i="51"/>
  <c r="O104" i="51"/>
  <c r="O103" i="51"/>
  <c r="O102" i="51"/>
  <c r="O101" i="51"/>
  <c r="O100" i="51"/>
  <c r="O99" i="51"/>
  <c r="O98" i="51"/>
  <c r="O97" i="51"/>
  <c r="O96" i="51"/>
  <c r="O95" i="51"/>
  <c r="O94" i="51"/>
  <c r="O93" i="51"/>
  <c r="O92" i="51"/>
  <c r="O91" i="51"/>
  <c r="O90" i="51"/>
  <c r="O89" i="51"/>
  <c r="O88" i="51"/>
  <c r="O87" i="51"/>
  <c r="O86" i="51"/>
  <c r="O85" i="51"/>
  <c r="O84" i="51"/>
  <c r="O83" i="51"/>
  <c r="O82" i="51"/>
  <c r="O81" i="51"/>
  <c r="O80" i="51"/>
  <c r="O79" i="51"/>
  <c r="O78" i="51"/>
  <c r="O77" i="51"/>
  <c r="O76" i="51"/>
  <c r="O75" i="51"/>
  <c r="O74" i="51"/>
  <c r="O73" i="51"/>
  <c r="O72" i="51"/>
  <c r="O71" i="51"/>
  <c r="O70" i="51"/>
  <c r="O69" i="51"/>
  <c r="O68" i="51"/>
  <c r="O67" i="51"/>
  <c r="O66" i="51"/>
  <c r="O65" i="51"/>
  <c r="O64" i="51"/>
  <c r="O63" i="51"/>
  <c r="O62" i="51"/>
  <c r="O61" i="51"/>
  <c r="O60" i="51"/>
  <c r="O59" i="51"/>
  <c r="O58" i="51"/>
  <c r="O57" i="51"/>
  <c r="O56" i="51"/>
  <c r="O55" i="51"/>
  <c r="O54" i="51"/>
  <c r="O53" i="51"/>
  <c r="O52" i="51"/>
  <c r="O51" i="51"/>
  <c r="O50" i="51"/>
  <c r="O49" i="51"/>
  <c r="O48" i="51"/>
  <c r="O47" i="51"/>
  <c r="O46" i="51"/>
  <c r="O45" i="51"/>
  <c r="O44" i="51"/>
  <c r="O43" i="51"/>
  <c r="O42" i="51"/>
  <c r="O41" i="51"/>
  <c r="O40" i="51"/>
  <c r="O39" i="51"/>
  <c r="O38" i="51"/>
  <c r="O37" i="51"/>
  <c r="O36" i="51"/>
  <c r="O35" i="51"/>
  <c r="O34" i="51"/>
  <c r="O33" i="51"/>
  <c r="O32" i="51"/>
  <c r="O31" i="51"/>
  <c r="O30" i="51"/>
  <c r="O29" i="51"/>
  <c r="O28" i="51"/>
  <c r="O27" i="51"/>
  <c r="O26" i="51"/>
  <c r="O25" i="51"/>
  <c r="O24" i="51"/>
  <c r="O23" i="51"/>
  <c r="O22" i="51"/>
  <c r="O21" i="51"/>
  <c r="O20" i="51"/>
  <c r="O19" i="51"/>
  <c r="O18" i="51"/>
  <c r="O17" i="51"/>
  <c r="O16" i="51"/>
  <c r="O15" i="51"/>
  <c r="O14" i="51"/>
  <c r="O13" i="51"/>
  <c r="O12" i="51"/>
  <c r="O11" i="51"/>
  <c r="O10" i="51"/>
  <c r="O9" i="51"/>
  <c r="O8" i="51"/>
  <c r="O7" i="51"/>
  <c r="O6" i="51"/>
  <c r="O5" i="51"/>
  <c r="O4" i="51"/>
  <c r="F240" i="50"/>
  <c r="F239" i="50"/>
  <c r="F238" i="50"/>
  <c r="F237" i="50"/>
  <c r="F236" i="50"/>
  <c r="F235" i="50"/>
  <c r="F234" i="50"/>
  <c r="F233" i="50"/>
  <c r="F232" i="50"/>
  <c r="F231" i="50"/>
  <c r="F230" i="50"/>
  <c r="M229" i="50"/>
  <c r="L229" i="50"/>
  <c r="K229" i="50"/>
  <c r="J229" i="50"/>
  <c r="I229" i="50"/>
  <c r="F229" i="50"/>
  <c r="F228" i="50"/>
  <c r="M222" i="50"/>
  <c r="M223" i="50" s="1"/>
  <c r="E222" i="50"/>
  <c r="E22" i="1" s="1"/>
  <c r="M221" i="50"/>
  <c r="L221" i="50"/>
  <c r="K221" i="50"/>
  <c r="J221" i="50"/>
  <c r="I221" i="50"/>
  <c r="E221" i="50"/>
  <c r="O220" i="50"/>
  <c r="O219" i="50"/>
  <c r="O218" i="50"/>
  <c r="O217" i="50"/>
  <c r="O216" i="50"/>
  <c r="O215" i="50"/>
  <c r="O214" i="50"/>
  <c r="O213" i="50"/>
  <c r="O212" i="50"/>
  <c r="O211" i="50"/>
  <c r="O210" i="50"/>
  <c r="O209" i="50"/>
  <c r="O208" i="50"/>
  <c r="O207" i="50"/>
  <c r="O206" i="50"/>
  <c r="O205" i="50"/>
  <c r="O204" i="50"/>
  <c r="O203" i="50"/>
  <c r="O202" i="50"/>
  <c r="O201" i="50"/>
  <c r="O200" i="50"/>
  <c r="O199" i="50"/>
  <c r="O198" i="50"/>
  <c r="O197" i="50"/>
  <c r="O196" i="50"/>
  <c r="O195" i="50"/>
  <c r="O194" i="50"/>
  <c r="O193" i="50"/>
  <c r="O192" i="50"/>
  <c r="O191" i="50"/>
  <c r="O190" i="50"/>
  <c r="O189" i="50"/>
  <c r="O188" i="50"/>
  <c r="O187" i="50"/>
  <c r="O186" i="50"/>
  <c r="O185" i="50"/>
  <c r="O184" i="50"/>
  <c r="O183" i="50"/>
  <c r="O182" i="50"/>
  <c r="O181" i="50"/>
  <c r="O180" i="50"/>
  <c r="O179" i="50"/>
  <c r="O178" i="50"/>
  <c r="O177" i="50"/>
  <c r="O176" i="50"/>
  <c r="O175" i="50"/>
  <c r="O174" i="50"/>
  <c r="O173" i="50"/>
  <c r="O172" i="50"/>
  <c r="O171" i="50"/>
  <c r="O170" i="50"/>
  <c r="O169" i="50"/>
  <c r="O168" i="50"/>
  <c r="O167" i="50"/>
  <c r="O166" i="50"/>
  <c r="O165" i="50"/>
  <c r="O164" i="50"/>
  <c r="O163" i="50"/>
  <c r="O162" i="50"/>
  <c r="O161" i="50"/>
  <c r="O160" i="50"/>
  <c r="O159" i="50"/>
  <c r="O158" i="50"/>
  <c r="O157" i="50"/>
  <c r="O156" i="50"/>
  <c r="O155" i="50"/>
  <c r="O154" i="50"/>
  <c r="O153" i="50"/>
  <c r="O152" i="50"/>
  <c r="O151" i="50"/>
  <c r="O150" i="50"/>
  <c r="O149" i="50"/>
  <c r="O148" i="50"/>
  <c r="O147" i="50"/>
  <c r="O146" i="50"/>
  <c r="O145" i="50"/>
  <c r="O144" i="50"/>
  <c r="O143" i="50"/>
  <c r="O142" i="50"/>
  <c r="O141" i="50"/>
  <c r="O140" i="50"/>
  <c r="O139" i="50"/>
  <c r="O138" i="50"/>
  <c r="O137" i="50"/>
  <c r="O136" i="50"/>
  <c r="O135" i="50"/>
  <c r="O134" i="50"/>
  <c r="O133" i="50"/>
  <c r="O132" i="50"/>
  <c r="O131" i="50"/>
  <c r="O130" i="50"/>
  <c r="O129" i="50"/>
  <c r="O128" i="50"/>
  <c r="O127" i="50"/>
  <c r="O126" i="50"/>
  <c r="O125" i="50"/>
  <c r="O124" i="50"/>
  <c r="O123" i="50"/>
  <c r="O122" i="50"/>
  <c r="O121" i="50"/>
  <c r="O120" i="50"/>
  <c r="O119" i="50"/>
  <c r="O118" i="50"/>
  <c r="O117" i="50"/>
  <c r="O116" i="50"/>
  <c r="O115" i="50"/>
  <c r="O114" i="50"/>
  <c r="O113" i="50"/>
  <c r="O112" i="50"/>
  <c r="O111" i="50"/>
  <c r="O110" i="50"/>
  <c r="O109" i="50"/>
  <c r="O108" i="50"/>
  <c r="O107" i="50"/>
  <c r="O106" i="50"/>
  <c r="O105" i="50"/>
  <c r="O104" i="50"/>
  <c r="O103" i="50"/>
  <c r="O102" i="50"/>
  <c r="O101" i="50"/>
  <c r="O100" i="50"/>
  <c r="O99" i="50"/>
  <c r="O98" i="50"/>
  <c r="O97" i="50"/>
  <c r="O96" i="50"/>
  <c r="O95" i="50"/>
  <c r="O94" i="50"/>
  <c r="O93" i="50"/>
  <c r="O92" i="50"/>
  <c r="O91" i="50"/>
  <c r="O90" i="50"/>
  <c r="O89" i="50"/>
  <c r="O88" i="50"/>
  <c r="O87" i="50"/>
  <c r="O86" i="50"/>
  <c r="O85" i="50"/>
  <c r="O84" i="50"/>
  <c r="O83" i="50"/>
  <c r="O82" i="50"/>
  <c r="O81" i="50"/>
  <c r="O80" i="50"/>
  <c r="O79" i="50"/>
  <c r="O78" i="50"/>
  <c r="O77" i="50"/>
  <c r="O76" i="50"/>
  <c r="O75" i="50"/>
  <c r="O74" i="50"/>
  <c r="O73" i="50"/>
  <c r="O72" i="50"/>
  <c r="O71" i="50"/>
  <c r="O70" i="50"/>
  <c r="O69" i="50"/>
  <c r="O68" i="50"/>
  <c r="O67" i="50"/>
  <c r="O66" i="50"/>
  <c r="O65" i="50"/>
  <c r="O64" i="50"/>
  <c r="O63" i="50"/>
  <c r="O62" i="50"/>
  <c r="O61" i="50"/>
  <c r="O60" i="50"/>
  <c r="O59" i="50"/>
  <c r="O58" i="50"/>
  <c r="O57" i="50"/>
  <c r="O56" i="50"/>
  <c r="O55" i="50"/>
  <c r="O54" i="50"/>
  <c r="O53" i="50"/>
  <c r="O52" i="50"/>
  <c r="O51" i="50"/>
  <c r="O50" i="50"/>
  <c r="O49" i="50"/>
  <c r="O48" i="50"/>
  <c r="O47" i="50"/>
  <c r="O46" i="50"/>
  <c r="O45" i="50"/>
  <c r="O44" i="50"/>
  <c r="O43" i="50"/>
  <c r="O42" i="50"/>
  <c r="O41" i="50"/>
  <c r="O40" i="50"/>
  <c r="O39" i="50"/>
  <c r="O38" i="50"/>
  <c r="O37" i="50"/>
  <c r="O36" i="50"/>
  <c r="O35" i="50"/>
  <c r="O34" i="50"/>
  <c r="O33" i="50"/>
  <c r="O32" i="50"/>
  <c r="O31" i="50"/>
  <c r="O30" i="50"/>
  <c r="O29" i="50"/>
  <c r="O28" i="50"/>
  <c r="O27" i="50"/>
  <c r="O26" i="50"/>
  <c r="O25" i="50"/>
  <c r="O24" i="50"/>
  <c r="O23" i="50"/>
  <c r="O22" i="50"/>
  <c r="O21" i="50"/>
  <c r="O20" i="50"/>
  <c r="O19" i="50"/>
  <c r="O18" i="50"/>
  <c r="O17" i="50"/>
  <c r="O16" i="50"/>
  <c r="O15" i="50"/>
  <c r="O14" i="50"/>
  <c r="O13" i="50"/>
  <c r="O12" i="50"/>
  <c r="O11" i="50"/>
  <c r="O10" i="50"/>
  <c r="O9" i="50"/>
  <c r="O8" i="50"/>
  <c r="O7" i="50"/>
  <c r="O6" i="50"/>
  <c r="O5" i="50"/>
  <c r="O4" i="50"/>
  <c r="F240" i="49"/>
  <c r="F239" i="49"/>
  <c r="F238" i="49"/>
  <c r="F237" i="49"/>
  <c r="F236" i="49"/>
  <c r="F235" i="49"/>
  <c r="F234" i="49"/>
  <c r="F233" i="49"/>
  <c r="F232" i="49"/>
  <c r="F231" i="49"/>
  <c r="F230" i="49"/>
  <c r="M229" i="49"/>
  <c r="L229" i="49"/>
  <c r="K229" i="49"/>
  <c r="J229" i="49"/>
  <c r="I229" i="49"/>
  <c r="F229" i="49"/>
  <c r="F228" i="49"/>
  <c r="M222" i="49"/>
  <c r="M223" i="49" s="1"/>
  <c r="J222" i="49"/>
  <c r="J223" i="49" s="1"/>
  <c r="E222" i="49"/>
  <c r="E21" i="1" s="1"/>
  <c r="M221" i="49"/>
  <c r="J22" i="1" s="1"/>
  <c r="L221" i="49"/>
  <c r="I22" i="1" s="1"/>
  <c r="K221" i="49"/>
  <c r="H22" i="1" s="1"/>
  <c r="J221" i="49"/>
  <c r="G22" i="1" s="1"/>
  <c r="I221" i="49"/>
  <c r="E221" i="49"/>
  <c r="C21" i="1" s="1"/>
  <c r="O220" i="49"/>
  <c r="O219" i="49"/>
  <c r="O218" i="49"/>
  <c r="O217" i="49"/>
  <c r="O216" i="49"/>
  <c r="O215" i="49"/>
  <c r="O214" i="49"/>
  <c r="O213" i="49"/>
  <c r="O212" i="49"/>
  <c r="O211" i="49"/>
  <c r="O210" i="49"/>
  <c r="O209" i="49"/>
  <c r="O208" i="49"/>
  <c r="O207" i="49"/>
  <c r="O206" i="49"/>
  <c r="O205" i="49"/>
  <c r="O204" i="49"/>
  <c r="O203" i="49"/>
  <c r="O202" i="49"/>
  <c r="O201" i="49"/>
  <c r="O200" i="49"/>
  <c r="O199" i="49"/>
  <c r="O198" i="49"/>
  <c r="O197" i="49"/>
  <c r="O196" i="49"/>
  <c r="O195" i="49"/>
  <c r="O194" i="49"/>
  <c r="O193" i="49"/>
  <c r="O192" i="49"/>
  <c r="O191" i="49"/>
  <c r="O190" i="49"/>
  <c r="O189" i="49"/>
  <c r="O188" i="49"/>
  <c r="O187" i="49"/>
  <c r="O186" i="49"/>
  <c r="O185" i="49"/>
  <c r="O184" i="49"/>
  <c r="O183" i="49"/>
  <c r="O182" i="49"/>
  <c r="O181" i="49"/>
  <c r="O180" i="49"/>
  <c r="O179" i="49"/>
  <c r="O178" i="49"/>
  <c r="O177" i="49"/>
  <c r="O176" i="49"/>
  <c r="O175" i="49"/>
  <c r="O174" i="49"/>
  <c r="O173" i="49"/>
  <c r="O172" i="49"/>
  <c r="O171" i="49"/>
  <c r="O170" i="49"/>
  <c r="O169" i="49"/>
  <c r="O168" i="49"/>
  <c r="O167" i="49"/>
  <c r="O166" i="49"/>
  <c r="O165" i="49"/>
  <c r="O164" i="49"/>
  <c r="O163" i="49"/>
  <c r="O162" i="49"/>
  <c r="O161" i="49"/>
  <c r="O160" i="49"/>
  <c r="O159" i="49"/>
  <c r="O158" i="49"/>
  <c r="O157" i="49"/>
  <c r="O156" i="49"/>
  <c r="O155" i="49"/>
  <c r="O154" i="49"/>
  <c r="O153" i="49"/>
  <c r="O152" i="49"/>
  <c r="O151" i="49"/>
  <c r="O150" i="49"/>
  <c r="O149" i="49"/>
  <c r="O148" i="49"/>
  <c r="O147" i="49"/>
  <c r="O146" i="49"/>
  <c r="O145" i="49"/>
  <c r="O144" i="49"/>
  <c r="O143" i="49"/>
  <c r="O142" i="49"/>
  <c r="O141" i="49"/>
  <c r="O140" i="49"/>
  <c r="O139" i="49"/>
  <c r="O138" i="49"/>
  <c r="O137" i="49"/>
  <c r="O136" i="49"/>
  <c r="O135" i="49"/>
  <c r="O134" i="49"/>
  <c r="O133" i="49"/>
  <c r="O132" i="49"/>
  <c r="O131" i="49"/>
  <c r="O130" i="49"/>
  <c r="O129" i="49"/>
  <c r="O128" i="49"/>
  <c r="O127" i="49"/>
  <c r="O126" i="49"/>
  <c r="O125" i="49"/>
  <c r="O124" i="49"/>
  <c r="O123" i="49"/>
  <c r="O122" i="49"/>
  <c r="O121" i="49"/>
  <c r="O120" i="49"/>
  <c r="O119" i="49"/>
  <c r="O118" i="49"/>
  <c r="O117" i="49"/>
  <c r="O116" i="49"/>
  <c r="O115" i="49"/>
  <c r="O114" i="49"/>
  <c r="O113" i="49"/>
  <c r="O112" i="49"/>
  <c r="O111" i="49"/>
  <c r="O110" i="49"/>
  <c r="O109" i="49"/>
  <c r="O108" i="49"/>
  <c r="O107" i="49"/>
  <c r="O106" i="49"/>
  <c r="O105" i="49"/>
  <c r="O104" i="49"/>
  <c r="O103" i="49"/>
  <c r="O102" i="49"/>
  <c r="O101" i="49"/>
  <c r="O100" i="49"/>
  <c r="O99" i="49"/>
  <c r="O98" i="49"/>
  <c r="O97" i="49"/>
  <c r="O96" i="49"/>
  <c r="O95" i="49"/>
  <c r="O94" i="49"/>
  <c r="O93" i="49"/>
  <c r="O92" i="49"/>
  <c r="O91" i="49"/>
  <c r="O90" i="49"/>
  <c r="O89" i="49"/>
  <c r="O88" i="49"/>
  <c r="O87" i="49"/>
  <c r="O86" i="49"/>
  <c r="O85" i="49"/>
  <c r="O84" i="49"/>
  <c r="O83" i="49"/>
  <c r="O82" i="49"/>
  <c r="O81" i="49"/>
  <c r="O80" i="49"/>
  <c r="O79" i="49"/>
  <c r="O78" i="49"/>
  <c r="O77" i="49"/>
  <c r="O76" i="49"/>
  <c r="O75" i="49"/>
  <c r="O74" i="49"/>
  <c r="O73" i="49"/>
  <c r="O72" i="49"/>
  <c r="O71" i="49"/>
  <c r="O70" i="49"/>
  <c r="O69" i="49"/>
  <c r="O68" i="49"/>
  <c r="O67" i="49"/>
  <c r="O66" i="49"/>
  <c r="O65" i="49"/>
  <c r="O64" i="49"/>
  <c r="O63" i="49"/>
  <c r="O62" i="49"/>
  <c r="O61" i="49"/>
  <c r="O60" i="49"/>
  <c r="O59" i="49"/>
  <c r="O58" i="49"/>
  <c r="O57" i="49"/>
  <c r="O56" i="49"/>
  <c r="O55" i="49"/>
  <c r="O54" i="49"/>
  <c r="O53" i="49"/>
  <c r="O52" i="49"/>
  <c r="O51" i="49"/>
  <c r="O50" i="49"/>
  <c r="O49" i="49"/>
  <c r="O48" i="49"/>
  <c r="O47" i="49"/>
  <c r="O46" i="49"/>
  <c r="O45" i="49"/>
  <c r="O44" i="49"/>
  <c r="O43" i="49"/>
  <c r="O42" i="49"/>
  <c r="O41" i="49"/>
  <c r="O40" i="49"/>
  <c r="O39" i="49"/>
  <c r="O38" i="49"/>
  <c r="O37" i="49"/>
  <c r="O36" i="49"/>
  <c r="O35" i="49"/>
  <c r="O34" i="49"/>
  <c r="O33" i="49"/>
  <c r="O32" i="49"/>
  <c r="O31" i="49"/>
  <c r="O30" i="49"/>
  <c r="O29" i="49"/>
  <c r="O28" i="49"/>
  <c r="O27" i="49"/>
  <c r="O26" i="49"/>
  <c r="O25" i="49"/>
  <c r="O24" i="49"/>
  <c r="O23" i="49"/>
  <c r="O22" i="49"/>
  <c r="O21" i="49"/>
  <c r="O20" i="49"/>
  <c r="O19" i="49"/>
  <c r="O18" i="49"/>
  <c r="O17" i="49"/>
  <c r="O16" i="49"/>
  <c r="O15" i="49"/>
  <c r="O14" i="49"/>
  <c r="O13" i="49"/>
  <c r="O12" i="49"/>
  <c r="O11" i="49"/>
  <c r="O10" i="49"/>
  <c r="O9" i="49"/>
  <c r="O8" i="49"/>
  <c r="O7" i="49"/>
  <c r="O6" i="49"/>
  <c r="O5" i="49"/>
  <c r="O4" i="49"/>
  <c r="F240" i="48"/>
  <c r="F239" i="48"/>
  <c r="F238" i="48"/>
  <c r="F237" i="48"/>
  <c r="F236" i="48"/>
  <c r="F235" i="48"/>
  <c r="F234" i="48"/>
  <c r="F233" i="48"/>
  <c r="F232" i="48"/>
  <c r="F231" i="48"/>
  <c r="F230" i="48"/>
  <c r="M229" i="48"/>
  <c r="L229" i="48"/>
  <c r="K229" i="48"/>
  <c r="J229" i="48"/>
  <c r="I229" i="48"/>
  <c r="F229" i="48"/>
  <c r="F228" i="48"/>
  <c r="M222" i="48"/>
  <c r="M223" i="48" s="1"/>
  <c r="J222" i="48"/>
  <c r="J223" i="48" s="1"/>
  <c r="E222" i="48"/>
  <c r="E20" i="1" s="1"/>
  <c r="M221" i="48"/>
  <c r="J21" i="1" s="1"/>
  <c r="L221" i="48"/>
  <c r="I21" i="1" s="1"/>
  <c r="K221" i="48"/>
  <c r="H21" i="1" s="1"/>
  <c r="J221" i="48"/>
  <c r="I221" i="48"/>
  <c r="F21" i="1" s="1"/>
  <c r="E221" i="48"/>
  <c r="O220" i="48"/>
  <c r="O219" i="48"/>
  <c r="O218" i="48"/>
  <c r="O217" i="48"/>
  <c r="O216" i="48"/>
  <c r="O215" i="48"/>
  <c r="O214" i="48"/>
  <c r="O213" i="48"/>
  <c r="O212" i="48"/>
  <c r="O211" i="48"/>
  <c r="O210" i="48"/>
  <c r="O209" i="48"/>
  <c r="O208" i="48"/>
  <c r="O207" i="48"/>
  <c r="O206" i="48"/>
  <c r="O205" i="48"/>
  <c r="O204" i="48"/>
  <c r="O203" i="48"/>
  <c r="O202" i="48"/>
  <c r="O201" i="48"/>
  <c r="O200" i="48"/>
  <c r="O199" i="48"/>
  <c r="O198" i="48"/>
  <c r="O197" i="48"/>
  <c r="O196" i="48"/>
  <c r="O195" i="48"/>
  <c r="O194" i="48"/>
  <c r="O193" i="48"/>
  <c r="O192" i="48"/>
  <c r="O191" i="48"/>
  <c r="O190" i="48"/>
  <c r="O189" i="48"/>
  <c r="O188" i="48"/>
  <c r="O187" i="48"/>
  <c r="O186" i="48"/>
  <c r="O185" i="48"/>
  <c r="O184" i="48"/>
  <c r="O183" i="48"/>
  <c r="O182" i="48"/>
  <c r="O181" i="48"/>
  <c r="O180" i="48"/>
  <c r="O179" i="48"/>
  <c r="O178" i="48"/>
  <c r="O177" i="48"/>
  <c r="O176" i="48"/>
  <c r="O175" i="48"/>
  <c r="O174" i="48"/>
  <c r="O173" i="48"/>
  <c r="O172" i="48"/>
  <c r="O171" i="48"/>
  <c r="O170" i="48"/>
  <c r="O169" i="48"/>
  <c r="O168" i="48"/>
  <c r="O167" i="48"/>
  <c r="O166" i="48"/>
  <c r="O165" i="48"/>
  <c r="O164" i="48"/>
  <c r="O163" i="48"/>
  <c r="O162" i="48"/>
  <c r="O161" i="48"/>
  <c r="O160" i="48"/>
  <c r="O159" i="48"/>
  <c r="O158" i="48"/>
  <c r="O157" i="48"/>
  <c r="O156" i="48"/>
  <c r="O155" i="48"/>
  <c r="O154" i="48"/>
  <c r="O153" i="48"/>
  <c r="O152" i="48"/>
  <c r="O151" i="48"/>
  <c r="O150" i="48"/>
  <c r="O149" i="48"/>
  <c r="O148" i="48"/>
  <c r="O147" i="48"/>
  <c r="O146" i="48"/>
  <c r="O145" i="48"/>
  <c r="O144" i="48"/>
  <c r="O143" i="48"/>
  <c r="O142" i="48"/>
  <c r="O141" i="48"/>
  <c r="O140" i="48"/>
  <c r="O139" i="48"/>
  <c r="O138" i="48"/>
  <c r="O137" i="48"/>
  <c r="O136" i="48"/>
  <c r="O135" i="48"/>
  <c r="O134" i="48"/>
  <c r="O133" i="48"/>
  <c r="O132" i="48"/>
  <c r="O131" i="48"/>
  <c r="O130" i="48"/>
  <c r="O129" i="48"/>
  <c r="O128" i="48"/>
  <c r="O127" i="48"/>
  <c r="O126" i="48"/>
  <c r="O125" i="48"/>
  <c r="O124" i="48"/>
  <c r="O123" i="48"/>
  <c r="O122" i="48"/>
  <c r="O121" i="48"/>
  <c r="O120" i="48"/>
  <c r="O119" i="48"/>
  <c r="O118" i="48"/>
  <c r="O117" i="48"/>
  <c r="O116" i="48"/>
  <c r="O115" i="48"/>
  <c r="O114" i="48"/>
  <c r="O113" i="48"/>
  <c r="O112" i="48"/>
  <c r="O111" i="48"/>
  <c r="O110" i="48"/>
  <c r="O109" i="48"/>
  <c r="O108" i="48"/>
  <c r="O107" i="48"/>
  <c r="O106" i="48"/>
  <c r="O105" i="48"/>
  <c r="O104" i="48"/>
  <c r="O103" i="48"/>
  <c r="O102" i="48"/>
  <c r="O101" i="48"/>
  <c r="O100" i="48"/>
  <c r="O99" i="48"/>
  <c r="O98" i="48"/>
  <c r="O97" i="48"/>
  <c r="O96" i="48"/>
  <c r="O95" i="48"/>
  <c r="O94" i="48"/>
  <c r="O93" i="48"/>
  <c r="O92" i="48"/>
  <c r="O91" i="48"/>
  <c r="O90" i="48"/>
  <c r="O89" i="48"/>
  <c r="O88" i="48"/>
  <c r="O87" i="48"/>
  <c r="O86" i="48"/>
  <c r="O85" i="48"/>
  <c r="O84" i="48"/>
  <c r="O83" i="48"/>
  <c r="O82" i="48"/>
  <c r="O81" i="48"/>
  <c r="O80" i="48"/>
  <c r="O79" i="48"/>
  <c r="O78" i="48"/>
  <c r="O77" i="48"/>
  <c r="O76" i="48"/>
  <c r="O75" i="48"/>
  <c r="O74" i="48"/>
  <c r="O73" i="48"/>
  <c r="O72" i="48"/>
  <c r="O71" i="48"/>
  <c r="O70" i="48"/>
  <c r="O69" i="48"/>
  <c r="O68" i="48"/>
  <c r="O67" i="48"/>
  <c r="O66" i="48"/>
  <c r="O65" i="48"/>
  <c r="O64" i="48"/>
  <c r="O63" i="48"/>
  <c r="O62" i="48"/>
  <c r="O61" i="48"/>
  <c r="O60" i="48"/>
  <c r="O59" i="48"/>
  <c r="O58" i="48"/>
  <c r="O57" i="48"/>
  <c r="O56" i="48"/>
  <c r="O55" i="48"/>
  <c r="O54" i="48"/>
  <c r="O53" i="48"/>
  <c r="O52" i="48"/>
  <c r="O51" i="48"/>
  <c r="O50" i="48"/>
  <c r="O49" i="48"/>
  <c r="O48" i="48"/>
  <c r="O47" i="48"/>
  <c r="O46" i="48"/>
  <c r="O45" i="48"/>
  <c r="O44" i="48"/>
  <c r="O43" i="48"/>
  <c r="O42" i="48"/>
  <c r="O41" i="48"/>
  <c r="O40" i="48"/>
  <c r="O39" i="48"/>
  <c r="O38" i="48"/>
  <c r="O37" i="48"/>
  <c r="O36" i="48"/>
  <c r="O35" i="48"/>
  <c r="O34" i="48"/>
  <c r="O33" i="48"/>
  <c r="O32" i="48"/>
  <c r="O31" i="48"/>
  <c r="O30" i="48"/>
  <c r="O29" i="48"/>
  <c r="O28" i="48"/>
  <c r="O27" i="48"/>
  <c r="O26" i="48"/>
  <c r="O25" i="48"/>
  <c r="O24" i="48"/>
  <c r="O23" i="48"/>
  <c r="O22" i="48"/>
  <c r="O21" i="48"/>
  <c r="O20" i="48"/>
  <c r="O19" i="48"/>
  <c r="O18" i="48"/>
  <c r="O17" i="48"/>
  <c r="O16" i="48"/>
  <c r="O15" i="48"/>
  <c r="O14" i="48"/>
  <c r="O13" i="48"/>
  <c r="O12" i="48"/>
  <c r="O11" i="48"/>
  <c r="O10" i="48"/>
  <c r="O9" i="48"/>
  <c r="O8" i="48"/>
  <c r="O7" i="48"/>
  <c r="O6" i="48"/>
  <c r="O5" i="48"/>
  <c r="O4" i="48"/>
  <c r="F240" i="47"/>
  <c r="F239" i="47"/>
  <c r="F238" i="47"/>
  <c r="F237" i="47"/>
  <c r="F236" i="47"/>
  <c r="F235" i="47"/>
  <c r="F234" i="47"/>
  <c r="F233" i="47"/>
  <c r="F232" i="47"/>
  <c r="F231" i="47"/>
  <c r="F230" i="47"/>
  <c r="M229" i="47"/>
  <c r="L229" i="47"/>
  <c r="K229" i="47"/>
  <c r="J229" i="47"/>
  <c r="I229" i="47"/>
  <c r="F229" i="47"/>
  <c r="F228" i="47"/>
  <c r="M222" i="47"/>
  <c r="M223" i="47" s="1"/>
  <c r="J222" i="47"/>
  <c r="J223" i="47" s="1"/>
  <c r="E222" i="47"/>
  <c r="E19" i="1" s="1"/>
  <c r="M221" i="47"/>
  <c r="L221" i="47"/>
  <c r="K221" i="47"/>
  <c r="J221" i="47"/>
  <c r="I221" i="47"/>
  <c r="E221" i="47"/>
  <c r="C19" i="1" s="1"/>
  <c r="O220" i="47"/>
  <c r="O219" i="47"/>
  <c r="O218" i="47"/>
  <c r="O217" i="47"/>
  <c r="O216" i="47"/>
  <c r="O215" i="47"/>
  <c r="O214" i="47"/>
  <c r="O213" i="47"/>
  <c r="O212" i="47"/>
  <c r="O211" i="47"/>
  <c r="O210" i="47"/>
  <c r="O209" i="47"/>
  <c r="O208" i="47"/>
  <c r="O207" i="47"/>
  <c r="O206" i="47"/>
  <c r="O205" i="47"/>
  <c r="O204" i="47"/>
  <c r="O203" i="47"/>
  <c r="O202" i="47"/>
  <c r="O201" i="47"/>
  <c r="O200" i="47"/>
  <c r="O199" i="47"/>
  <c r="O198" i="47"/>
  <c r="O197" i="47"/>
  <c r="O196" i="47"/>
  <c r="O195" i="47"/>
  <c r="O194" i="47"/>
  <c r="O193" i="47"/>
  <c r="O192" i="47"/>
  <c r="O191" i="47"/>
  <c r="O190" i="47"/>
  <c r="O189" i="47"/>
  <c r="O188" i="47"/>
  <c r="O187" i="47"/>
  <c r="O186" i="47"/>
  <c r="O185" i="47"/>
  <c r="O184" i="47"/>
  <c r="O183" i="47"/>
  <c r="O182" i="47"/>
  <c r="O181" i="47"/>
  <c r="O180" i="47"/>
  <c r="O179" i="47"/>
  <c r="O178" i="47"/>
  <c r="O177" i="47"/>
  <c r="O176" i="47"/>
  <c r="O175" i="47"/>
  <c r="O174" i="47"/>
  <c r="O173" i="47"/>
  <c r="O172" i="47"/>
  <c r="O171" i="47"/>
  <c r="O170" i="47"/>
  <c r="O169" i="47"/>
  <c r="O168" i="47"/>
  <c r="O167" i="47"/>
  <c r="O166" i="47"/>
  <c r="O165" i="47"/>
  <c r="O164" i="47"/>
  <c r="O163" i="47"/>
  <c r="O162" i="47"/>
  <c r="O161" i="47"/>
  <c r="O160" i="47"/>
  <c r="O159" i="47"/>
  <c r="O158" i="47"/>
  <c r="O157" i="47"/>
  <c r="O156" i="47"/>
  <c r="O155" i="47"/>
  <c r="O154" i="47"/>
  <c r="O153" i="47"/>
  <c r="O152" i="47"/>
  <c r="O151" i="47"/>
  <c r="O150" i="47"/>
  <c r="O149" i="47"/>
  <c r="O148" i="47"/>
  <c r="O147" i="47"/>
  <c r="O146" i="47"/>
  <c r="O145" i="47"/>
  <c r="O144" i="47"/>
  <c r="O143" i="47"/>
  <c r="O142" i="47"/>
  <c r="O141" i="47"/>
  <c r="O140" i="47"/>
  <c r="O139" i="47"/>
  <c r="O138" i="47"/>
  <c r="O137" i="47"/>
  <c r="O136" i="47"/>
  <c r="O135" i="47"/>
  <c r="O134" i="47"/>
  <c r="O133" i="47"/>
  <c r="O132" i="47"/>
  <c r="O131" i="47"/>
  <c r="O130" i="47"/>
  <c r="O129" i="47"/>
  <c r="O128" i="47"/>
  <c r="O127" i="47"/>
  <c r="O126" i="47"/>
  <c r="O125" i="47"/>
  <c r="O124" i="47"/>
  <c r="O123" i="47"/>
  <c r="O122" i="47"/>
  <c r="O121" i="47"/>
  <c r="O120" i="47"/>
  <c r="O119" i="47"/>
  <c r="O118" i="47"/>
  <c r="O117" i="47"/>
  <c r="O116" i="47"/>
  <c r="O115" i="47"/>
  <c r="O114" i="47"/>
  <c r="O113" i="47"/>
  <c r="O112" i="47"/>
  <c r="O111" i="47"/>
  <c r="O110" i="47"/>
  <c r="O109" i="47"/>
  <c r="O108" i="47"/>
  <c r="O107" i="47"/>
  <c r="O106" i="47"/>
  <c r="O105" i="47"/>
  <c r="O104" i="47"/>
  <c r="O103" i="47"/>
  <c r="O102" i="47"/>
  <c r="O101" i="47"/>
  <c r="O100" i="47"/>
  <c r="O99" i="47"/>
  <c r="O98" i="47"/>
  <c r="O97" i="47"/>
  <c r="O96" i="47"/>
  <c r="O95" i="47"/>
  <c r="O94" i="47"/>
  <c r="O93" i="47"/>
  <c r="O92" i="47"/>
  <c r="O91" i="47"/>
  <c r="O90" i="47"/>
  <c r="O89" i="47"/>
  <c r="O88" i="47"/>
  <c r="O87" i="47"/>
  <c r="O86" i="47"/>
  <c r="O85" i="47"/>
  <c r="O84" i="47"/>
  <c r="O83" i="47"/>
  <c r="O82" i="47"/>
  <c r="O81" i="47"/>
  <c r="O80" i="47"/>
  <c r="O79" i="47"/>
  <c r="O78" i="47"/>
  <c r="O77" i="47"/>
  <c r="O76" i="47"/>
  <c r="O75" i="47"/>
  <c r="O74" i="47"/>
  <c r="O73" i="47"/>
  <c r="O72" i="47"/>
  <c r="O71" i="47"/>
  <c r="O70" i="47"/>
  <c r="O69" i="47"/>
  <c r="O68" i="47"/>
  <c r="O67" i="47"/>
  <c r="O66" i="47"/>
  <c r="O65" i="47"/>
  <c r="O64" i="47"/>
  <c r="O63" i="47"/>
  <c r="O62" i="47"/>
  <c r="O61" i="47"/>
  <c r="O60" i="47"/>
  <c r="O59" i="47"/>
  <c r="O58" i="47"/>
  <c r="O57" i="47"/>
  <c r="O56" i="47"/>
  <c r="O55" i="47"/>
  <c r="O54" i="47"/>
  <c r="O53" i="47"/>
  <c r="O52" i="47"/>
  <c r="O51" i="47"/>
  <c r="O50" i="47"/>
  <c r="O49" i="47"/>
  <c r="O48" i="47"/>
  <c r="O47" i="47"/>
  <c r="O46" i="47"/>
  <c r="O45" i="47"/>
  <c r="O44" i="47"/>
  <c r="O43" i="47"/>
  <c r="O42" i="47"/>
  <c r="O41" i="47"/>
  <c r="O40" i="47"/>
  <c r="O39" i="47"/>
  <c r="O38" i="47"/>
  <c r="O37" i="47"/>
  <c r="O36" i="47"/>
  <c r="O35" i="47"/>
  <c r="O34" i="47"/>
  <c r="O33" i="47"/>
  <c r="O32" i="47"/>
  <c r="O31" i="47"/>
  <c r="O30" i="47"/>
  <c r="O29" i="47"/>
  <c r="O28" i="47"/>
  <c r="O27" i="47"/>
  <c r="O26" i="47"/>
  <c r="O25" i="47"/>
  <c r="O24" i="47"/>
  <c r="O23" i="47"/>
  <c r="O22" i="47"/>
  <c r="O21" i="47"/>
  <c r="O20" i="47"/>
  <c r="O19" i="47"/>
  <c r="O18" i="47"/>
  <c r="O17" i="47"/>
  <c r="O16" i="47"/>
  <c r="O15" i="47"/>
  <c r="O14" i="47"/>
  <c r="O13" i="47"/>
  <c r="O12" i="47"/>
  <c r="O11" i="47"/>
  <c r="O10" i="47"/>
  <c r="O9" i="47"/>
  <c r="O8" i="47"/>
  <c r="O7" i="47"/>
  <c r="O6" i="47"/>
  <c r="O5" i="47"/>
  <c r="O4" i="47"/>
  <c r="F240" i="46"/>
  <c r="F239" i="46"/>
  <c r="F238" i="46"/>
  <c r="F237" i="46"/>
  <c r="F236" i="46"/>
  <c r="F235" i="46"/>
  <c r="F234" i="46"/>
  <c r="F233" i="46"/>
  <c r="F232" i="46"/>
  <c r="F231" i="46"/>
  <c r="F230" i="46"/>
  <c r="M229" i="46"/>
  <c r="L229" i="46"/>
  <c r="K229" i="46"/>
  <c r="J229" i="46"/>
  <c r="I229" i="46"/>
  <c r="F229" i="46"/>
  <c r="F228" i="46"/>
  <c r="M222" i="46"/>
  <c r="M223" i="46" s="1"/>
  <c r="E222" i="46"/>
  <c r="E18" i="1" s="1"/>
  <c r="M221" i="46"/>
  <c r="J18" i="1" s="1"/>
  <c r="L221" i="46"/>
  <c r="I18" i="1" s="1"/>
  <c r="K221" i="46"/>
  <c r="H18" i="1" s="1"/>
  <c r="J221" i="46"/>
  <c r="G18" i="1" s="1"/>
  <c r="I221" i="46"/>
  <c r="E221" i="46"/>
  <c r="O220" i="46"/>
  <c r="O219" i="46"/>
  <c r="O218" i="46"/>
  <c r="O217" i="46"/>
  <c r="O216" i="46"/>
  <c r="O215" i="46"/>
  <c r="O214" i="46"/>
  <c r="O213" i="46"/>
  <c r="O212" i="46"/>
  <c r="O211" i="46"/>
  <c r="O210" i="46"/>
  <c r="O209" i="46"/>
  <c r="O208" i="46"/>
  <c r="O207" i="46"/>
  <c r="O206" i="46"/>
  <c r="O205" i="46"/>
  <c r="O204" i="46"/>
  <c r="O203" i="46"/>
  <c r="O202" i="46"/>
  <c r="O201" i="46"/>
  <c r="O200" i="46"/>
  <c r="O199" i="46"/>
  <c r="O198" i="46"/>
  <c r="O197" i="46"/>
  <c r="O196" i="46"/>
  <c r="O195" i="46"/>
  <c r="O194" i="46"/>
  <c r="O193" i="46"/>
  <c r="O192" i="46"/>
  <c r="O191" i="46"/>
  <c r="O190" i="46"/>
  <c r="O189" i="46"/>
  <c r="O188" i="46"/>
  <c r="O187" i="46"/>
  <c r="O186" i="46"/>
  <c r="O185" i="46"/>
  <c r="O184" i="46"/>
  <c r="O183" i="46"/>
  <c r="O182" i="46"/>
  <c r="O181" i="46"/>
  <c r="O180" i="46"/>
  <c r="O179" i="46"/>
  <c r="O178" i="46"/>
  <c r="O177" i="46"/>
  <c r="O176" i="46"/>
  <c r="O175" i="46"/>
  <c r="O174" i="46"/>
  <c r="O173" i="46"/>
  <c r="O172" i="46"/>
  <c r="O171" i="46"/>
  <c r="O170" i="46"/>
  <c r="O169" i="46"/>
  <c r="O168" i="46"/>
  <c r="O167" i="46"/>
  <c r="O166" i="46"/>
  <c r="O165" i="46"/>
  <c r="O164" i="46"/>
  <c r="O163" i="46"/>
  <c r="O162" i="46"/>
  <c r="O161" i="46"/>
  <c r="O160" i="46"/>
  <c r="O159" i="46"/>
  <c r="O158" i="46"/>
  <c r="O157" i="46"/>
  <c r="O156" i="46"/>
  <c r="O155" i="46"/>
  <c r="O154" i="46"/>
  <c r="O153" i="46"/>
  <c r="O152" i="46"/>
  <c r="O151" i="46"/>
  <c r="O150" i="46"/>
  <c r="O149" i="46"/>
  <c r="O148" i="46"/>
  <c r="O147" i="46"/>
  <c r="O146" i="46"/>
  <c r="O145" i="46"/>
  <c r="O144" i="46"/>
  <c r="O143" i="46"/>
  <c r="O142" i="46"/>
  <c r="O141" i="46"/>
  <c r="O140" i="46"/>
  <c r="O139" i="46"/>
  <c r="O138" i="46"/>
  <c r="O137" i="46"/>
  <c r="O136" i="46"/>
  <c r="O135" i="46"/>
  <c r="O134" i="46"/>
  <c r="O133" i="46"/>
  <c r="O132" i="46"/>
  <c r="O131" i="46"/>
  <c r="O130" i="46"/>
  <c r="O129" i="46"/>
  <c r="O128" i="46"/>
  <c r="O127" i="46"/>
  <c r="O126" i="46"/>
  <c r="O125" i="46"/>
  <c r="O124" i="46"/>
  <c r="O123" i="46"/>
  <c r="O122" i="46"/>
  <c r="O121" i="46"/>
  <c r="O120" i="46"/>
  <c r="O119" i="46"/>
  <c r="O118" i="46"/>
  <c r="O117" i="46"/>
  <c r="O116" i="46"/>
  <c r="O115" i="46"/>
  <c r="O114" i="46"/>
  <c r="O113" i="46"/>
  <c r="O112" i="46"/>
  <c r="O111" i="46"/>
  <c r="O110" i="46"/>
  <c r="O109" i="46"/>
  <c r="O108" i="46"/>
  <c r="O107" i="46"/>
  <c r="O106" i="46"/>
  <c r="O105" i="46"/>
  <c r="O104" i="46"/>
  <c r="O103" i="46"/>
  <c r="O102" i="46"/>
  <c r="O101" i="46"/>
  <c r="O100" i="46"/>
  <c r="O99" i="46"/>
  <c r="O98" i="46"/>
  <c r="O97" i="46"/>
  <c r="O96" i="46"/>
  <c r="O95" i="46"/>
  <c r="O94" i="46"/>
  <c r="O93" i="46"/>
  <c r="O92" i="46"/>
  <c r="O91" i="46"/>
  <c r="O90" i="46"/>
  <c r="O89" i="46"/>
  <c r="O88" i="46"/>
  <c r="O87" i="46"/>
  <c r="O86" i="46"/>
  <c r="O85" i="46"/>
  <c r="O84" i="46"/>
  <c r="O83" i="46"/>
  <c r="O82" i="46"/>
  <c r="O81" i="46"/>
  <c r="O80" i="46"/>
  <c r="O79" i="46"/>
  <c r="O78" i="46"/>
  <c r="O77" i="46"/>
  <c r="O76" i="46"/>
  <c r="O75" i="46"/>
  <c r="O74" i="46"/>
  <c r="O73" i="46"/>
  <c r="O72" i="46"/>
  <c r="O71" i="46"/>
  <c r="O70" i="46"/>
  <c r="O69" i="46"/>
  <c r="O68" i="46"/>
  <c r="O67" i="46"/>
  <c r="O66" i="46"/>
  <c r="O65" i="46"/>
  <c r="O64" i="46"/>
  <c r="O63" i="46"/>
  <c r="O62" i="46"/>
  <c r="O61" i="46"/>
  <c r="O60" i="46"/>
  <c r="O59" i="46"/>
  <c r="O58" i="46"/>
  <c r="O57" i="46"/>
  <c r="O56" i="46"/>
  <c r="O55" i="46"/>
  <c r="O54" i="46"/>
  <c r="O53" i="46"/>
  <c r="O52" i="46"/>
  <c r="O51" i="46"/>
  <c r="O50" i="46"/>
  <c r="O49" i="46"/>
  <c r="O48" i="46"/>
  <c r="O47" i="46"/>
  <c r="O46" i="46"/>
  <c r="O45" i="46"/>
  <c r="O44" i="46"/>
  <c r="O43" i="46"/>
  <c r="O42" i="46"/>
  <c r="O41" i="46"/>
  <c r="O40" i="46"/>
  <c r="O39" i="46"/>
  <c r="O38" i="46"/>
  <c r="O37" i="46"/>
  <c r="O36" i="46"/>
  <c r="O35" i="46"/>
  <c r="O34" i="46"/>
  <c r="O33" i="46"/>
  <c r="O32" i="46"/>
  <c r="O31" i="46"/>
  <c r="O30" i="46"/>
  <c r="O29" i="46"/>
  <c r="O28" i="46"/>
  <c r="O27" i="46"/>
  <c r="O26" i="46"/>
  <c r="O25" i="46"/>
  <c r="O24" i="46"/>
  <c r="O23" i="46"/>
  <c r="O22" i="46"/>
  <c r="O21" i="46"/>
  <c r="O20" i="46"/>
  <c r="O19" i="46"/>
  <c r="O18" i="46"/>
  <c r="O17" i="46"/>
  <c r="O16" i="46"/>
  <c r="O15" i="46"/>
  <c r="O14" i="46"/>
  <c r="O13" i="46"/>
  <c r="O12" i="46"/>
  <c r="O11" i="46"/>
  <c r="O10" i="46"/>
  <c r="O9" i="46"/>
  <c r="O8" i="46"/>
  <c r="O7" i="46"/>
  <c r="O6" i="46"/>
  <c r="O5" i="46"/>
  <c r="O4" i="46"/>
  <c r="F240" i="45"/>
  <c r="F239" i="45"/>
  <c r="F238" i="45"/>
  <c r="F237" i="45"/>
  <c r="F236" i="45"/>
  <c r="F235" i="45"/>
  <c r="F234" i="45"/>
  <c r="F233" i="45"/>
  <c r="F232" i="45"/>
  <c r="F231" i="45"/>
  <c r="F230" i="45"/>
  <c r="M229" i="45"/>
  <c r="L229" i="45"/>
  <c r="K229" i="45"/>
  <c r="J229" i="45"/>
  <c r="I229" i="45"/>
  <c r="F229" i="45"/>
  <c r="F228" i="45"/>
  <c r="M222" i="45"/>
  <c r="M223" i="45" s="1"/>
  <c r="E222" i="45"/>
  <c r="E17" i="1" s="1"/>
  <c r="M221" i="45"/>
  <c r="J17" i="1" s="1"/>
  <c r="L221" i="45"/>
  <c r="I17" i="1" s="1"/>
  <c r="K221" i="45"/>
  <c r="H17" i="1" s="1"/>
  <c r="J221" i="45"/>
  <c r="G17" i="1" s="1"/>
  <c r="I221" i="45"/>
  <c r="E221" i="45"/>
  <c r="O220" i="45"/>
  <c r="O219" i="45"/>
  <c r="O218" i="45"/>
  <c r="O217" i="45"/>
  <c r="O216" i="45"/>
  <c r="O215" i="45"/>
  <c r="O214" i="45"/>
  <c r="O213" i="45"/>
  <c r="O212" i="45"/>
  <c r="O211" i="45"/>
  <c r="O210" i="45"/>
  <c r="O209" i="45"/>
  <c r="O208" i="45"/>
  <c r="O207" i="45"/>
  <c r="O206" i="45"/>
  <c r="O205" i="45"/>
  <c r="O204" i="45"/>
  <c r="O203" i="45"/>
  <c r="O202" i="45"/>
  <c r="O201" i="45"/>
  <c r="O200" i="45"/>
  <c r="O199" i="45"/>
  <c r="O198" i="45"/>
  <c r="O197" i="45"/>
  <c r="O196" i="45"/>
  <c r="O195" i="45"/>
  <c r="O194" i="45"/>
  <c r="O193" i="45"/>
  <c r="O192" i="45"/>
  <c r="O191" i="45"/>
  <c r="O190" i="45"/>
  <c r="O189" i="45"/>
  <c r="O188" i="45"/>
  <c r="O187" i="45"/>
  <c r="O186" i="45"/>
  <c r="O185" i="45"/>
  <c r="O184" i="45"/>
  <c r="O183" i="45"/>
  <c r="O182" i="45"/>
  <c r="O181" i="45"/>
  <c r="O180" i="45"/>
  <c r="O179" i="45"/>
  <c r="O178" i="45"/>
  <c r="O177" i="45"/>
  <c r="O176" i="45"/>
  <c r="O175" i="45"/>
  <c r="O174" i="45"/>
  <c r="O173" i="45"/>
  <c r="O172" i="45"/>
  <c r="O171" i="45"/>
  <c r="O170" i="45"/>
  <c r="O169" i="45"/>
  <c r="O168" i="45"/>
  <c r="O167" i="45"/>
  <c r="O166" i="45"/>
  <c r="O165" i="45"/>
  <c r="O164" i="45"/>
  <c r="O163" i="45"/>
  <c r="O162" i="45"/>
  <c r="O161" i="45"/>
  <c r="O160" i="45"/>
  <c r="O159" i="45"/>
  <c r="O158" i="45"/>
  <c r="O157" i="45"/>
  <c r="O156" i="45"/>
  <c r="O155" i="45"/>
  <c r="O154" i="45"/>
  <c r="O153" i="45"/>
  <c r="O152" i="45"/>
  <c r="O151" i="45"/>
  <c r="O150" i="45"/>
  <c r="O149" i="45"/>
  <c r="O148" i="45"/>
  <c r="O147" i="45"/>
  <c r="O146" i="45"/>
  <c r="O145" i="45"/>
  <c r="O144" i="45"/>
  <c r="O143" i="45"/>
  <c r="O142" i="45"/>
  <c r="O141" i="45"/>
  <c r="O140" i="45"/>
  <c r="O139" i="45"/>
  <c r="O138" i="45"/>
  <c r="O137" i="45"/>
  <c r="O136" i="45"/>
  <c r="O135" i="45"/>
  <c r="O134" i="45"/>
  <c r="O133" i="45"/>
  <c r="O132" i="45"/>
  <c r="O131" i="45"/>
  <c r="O130" i="45"/>
  <c r="O129" i="45"/>
  <c r="O128" i="45"/>
  <c r="O127" i="45"/>
  <c r="O126" i="45"/>
  <c r="O125" i="45"/>
  <c r="O124" i="45"/>
  <c r="O123" i="45"/>
  <c r="O122" i="45"/>
  <c r="O121" i="45"/>
  <c r="O120" i="45"/>
  <c r="O119" i="45"/>
  <c r="O118" i="45"/>
  <c r="O117" i="45"/>
  <c r="O116" i="45"/>
  <c r="O115" i="45"/>
  <c r="O114" i="45"/>
  <c r="O113" i="45"/>
  <c r="O112" i="45"/>
  <c r="O111" i="45"/>
  <c r="O110" i="45"/>
  <c r="O109" i="45"/>
  <c r="O108" i="45"/>
  <c r="O107" i="45"/>
  <c r="O106" i="45"/>
  <c r="O105" i="45"/>
  <c r="O104" i="45"/>
  <c r="O103" i="45"/>
  <c r="O102" i="45"/>
  <c r="O101" i="45"/>
  <c r="O100" i="45"/>
  <c r="O99" i="45"/>
  <c r="O98" i="45"/>
  <c r="O97" i="45"/>
  <c r="O96" i="45"/>
  <c r="O95" i="45"/>
  <c r="O94" i="45"/>
  <c r="O93" i="45"/>
  <c r="O92" i="45"/>
  <c r="O91" i="45"/>
  <c r="O90" i="45"/>
  <c r="O89" i="45"/>
  <c r="O88" i="45"/>
  <c r="O87" i="45"/>
  <c r="O86" i="45"/>
  <c r="O85" i="45"/>
  <c r="O84" i="45"/>
  <c r="O83" i="45"/>
  <c r="O82" i="45"/>
  <c r="O81" i="45"/>
  <c r="O80" i="45"/>
  <c r="O79" i="45"/>
  <c r="O78" i="45"/>
  <c r="O77" i="45"/>
  <c r="O76" i="45"/>
  <c r="O75" i="45"/>
  <c r="O74" i="45"/>
  <c r="O73" i="45"/>
  <c r="O72" i="45"/>
  <c r="O71" i="45"/>
  <c r="O70" i="45"/>
  <c r="O69" i="45"/>
  <c r="O68" i="45"/>
  <c r="O67" i="45"/>
  <c r="O66" i="45"/>
  <c r="O65" i="45"/>
  <c r="O64" i="45"/>
  <c r="O63" i="45"/>
  <c r="O62" i="45"/>
  <c r="O61" i="45"/>
  <c r="O60" i="45"/>
  <c r="O59" i="45"/>
  <c r="O58" i="45"/>
  <c r="O57" i="45"/>
  <c r="O56" i="45"/>
  <c r="O55" i="45"/>
  <c r="O54" i="45"/>
  <c r="O53" i="45"/>
  <c r="O52" i="45"/>
  <c r="O51" i="45"/>
  <c r="O50" i="45"/>
  <c r="O49" i="45"/>
  <c r="O48" i="45"/>
  <c r="O47" i="45"/>
  <c r="O46" i="45"/>
  <c r="O45" i="45"/>
  <c r="O44" i="45"/>
  <c r="O43" i="45"/>
  <c r="O42" i="45"/>
  <c r="O41" i="45"/>
  <c r="O40" i="45"/>
  <c r="O39" i="45"/>
  <c r="O38" i="45"/>
  <c r="O37" i="45"/>
  <c r="O36" i="45"/>
  <c r="O35" i="45"/>
  <c r="O34" i="45"/>
  <c r="O33" i="45"/>
  <c r="O32" i="45"/>
  <c r="O31" i="45"/>
  <c r="O30" i="45"/>
  <c r="O29" i="45"/>
  <c r="O28" i="45"/>
  <c r="O27" i="45"/>
  <c r="O26" i="45"/>
  <c r="O25" i="45"/>
  <c r="O24" i="45"/>
  <c r="O23" i="45"/>
  <c r="O22" i="45"/>
  <c r="O21" i="45"/>
  <c r="O20" i="45"/>
  <c r="O19" i="45"/>
  <c r="O18" i="45"/>
  <c r="O17" i="45"/>
  <c r="O16" i="45"/>
  <c r="O15" i="45"/>
  <c r="O14" i="45"/>
  <c r="O13" i="45"/>
  <c r="O12" i="45"/>
  <c r="O11" i="45"/>
  <c r="O10" i="45"/>
  <c r="O9" i="45"/>
  <c r="O8" i="45"/>
  <c r="O7" i="45"/>
  <c r="O6" i="45"/>
  <c r="O5" i="45"/>
  <c r="O4" i="45"/>
  <c r="F240" i="44"/>
  <c r="F239" i="44"/>
  <c r="F238" i="44"/>
  <c r="F237" i="44"/>
  <c r="F236" i="44"/>
  <c r="F235" i="44"/>
  <c r="F234" i="44"/>
  <c r="F233" i="44"/>
  <c r="F232" i="44"/>
  <c r="F231" i="44"/>
  <c r="F230" i="44"/>
  <c r="M229" i="44"/>
  <c r="L229" i="44"/>
  <c r="K229" i="44"/>
  <c r="J229" i="44"/>
  <c r="I229" i="44"/>
  <c r="F229" i="44"/>
  <c r="F228" i="44"/>
  <c r="M222" i="44"/>
  <c r="M223" i="44" s="1"/>
  <c r="E222" i="44"/>
  <c r="E16" i="1" s="1"/>
  <c r="M221" i="44"/>
  <c r="J16" i="1" s="1"/>
  <c r="L221" i="44"/>
  <c r="I16" i="1" s="1"/>
  <c r="K221" i="44"/>
  <c r="H16" i="1" s="1"/>
  <c r="J221" i="44"/>
  <c r="G16" i="1" s="1"/>
  <c r="I221" i="44"/>
  <c r="E221" i="44"/>
  <c r="O220" i="44"/>
  <c r="O219" i="44"/>
  <c r="O218" i="44"/>
  <c r="O217" i="44"/>
  <c r="O216" i="44"/>
  <c r="O215" i="44"/>
  <c r="O214" i="44"/>
  <c r="O213" i="44"/>
  <c r="O212" i="44"/>
  <c r="O211" i="44"/>
  <c r="O210" i="44"/>
  <c r="O209" i="44"/>
  <c r="O208" i="44"/>
  <c r="O207" i="44"/>
  <c r="O206" i="44"/>
  <c r="O205" i="44"/>
  <c r="O204" i="44"/>
  <c r="O203" i="44"/>
  <c r="O202" i="44"/>
  <c r="O201" i="44"/>
  <c r="O200" i="44"/>
  <c r="O199" i="44"/>
  <c r="O198" i="44"/>
  <c r="O197" i="44"/>
  <c r="O196" i="44"/>
  <c r="O195" i="44"/>
  <c r="O194" i="44"/>
  <c r="O193" i="44"/>
  <c r="O192" i="44"/>
  <c r="O191" i="44"/>
  <c r="O190" i="44"/>
  <c r="O189" i="44"/>
  <c r="O188" i="44"/>
  <c r="O187" i="44"/>
  <c r="O186" i="44"/>
  <c r="O185" i="44"/>
  <c r="O184" i="44"/>
  <c r="O183" i="44"/>
  <c r="O182" i="44"/>
  <c r="O181" i="44"/>
  <c r="O180" i="44"/>
  <c r="O179" i="44"/>
  <c r="O178" i="44"/>
  <c r="O177" i="44"/>
  <c r="O176" i="44"/>
  <c r="O175" i="44"/>
  <c r="O174" i="44"/>
  <c r="O173" i="44"/>
  <c r="O172" i="44"/>
  <c r="O171" i="44"/>
  <c r="O170" i="44"/>
  <c r="O169" i="44"/>
  <c r="O168" i="44"/>
  <c r="O167" i="44"/>
  <c r="O166" i="44"/>
  <c r="O165" i="44"/>
  <c r="O164" i="44"/>
  <c r="O163" i="44"/>
  <c r="O162" i="44"/>
  <c r="O161" i="44"/>
  <c r="O160" i="44"/>
  <c r="O159" i="44"/>
  <c r="O158" i="44"/>
  <c r="O157" i="44"/>
  <c r="O156" i="44"/>
  <c r="O155" i="44"/>
  <c r="O154" i="44"/>
  <c r="O153" i="44"/>
  <c r="O152" i="44"/>
  <c r="O151" i="44"/>
  <c r="O150" i="44"/>
  <c r="O149" i="44"/>
  <c r="O148" i="44"/>
  <c r="O147" i="44"/>
  <c r="O146" i="44"/>
  <c r="O145" i="44"/>
  <c r="O144" i="44"/>
  <c r="O143" i="44"/>
  <c r="O142" i="44"/>
  <c r="O141" i="44"/>
  <c r="O140" i="44"/>
  <c r="O139" i="44"/>
  <c r="O138" i="44"/>
  <c r="O137" i="44"/>
  <c r="O136" i="44"/>
  <c r="O135" i="44"/>
  <c r="O134" i="44"/>
  <c r="O133" i="44"/>
  <c r="O132" i="44"/>
  <c r="O131" i="44"/>
  <c r="O130" i="44"/>
  <c r="O129" i="44"/>
  <c r="O128" i="44"/>
  <c r="O127" i="44"/>
  <c r="O126" i="44"/>
  <c r="O125" i="44"/>
  <c r="O124" i="44"/>
  <c r="O123" i="44"/>
  <c r="O122" i="44"/>
  <c r="O121" i="44"/>
  <c r="O120" i="44"/>
  <c r="O119" i="44"/>
  <c r="O118" i="44"/>
  <c r="O117" i="44"/>
  <c r="O116" i="44"/>
  <c r="O115" i="44"/>
  <c r="O114" i="44"/>
  <c r="O113" i="44"/>
  <c r="O112" i="44"/>
  <c r="O111" i="44"/>
  <c r="O110" i="44"/>
  <c r="O109" i="44"/>
  <c r="O108" i="44"/>
  <c r="O107" i="44"/>
  <c r="O106" i="44"/>
  <c r="O105" i="44"/>
  <c r="O104" i="44"/>
  <c r="O103" i="44"/>
  <c r="O102" i="44"/>
  <c r="O101" i="44"/>
  <c r="O100" i="44"/>
  <c r="O99" i="44"/>
  <c r="O98" i="44"/>
  <c r="O97" i="44"/>
  <c r="O96" i="44"/>
  <c r="O95" i="44"/>
  <c r="O94" i="44"/>
  <c r="O93" i="44"/>
  <c r="O92" i="44"/>
  <c r="O91" i="44"/>
  <c r="O90" i="44"/>
  <c r="O89" i="44"/>
  <c r="O88" i="44"/>
  <c r="O87" i="44"/>
  <c r="O86" i="44"/>
  <c r="O85" i="44"/>
  <c r="O84" i="44"/>
  <c r="O83" i="44"/>
  <c r="O82" i="44"/>
  <c r="O81" i="44"/>
  <c r="O80" i="44"/>
  <c r="O79" i="44"/>
  <c r="O78" i="44"/>
  <c r="O77" i="44"/>
  <c r="O76" i="44"/>
  <c r="O75" i="44"/>
  <c r="O74" i="44"/>
  <c r="O73" i="44"/>
  <c r="O72" i="44"/>
  <c r="O71" i="44"/>
  <c r="O70" i="44"/>
  <c r="O69" i="44"/>
  <c r="O68" i="44"/>
  <c r="O67" i="44"/>
  <c r="O66" i="44"/>
  <c r="O65" i="44"/>
  <c r="O64" i="44"/>
  <c r="O63" i="44"/>
  <c r="O62" i="44"/>
  <c r="O61" i="44"/>
  <c r="O60" i="44"/>
  <c r="O59" i="44"/>
  <c r="O58" i="44"/>
  <c r="O57" i="44"/>
  <c r="O56" i="44"/>
  <c r="O55" i="44"/>
  <c r="O54" i="44"/>
  <c r="O53" i="44"/>
  <c r="O52" i="44"/>
  <c r="O51" i="44"/>
  <c r="O50" i="44"/>
  <c r="O49" i="44"/>
  <c r="O48" i="44"/>
  <c r="O47" i="44"/>
  <c r="O46" i="44"/>
  <c r="O45" i="44"/>
  <c r="O44" i="44"/>
  <c r="O43" i="44"/>
  <c r="O42" i="44"/>
  <c r="O41" i="44"/>
  <c r="O40" i="44"/>
  <c r="O39" i="44"/>
  <c r="O38" i="44"/>
  <c r="O37" i="44"/>
  <c r="O36" i="44"/>
  <c r="O35" i="44"/>
  <c r="O34" i="44"/>
  <c r="O33" i="44"/>
  <c r="O32" i="44"/>
  <c r="O31" i="44"/>
  <c r="O30" i="44"/>
  <c r="O29" i="44"/>
  <c r="O28" i="44"/>
  <c r="O27" i="44"/>
  <c r="O26" i="44"/>
  <c r="O25" i="44"/>
  <c r="O24" i="44"/>
  <c r="O23" i="44"/>
  <c r="O22" i="44"/>
  <c r="O21" i="44"/>
  <c r="O20" i="44"/>
  <c r="O19" i="44"/>
  <c r="O18" i="44"/>
  <c r="O17" i="44"/>
  <c r="O16" i="44"/>
  <c r="O15" i="44"/>
  <c r="O14" i="44"/>
  <c r="O13" i="44"/>
  <c r="O12" i="44"/>
  <c r="O11" i="44"/>
  <c r="O10" i="44"/>
  <c r="O9" i="44"/>
  <c r="O8" i="44"/>
  <c r="O7" i="44"/>
  <c r="O6" i="44"/>
  <c r="O5" i="44"/>
  <c r="O4" i="44"/>
  <c r="F242" i="43"/>
  <c r="F241" i="43"/>
  <c r="F240" i="43"/>
  <c r="F239" i="43"/>
  <c r="F238" i="43"/>
  <c r="F237" i="43"/>
  <c r="F236" i="43"/>
  <c r="F235" i="43"/>
  <c r="F234" i="43"/>
  <c r="F233" i="43"/>
  <c r="F232" i="43"/>
  <c r="M231" i="43"/>
  <c r="L231" i="43"/>
  <c r="K231" i="43"/>
  <c r="J231" i="43"/>
  <c r="I231" i="43"/>
  <c r="F231" i="43"/>
  <c r="F230" i="43"/>
  <c r="M224" i="43"/>
  <c r="M225" i="43" s="1"/>
  <c r="J224" i="43"/>
  <c r="J225" i="43" s="1"/>
  <c r="E224" i="43"/>
  <c r="E15" i="1" s="1"/>
  <c r="M223" i="43"/>
  <c r="J15" i="1" s="1"/>
  <c r="L223" i="43"/>
  <c r="I15" i="1" s="1"/>
  <c r="K223" i="43"/>
  <c r="H15" i="1" s="1"/>
  <c r="J223" i="43"/>
  <c r="G15" i="1" s="1"/>
  <c r="I223" i="43"/>
  <c r="E223" i="43"/>
  <c r="O222" i="43"/>
  <c r="O221" i="43"/>
  <c r="O220" i="43"/>
  <c r="O219" i="43"/>
  <c r="O218" i="43"/>
  <c r="O217" i="43"/>
  <c r="O216" i="43"/>
  <c r="O215" i="43"/>
  <c r="O214" i="43"/>
  <c r="O213" i="43"/>
  <c r="O212" i="43"/>
  <c r="O211" i="43"/>
  <c r="O210" i="43"/>
  <c r="O209" i="43"/>
  <c r="O208" i="43"/>
  <c r="O207" i="43"/>
  <c r="O206" i="43"/>
  <c r="O205" i="43"/>
  <c r="O204" i="43"/>
  <c r="O203" i="43"/>
  <c r="O202" i="43"/>
  <c r="O201" i="43"/>
  <c r="O200" i="43"/>
  <c r="O199" i="43"/>
  <c r="O198" i="43"/>
  <c r="O197" i="43"/>
  <c r="O196" i="43"/>
  <c r="O195" i="43"/>
  <c r="O194" i="43"/>
  <c r="O193" i="43"/>
  <c r="O192" i="43"/>
  <c r="O191" i="43"/>
  <c r="O190" i="43"/>
  <c r="O189" i="43"/>
  <c r="O188" i="43"/>
  <c r="O187" i="43"/>
  <c r="O186" i="43"/>
  <c r="O185" i="43"/>
  <c r="O184" i="43"/>
  <c r="O183" i="43"/>
  <c r="O182" i="43"/>
  <c r="O181" i="43"/>
  <c r="O180" i="43"/>
  <c r="O179" i="43"/>
  <c r="O178" i="43"/>
  <c r="O177" i="43"/>
  <c r="O176" i="43"/>
  <c r="O175" i="43"/>
  <c r="O174" i="43"/>
  <c r="O173" i="43"/>
  <c r="O172" i="43"/>
  <c r="O171" i="43"/>
  <c r="O170" i="43"/>
  <c r="O169" i="43"/>
  <c r="O168" i="43"/>
  <c r="O167" i="43"/>
  <c r="O166" i="43"/>
  <c r="O165" i="43"/>
  <c r="O164" i="43"/>
  <c r="O163" i="43"/>
  <c r="O162" i="43"/>
  <c r="O161" i="43"/>
  <c r="O160" i="43"/>
  <c r="O159" i="43"/>
  <c r="O158" i="43"/>
  <c r="O157" i="43"/>
  <c r="O156" i="43"/>
  <c r="O155" i="43"/>
  <c r="O154" i="43"/>
  <c r="O153" i="43"/>
  <c r="O152" i="43"/>
  <c r="O151" i="43"/>
  <c r="O150" i="43"/>
  <c r="O149" i="43"/>
  <c r="O148" i="43"/>
  <c r="O147" i="43"/>
  <c r="O146" i="43"/>
  <c r="O145" i="43"/>
  <c r="O144" i="43"/>
  <c r="O143" i="43"/>
  <c r="O142" i="43"/>
  <c r="O141" i="43"/>
  <c r="O140" i="43"/>
  <c r="O139" i="43"/>
  <c r="O138" i="43"/>
  <c r="O137" i="43"/>
  <c r="O136" i="43"/>
  <c r="O135" i="43"/>
  <c r="O134" i="43"/>
  <c r="O133" i="43"/>
  <c r="O132" i="43"/>
  <c r="O131" i="43"/>
  <c r="O130" i="43"/>
  <c r="O129" i="43"/>
  <c r="O128" i="43"/>
  <c r="O127" i="43"/>
  <c r="O126" i="43"/>
  <c r="O125" i="43"/>
  <c r="O124" i="43"/>
  <c r="O123" i="43"/>
  <c r="O122" i="43"/>
  <c r="O121" i="43"/>
  <c r="O120" i="43"/>
  <c r="O119" i="43"/>
  <c r="O118" i="43"/>
  <c r="O117" i="43"/>
  <c r="O116" i="43"/>
  <c r="O115" i="43"/>
  <c r="O114" i="43"/>
  <c r="O113" i="43"/>
  <c r="O112" i="43"/>
  <c r="O111" i="43"/>
  <c r="O110" i="43"/>
  <c r="O109" i="43"/>
  <c r="O108" i="43"/>
  <c r="O107" i="43"/>
  <c r="O106" i="43"/>
  <c r="O105" i="43"/>
  <c r="O104" i="43"/>
  <c r="O103" i="43"/>
  <c r="O102" i="43"/>
  <c r="O101" i="43"/>
  <c r="O100" i="43"/>
  <c r="O99" i="43"/>
  <c r="O98" i="43"/>
  <c r="O97" i="43"/>
  <c r="O96" i="43"/>
  <c r="O95" i="43"/>
  <c r="O94" i="43"/>
  <c r="O93" i="43"/>
  <c r="O92" i="43"/>
  <c r="O91" i="43"/>
  <c r="O90" i="43"/>
  <c r="O89" i="43"/>
  <c r="O88" i="43"/>
  <c r="O87" i="43"/>
  <c r="O86" i="43"/>
  <c r="O85" i="43"/>
  <c r="O84" i="43"/>
  <c r="O83" i="43"/>
  <c r="O82" i="43"/>
  <c r="O81" i="43"/>
  <c r="O80" i="43"/>
  <c r="O79" i="43"/>
  <c r="O78" i="43"/>
  <c r="O77" i="43"/>
  <c r="O76" i="43"/>
  <c r="O75" i="43"/>
  <c r="O73" i="43"/>
  <c r="O72" i="43"/>
  <c r="O71" i="43"/>
  <c r="O70" i="43"/>
  <c r="O69" i="43"/>
  <c r="O68" i="43"/>
  <c r="O67" i="43"/>
  <c r="O66" i="43"/>
  <c r="O65" i="43"/>
  <c r="O64" i="43"/>
  <c r="O63" i="43"/>
  <c r="O62" i="43"/>
  <c r="O61" i="43"/>
  <c r="O60" i="43"/>
  <c r="O59" i="43"/>
  <c r="O58" i="43"/>
  <c r="O57" i="43"/>
  <c r="O56" i="43"/>
  <c r="O55" i="43"/>
  <c r="O54" i="43"/>
  <c r="O53" i="43"/>
  <c r="O52" i="43"/>
  <c r="O51" i="43"/>
  <c r="O50" i="43"/>
  <c r="O49" i="43"/>
  <c r="O48" i="43"/>
  <c r="O47" i="43"/>
  <c r="O46" i="43"/>
  <c r="O45" i="43"/>
  <c r="O44" i="43"/>
  <c r="O43" i="43"/>
  <c r="O42" i="43"/>
  <c r="O40" i="43"/>
  <c r="O39" i="43"/>
  <c r="O38" i="43"/>
  <c r="O37" i="43"/>
  <c r="O36" i="43"/>
  <c r="O34" i="43"/>
  <c r="O33" i="43"/>
  <c r="O32" i="43"/>
  <c r="O31" i="43"/>
  <c r="O30" i="43"/>
  <c r="O29" i="43"/>
  <c r="O28" i="43"/>
  <c r="O27" i="43"/>
  <c r="O26" i="43"/>
  <c r="O25" i="43"/>
  <c r="O24" i="43"/>
  <c r="O23" i="43"/>
  <c r="O22" i="43"/>
  <c r="O21" i="43"/>
  <c r="O20" i="43"/>
  <c r="O19" i="43"/>
  <c r="O18" i="43"/>
  <c r="O17" i="43"/>
  <c r="O15" i="43"/>
  <c r="O14" i="43"/>
  <c r="O13" i="43"/>
  <c r="O12" i="43"/>
  <c r="O11" i="43"/>
  <c r="O10" i="43"/>
  <c r="O9" i="43"/>
  <c r="O8" i="43"/>
  <c r="O7" i="43"/>
  <c r="O6" i="43"/>
  <c r="O5" i="43"/>
  <c r="O4" i="43"/>
  <c r="F240" i="42"/>
  <c r="F239" i="42"/>
  <c r="F238" i="42"/>
  <c r="F237" i="42"/>
  <c r="F236" i="42"/>
  <c r="F235" i="42"/>
  <c r="F234" i="42"/>
  <c r="F233" i="42"/>
  <c r="F232" i="42"/>
  <c r="F231" i="42"/>
  <c r="F230" i="42"/>
  <c r="M229" i="42"/>
  <c r="L229" i="42"/>
  <c r="K229" i="42"/>
  <c r="J229" i="42"/>
  <c r="I229" i="42"/>
  <c r="F229" i="42"/>
  <c r="F228" i="42"/>
  <c r="M222" i="42"/>
  <c r="M223" i="42" s="1"/>
  <c r="J222" i="42"/>
  <c r="J223" i="42" s="1"/>
  <c r="E222" i="42"/>
  <c r="E14" i="1" s="1"/>
  <c r="M221" i="42"/>
  <c r="J14" i="1" s="1"/>
  <c r="L221" i="42"/>
  <c r="I14" i="1" s="1"/>
  <c r="K221" i="42"/>
  <c r="H14" i="1" s="1"/>
  <c r="J221" i="42"/>
  <c r="G14" i="1" s="1"/>
  <c r="I221" i="42"/>
  <c r="E221" i="42"/>
  <c r="O220" i="42"/>
  <c r="O219" i="42"/>
  <c r="O218" i="42"/>
  <c r="O217" i="42"/>
  <c r="O216" i="42"/>
  <c r="O215" i="42"/>
  <c r="O214" i="42"/>
  <c r="O213" i="42"/>
  <c r="O212" i="42"/>
  <c r="O211" i="42"/>
  <c r="O210" i="42"/>
  <c r="O209" i="42"/>
  <c r="O208" i="42"/>
  <c r="O207" i="42"/>
  <c r="O206" i="42"/>
  <c r="O205" i="42"/>
  <c r="O204" i="42"/>
  <c r="O203" i="42"/>
  <c r="O202" i="42"/>
  <c r="O201" i="42"/>
  <c r="O200" i="42"/>
  <c r="O199" i="42"/>
  <c r="O198" i="42"/>
  <c r="O197" i="42"/>
  <c r="O196" i="42"/>
  <c r="O195" i="42"/>
  <c r="O194" i="42"/>
  <c r="O193" i="42"/>
  <c r="O192" i="42"/>
  <c r="O191" i="42"/>
  <c r="O190" i="42"/>
  <c r="O189" i="42"/>
  <c r="O188" i="42"/>
  <c r="O187" i="42"/>
  <c r="O186" i="42"/>
  <c r="O185" i="42"/>
  <c r="O184" i="42"/>
  <c r="O183" i="42"/>
  <c r="O182" i="42"/>
  <c r="O181" i="42"/>
  <c r="O180" i="42"/>
  <c r="O179" i="42"/>
  <c r="O178" i="42"/>
  <c r="O177" i="42"/>
  <c r="O176" i="42"/>
  <c r="O175" i="42"/>
  <c r="O174" i="42"/>
  <c r="O173" i="42"/>
  <c r="O172" i="42"/>
  <c r="O171" i="42"/>
  <c r="O170" i="42"/>
  <c r="O169" i="42"/>
  <c r="O168" i="42"/>
  <c r="O167" i="42"/>
  <c r="O166" i="42"/>
  <c r="O165" i="42"/>
  <c r="O164" i="42"/>
  <c r="O163" i="42"/>
  <c r="O162" i="42"/>
  <c r="O161" i="42"/>
  <c r="O160" i="42"/>
  <c r="O159" i="42"/>
  <c r="O158" i="42"/>
  <c r="O157" i="42"/>
  <c r="O156" i="42"/>
  <c r="O155" i="42"/>
  <c r="O154" i="42"/>
  <c r="O153" i="42"/>
  <c r="O152" i="42"/>
  <c r="O151" i="42"/>
  <c r="O150" i="42"/>
  <c r="O149" i="42"/>
  <c r="O148" i="42"/>
  <c r="O147" i="42"/>
  <c r="O146" i="42"/>
  <c r="O145" i="42"/>
  <c r="O144" i="42"/>
  <c r="O143" i="42"/>
  <c r="O142" i="42"/>
  <c r="O141" i="42"/>
  <c r="O140" i="42"/>
  <c r="O139" i="42"/>
  <c r="O138" i="42"/>
  <c r="O137" i="42"/>
  <c r="O136" i="42"/>
  <c r="O135" i="42"/>
  <c r="O134" i="42"/>
  <c r="O133" i="42"/>
  <c r="O132" i="42"/>
  <c r="O131" i="42"/>
  <c r="O130" i="42"/>
  <c r="O129" i="42"/>
  <c r="O128" i="42"/>
  <c r="O127" i="42"/>
  <c r="O126" i="42"/>
  <c r="O125" i="42"/>
  <c r="O124" i="42"/>
  <c r="O123" i="42"/>
  <c r="O122" i="42"/>
  <c r="O121" i="42"/>
  <c r="O120" i="42"/>
  <c r="O119" i="42"/>
  <c r="O118" i="42"/>
  <c r="O117" i="42"/>
  <c r="O116" i="42"/>
  <c r="O115" i="42"/>
  <c r="O114" i="42"/>
  <c r="O113" i="42"/>
  <c r="O112" i="42"/>
  <c r="O111" i="42"/>
  <c r="O110" i="42"/>
  <c r="O109" i="42"/>
  <c r="O108" i="42"/>
  <c r="O107" i="42"/>
  <c r="O106" i="42"/>
  <c r="O105" i="42"/>
  <c r="O104" i="42"/>
  <c r="O103" i="42"/>
  <c r="O102" i="42"/>
  <c r="O101" i="42"/>
  <c r="O100" i="42"/>
  <c r="O99" i="42"/>
  <c r="O98" i="42"/>
  <c r="O97" i="42"/>
  <c r="O96" i="42"/>
  <c r="O95" i="42"/>
  <c r="O94" i="42"/>
  <c r="O93" i="42"/>
  <c r="O92" i="42"/>
  <c r="O91" i="42"/>
  <c r="O90" i="42"/>
  <c r="O89" i="42"/>
  <c r="O88" i="42"/>
  <c r="O87" i="42"/>
  <c r="O86" i="42"/>
  <c r="O85" i="42"/>
  <c r="O84" i="42"/>
  <c r="O83" i="42"/>
  <c r="O82" i="42"/>
  <c r="O81" i="42"/>
  <c r="O80" i="42"/>
  <c r="O79" i="42"/>
  <c r="O78" i="42"/>
  <c r="O77" i="42"/>
  <c r="O76" i="42"/>
  <c r="O75" i="42"/>
  <c r="O74" i="42"/>
  <c r="O73" i="42"/>
  <c r="O72" i="42"/>
  <c r="O71" i="42"/>
  <c r="O70" i="42"/>
  <c r="O69" i="42"/>
  <c r="O68" i="42"/>
  <c r="O67" i="42"/>
  <c r="O66" i="42"/>
  <c r="O65" i="42"/>
  <c r="O64" i="42"/>
  <c r="O63" i="42"/>
  <c r="O62" i="42"/>
  <c r="O61" i="42"/>
  <c r="O60" i="42"/>
  <c r="O59" i="42"/>
  <c r="O58" i="42"/>
  <c r="O57" i="42"/>
  <c r="O56" i="42"/>
  <c r="O55" i="42"/>
  <c r="O54" i="42"/>
  <c r="O53" i="42"/>
  <c r="O52" i="42"/>
  <c r="O51" i="42"/>
  <c r="O50" i="42"/>
  <c r="O49" i="42"/>
  <c r="O48" i="42"/>
  <c r="O47" i="42"/>
  <c r="O46" i="42"/>
  <c r="O45" i="42"/>
  <c r="O44" i="42"/>
  <c r="O43" i="42"/>
  <c r="O42" i="42"/>
  <c r="O41" i="42"/>
  <c r="O40" i="42"/>
  <c r="O39" i="42"/>
  <c r="O38" i="42"/>
  <c r="O37" i="42"/>
  <c r="O36" i="42"/>
  <c r="O35" i="42"/>
  <c r="O34" i="42"/>
  <c r="O33" i="42"/>
  <c r="O32" i="42"/>
  <c r="O31" i="42"/>
  <c r="O30" i="42"/>
  <c r="O29" i="42"/>
  <c r="O28" i="42"/>
  <c r="O27" i="42"/>
  <c r="O26" i="42"/>
  <c r="O25" i="42"/>
  <c r="O24" i="42"/>
  <c r="O23" i="42"/>
  <c r="O22" i="42"/>
  <c r="O21" i="42"/>
  <c r="O20" i="42"/>
  <c r="O19" i="42"/>
  <c r="O18" i="42"/>
  <c r="O17" i="42"/>
  <c r="O16" i="42"/>
  <c r="O15" i="42"/>
  <c r="O14" i="42"/>
  <c r="O13" i="42"/>
  <c r="O12" i="42"/>
  <c r="O11" i="42"/>
  <c r="O10" i="42"/>
  <c r="O9" i="42"/>
  <c r="O8" i="42"/>
  <c r="O7" i="42"/>
  <c r="O6" i="42"/>
  <c r="O5" i="42"/>
  <c r="O4" i="42"/>
  <c r="F240" i="41"/>
  <c r="F239" i="41"/>
  <c r="F238" i="41"/>
  <c r="F236" i="41"/>
  <c r="F234" i="41"/>
  <c r="F233" i="41"/>
  <c r="F232" i="41"/>
  <c r="F231" i="41"/>
  <c r="F230" i="41"/>
  <c r="M229" i="41"/>
  <c r="L229" i="41"/>
  <c r="K229" i="41"/>
  <c r="J229" i="41"/>
  <c r="I229" i="41"/>
  <c r="F229" i="41"/>
  <c r="M222" i="41"/>
  <c r="M223" i="41" s="1"/>
  <c r="J222" i="41"/>
  <c r="J223" i="41" s="1"/>
  <c r="E222" i="41"/>
  <c r="E13" i="1" s="1"/>
  <c r="M221" i="41"/>
  <c r="J13" i="1" s="1"/>
  <c r="L221" i="41"/>
  <c r="I13" i="1" s="1"/>
  <c r="K221" i="41"/>
  <c r="H13" i="1" s="1"/>
  <c r="J221" i="41"/>
  <c r="G13" i="1" s="1"/>
  <c r="I221" i="41"/>
  <c r="E221" i="41"/>
  <c r="O220" i="41"/>
  <c r="O219" i="41"/>
  <c r="O218" i="41"/>
  <c r="O217" i="41"/>
  <c r="O216" i="41"/>
  <c r="O215" i="41"/>
  <c r="O214" i="41"/>
  <c r="O213" i="41"/>
  <c r="O212" i="41"/>
  <c r="O211" i="41"/>
  <c r="O210" i="41"/>
  <c r="O209" i="41"/>
  <c r="O208" i="41"/>
  <c r="O207" i="41"/>
  <c r="O206" i="41"/>
  <c r="O205" i="41"/>
  <c r="O204" i="41"/>
  <c r="O203" i="41"/>
  <c r="O202" i="41"/>
  <c r="O201" i="41"/>
  <c r="O200" i="41"/>
  <c r="O199" i="41"/>
  <c r="O198" i="41"/>
  <c r="O197" i="41"/>
  <c r="O196" i="41"/>
  <c r="O195" i="41"/>
  <c r="O194" i="41"/>
  <c r="O193" i="41"/>
  <c r="O192" i="41"/>
  <c r="O191" i="41"/>
  <c r="O190" i="41"/>
  <c r="O189" i="41"/>
  <c r="O188" i="41"/>
  <c r="O187" i="41"/>
  <c r="O186" i="41"/>
  <c r="O185" i="41"/>
  <c r="O184" i="41"/>
  <c r="O183" i="41"/>
  <c r="O182" i="41"/>
  <c r="O181" i="41"/>
  <c r="O180" i="41"/>
  <c r="O179" i="41"/>
  <c r="O178" i="41"/>
  <c r="O177" i="41"/>
  <c r="O176" i="41"/>
  <c r="O175" i="41"/>
  <c r="O174" i="41"/>
  <c r="O173" i="41"/>
  <c r="O172" i="41"/>
  <c r="O171" i="41"/>
  <c r="O170" i="41"/>
  <c r="O169" i="41"/>
  <c r="O168" i="41"/>
  <c r="O167" i="41"/>
  <c r="O166" i="41"/>
  <c r="O165" i="41"/>
  <c r="O164" i="41"/>
  <c r="O163" i="41"/>
  <c r="O162" i="41"/>
  <c r="O161" i="41"/>
  <c r="O160" i="41"/>
  <c r="O159" i="41"/>
  <c r="O158" i="41"/>
  <c r="O157" i="41"/>
  <c r="O156" i="41"/>
  <c r="O155" i="41"/>
  <c r="O154" i="41"/>
  <c r="O153" i="41"/>
  <c r="O152" i="41"/>
  <c r="O151" i="41"/>
  <c r="O150" i="41"/>
  <c r="O149" i="41"/>
  <c r="O148" i="41"/>
  <c r="O147" i="41"/>
  <c r="O146" i="41"/>
  <c r="O145" i="41"/>
  <c r="O144" i="41"/>
  <c r="O143" i="41"/>
  <c r="O142" i="41"/>
  <c r="O141" i="41"/>
  <c r="O140" i="41"/>
  <c r="O139" i="41"/>
  <c r="O138" i="41"/>
  <c r="O137" i="41"/>
  <c r="O136" i="41"/>
  <c r="O135" i="41"/>
  <c r="O134" i="41"/>
  <c r="O133" i="41"/>
  <c r="O132" i="41"/>
  <c r="O131" i="41"/>
  <c r="O130" i="41"/>
  <c r="O129" i="41"/>
  <c r="O128" i="41"/>
  <c r="O127" i="41"/>
  <c r="O126" i="41"/>
  <c r="O125" i="41"/>
  <c r="O124" i="41"/>
  <c r="O123" i="41"/>
  <c r="O122" i="41"/>
  <c r="O121" i="41"/>
  <c r="O120" i="41"/>
  <c r="O119" i="41"/>
  <c r="O118" i="41"/>
  <c r="O117" i="41"/>
  <c r="O116" i="41"/>
  <c r="O115" i="41"/>
  <c r="O114" i="41"/>
  <c r="O113" i="41"/>
  <c r="O112" i="41"/>
  <c r="O111" i="41"/>
  <c r="O110" i="41"/>
  <c r="O109" i="41"/>
  <c r="O108" i="41"/>
  <c r="O107" i="41"/>
  <c r="O106" i="41"/>
  <c r="O105" i="41"/>
  <c r="O104" i="41"/>
  <c r="O103" i="41"/>
  <c r="O102" i="41"/>
  <c r="O101" i="41"/>
  <c r="O100" i="41"/>
  <c r="O99" i="41"/>
  <c r="O98" i="41"/>
  <c r="O97" i="41"/>
  <c r="O96" i="41"/>
  <c r="O95" i="41"/>
  <c r="O94" i="41"/>
  <c r="O93" i="41"/>
  <c r="O92" i="41"/>
  <c r="O91" i="41"/>
  <c r="O90" i="41"/>
  <c r="O89" i="41"/>
  <c r="O88" i="41"/>
  <c r="O87" i="41"/>
  <c r="O86" i="41"/>
  <c r="O85" i="41"/>
  <c r="O84" i="41"/>
  <c r="O83" i="41"/>
  <c r="O82" i="41"/>
  <c r="O81" i="41"/>
  <c r="O80" i="41"/>
  <c r="O79" i="41"/>
  <c r="O78" i="41"/>
  <c r="O77" i="41"/>
  <c r="O76" i="41"/>
  <c r="O75" i="41"/>
  <c r="O74" i="41"/>
  <c r="O73" i="41"/>
  <c r="O72" i="41"/>
  <c r="O71" i="41"/>
  <c r="O70" i="41"/>
  <c r="O69" i="41"/>
  <c r="O68" i="41"/>
  <c r="O67" i="41"/>
  <c r="O66" i="41"/>
  <c r="O65" i="41"/>
  <c r="O64" i="41"/>
  <c r="O63" i="41"/>
  <c r="O62" i="41"/>
  <c r="O61" i="41"/>
  <c r="O60" i="41"/>
  <c r="O59" i="41"/>
  <c r="O58" i="41"/>
  <c r="O57" i="41"/>
  <c r="O56" i="41"/>
  <c r="O55" i="41"/>
  <c r="O54" i="41"/>
  <c r="O53" i="41"/>
  <c r="O52" i="41"/>
  <c r="O51" i="41"/>
  <c r="O50" i="41"/>
  <c r="O49" i="41"/>
  <c r="O48" i="41"/>
  <c r="O47" i="41"/>
  <c r="O46" i="41"/>
  <c r="O45" i="41"/>
  <c r="O44" i="41"/>
  <c r="O43" i="41"/>
  <c r="O42" i="41"/>
  <c r="O41" i="41"/>
  <c r="O40" i="41"/>
  <c r="O39" i="41"/>
  <c r="O38" i="41"/>
  <c r="O37" i="41"/>
  <c r="O36" i="41"/>
  <c r="O35" i="41"/>
  <c r="O34" i="41"/>
  <c r="O33" i="41"/>
  <c r="O32" i="41"/>
  <c r="O31" i="41"/>
  <c r="O30" i="41"/>
  <c r="O29" i="41"/>
  <c r="O28" i="41"/>
  <c r="O27" i="41"/>
  <c r="O26" i="41"/>
  <c r="O25" i="41"/>
  <c r="O24" i="41"/>
  <c r="O23" i="41"/>
  <c r="O22" i="41"/>
  <c r="O21" i="41"/>
  <c r="O20" i="41"/>
  <c r="O19" i="41"/>
  <c r="O18" i="41"/>
  <c r="O17" i="41"/>
  <c r="O16" i="41"/>
  <c r="O15" i="41"/>
  <c r="O14" i="41"/>
  <c r="O13" i="41"/>
  <c r="O12" i="41"/>
  <c r="O11" i="41"/>
  <c r="O10" i="41"/>
  <c r="O9" i="41"/>
  <c r="O8" i="41"/>
  <c r="O7" i="41"/>
  <c r="O6" i="41"/>
  <c r="O5" i="41"/>
  <c r="O4" i="41"/>
  <c r="F240" i="40"/>
  <c r="F239" i="40"/>
  <c r="F238" i="40"/>
  <c r="F237" i="40"/>
  <c r="F236" i="40"/>
  <c r="F235" i="40"/>
  <c r="F234" i="40"/>
  <c r="F233" i="40"/>
  <c r="F232" i="40"/>
  <c r="F231" i="40"/>
  <c r="F230" i="40"/>
  <c r="M229" i="40"/>
  <c r="L229" i="40"/>
  <c r="K229" i="40"/>
  <c r="J229" i="40"/>
  <c r="I229" i="40"/>
  <c r="F229" i="40"/>
  <c r="F228" i="40"/>
  <c r="M222" i="40"/>
  <c r="M223" i="40" s="1"/>
  <c r="J222" i="40"/>
  <c r="J223" i="40" s="1"/>
  <c r="E222" i="40"/>
  <c r="E12" i="1" s="1"/>
  <c r="M221" i="40"/>
  <c r="J12" i="1" s="1"/>
  <c r="L221" i="40"/>
  <c r="I12" i="1" s="1"/>
  <c r="K221" i="40"/>
  <c r="H12" i="1" s="1"/>
  <c r="J221" i="40"/>
  <c r="G12" i="1" s="1"/>
  <c r="I221" i="40"/>
  <c r="E221" i="40"/>
  <c r="C12" i="1" s="1"/>
  <c r="O220" i="40"/>
  <c r="O219" i="40"/>
  <c r="O218" i="40"/>
  <c r="O217" i="40"/>
  <c r="O216" i="40"/>
  <c r="O215" i="40"/>
  <c r="O214" i="40"/>
  <c r="O213" i="40"/>
  <c r="O212" i="40"/>
  <c r="O211" i="40"/>
  <c r="O210" i="40"/>
  <c r="O209" i="40"/>
  <c r="O208" i="40"/>
  <c r="O207" i="40"/>
  <c r="O206" i="40"/>
  <c r="O205" i="40"/>
  <c r="O204" i="40"/>
  <c r="O203" i="40"/>
  <c r="O202" i="40"/>
  <c r="O201" i="40"/>
  <c r="O200" i="40"/>
  <c r="O199" i="40"/>
  <c r="O198" i="40"/>
  <c r="O197" i="40"/>
  <c r="O196" i="40"/>
  <c r="O195" i="40"/>
  <c r="O194" i="40"/>
  <c r="O193" i="40"/>
  <c r="O192" i="40"/>
  <c r="O191" i="40"/>
  <c r="O190" i="40"/>
  <c r="O189" i="40"/>
  <c r="O188" i="40"/>
  <c r="O187" i="40"/>
  <c r="O186" i="40"/>
  <c r="O185" i="40"/>
  <c r="O184" i="40"/>
  <c r="O183" i="40"/>
  <c r="O182" i="40"/>
  <c r="O181" i="40"/>
  <c r="O180" i="40"/>
  <c r="O179" i="40"/>
  <c r="O178" i="40"/>
  <c r="O177" i="40"/>
  <c r="O176" i="40"/>
  <c r="O175" i="40"/>
  <c r="O174" i="40"/>
  <c r="O173" i="40"/>
  <c r="O172" i="40"/>
  <c r="O171" i="40"/>
  <c r="O170" i="40"/>
  <c r="O169" i="40"/>
  <c r="O168" i="40"/>
  <c r="O167" i="40"/>
  <c r="O166" i="40"/>
  <c r="O165" i="40"/>
  <c r="O164" i="40"/>
  <c r="O163" i="40"/>
  <c r="O162" i="40"/>
  <c r="O161" i="40"/>
  <c r="O160" i="40"/>
  <c r="O159" i="40"/>
  <c r="O158" i="40"/>
  <c r="O157" i="40"/>
  <c r="O156" i="40"/>
  <c r="O155" i="40"/>
  <c r="O154" i="40"/>
  <c r="O153" i="40"/>
  <c r="O152" i="40"/>
  <c r="O151" i="40"/>
  <c r="O150" i="40"/>
  <c r="O149" i="40"/>
  <c r="O148" i="40"/>
  <c r="O147" i="40"/>
  <c r="O146" i="40"/>
  <c r="O145" i="40"/>
  <c r="O144" i="40"/>
  <c r="O143" i="40"/>
  <c r="O142" i="40"/>
  <c r="O141" i="40"/>
  <c r="O140" i="40"/>
  <c r="O139" i="40"/>
  <c r="O138" i="40"/>
  <c r="O137" i="40"/>
  <c r="O136" i="40"/>
  <c r="O135" i="40"/>
  <c r="O134" i="40"/>
  <c r="O133" i="40"/>
  <c r="O132" i="40"/>
  <c r="O131" i="40"/>
  <c r="O130" i="40"/>
  <c r="O129" i="40"/>
  <c r="O128" i="40"/>
  <c r="O127" i="40"/>
  <c r="O126" i="40"/>
  <c r="O125" i="40"/>
  <c r="O124" i="40"/>
  <c r="O123" i="40"/>
  <c r="O122" i="40"/>
  <c r="O121" i="40"/>
  <c r="O120" i="40"/>
  <c r="O119" i="40"/>
  <c r="O118" i="40"/>
  <c r="O117" i="40"/>
  <c r="O116" i="40"/>
  <c r="O115" i="40"/>
  <c r="O114" i="40"/>
  <c r="O113" i="40"/>
  <c r="O112" i="40"/>
  <c r="O111" i="40"/>
  <c r="O110" i="40"/>
  <c r="O109" i="40"/>
  <c r="O108" i="40"/>
  <c r="O107" i="40"/>
  <c r="O106" i="40"/>
  <c r="O105" i="40"/>
  <c r="O104" i="40"/>
  <c r="O103" i="40"/>
  <c r="O102" i="40"/>
  <c r="O101" i="40"/>
  <c r="O100" i="40"/>
  <c r="O99" i="40"/>
  <c r="O98" i="40"/>
  <c r="O97" i="40"/>
  <c r="O96" i="40"/>
  <c r="O95" i="40"/>
  <c r="O94" i="40"/>
  <c r="O93" i="40"/>
  <c r="O92" i="40"/>
  <c r="O91" i="40"/>
  <c r="O90" i="40"/>
  <c r="O89" i="40"/>
  <c r="O88" i="40"/>
  <c r="O87" i="40"/>
  <c r="O86" i="40"/>
  <c r="O85" i="40"/>
  <c r="O84" i="40"/>
  <c r="O83" i="40"/>
  <c r="O82" i="40"/>
  <c r="O81" i="40"/>
  <c r="O80" i="40"/>
  <c r="O79" i="40"/>
  <c r="O78" i="40"/>
  <c r="O77" i="40"/>
  <c r="O76" i="40"/>
  <c r="O75" i="40"/>
  <c r="O74" i="40"/>
  <c r="O73" i="40"/>
  <c r="O72" i="40"/>
  <c r="O71" i="40"/>
  <c r="O70" i="40"/>
  <c r="O69" i="40"/>
  <c r="O68" i="40"/>
  <c r="O67" i="40"/>
  <c r="O66" i="40"/>
  <c r="O65" i="40"/>
  <c r="O64" i="40"/>
  <c r="O63" i="40"/>
  <c r="O62" i="40"/>
  <c r="O61" i="40"/>
  <c r="O60" i="40"/>
  <c r="O59" i="40"/>
  <c r="O58" i="40"/>
  <c r="O57" i="40"/>
  <c r="O56" i="40"/>
  <c r="O55" i="40"/>
  <c r="O54" i="40"/>
  <c r="O53" i="40"/>
  <c r="O52" i="40"/>
  <c r="O51" i="40"/>
  <c r="O50" i="40"/>
  <c r="O49" i="40"/>
  <c r="O48" i="40"/>
  <c r="O47" i="40"/>
  <c r="O46" i="40"/>
  <c r="O45" i="40"/>
  <c r="O44" i="40"/>
  <c r="O43" i="40"/>
  <c r="O42" i="40"/>
  <c r="O41" i="40"/>
  <c r="O40" i="40"/>
  <c r="O39" i="40"/>
  <c r="O38" i="40"/>
  <c r="O37" i="40"/>
  <c r="O36" i="40"/>
  <c r="O35" i="40"/>
  <c r="O34" i="40"/>
  <c r="O33" i="40"/>
  <c r="O32" i="40"/>
  <c r="O31" i="40"/>
  <c r="O30" i="40"/>
  <c r="O29" i="40"/>
  <c r="O28" i="40"/>
  <c r="O27" i="40"/>
  <c r="O26" i="40"/>
  <c r="O25" i="40"/>
  <c r="O24" i="40"/>
  <c r="O23" i="40"/>
  <c r="O22" i="40"/>
  <c r="O21" i="40"/>
  <c r="O20" i="40"/>
  <c r="O19" i="40"/>
  <c r="O18" i="40"/>
  <c r="O17" i="40"/>
  <c r="O16" i="40"/>
  <c r="O15" i="40"/>
  <c r="O14" i="40"/>
  <c r="O13" i="40"/>
  <c r="O12" i="40"/>
  <c r="O11" i="40"/>
  <c r="O10" i="40"/>
  <c r="O9" i="40"/>
  <c r="O8" i="40"/>
  <c r="O7" i="40"/>
  <c r="O6" i="40"/>
  <c r="O5" i="40"/>
  <c r="O4" i="40"/>
  <c r="F239" i="39"/>
  <c r="F238" i="39"/>
  <c r="F237" i="39"/>
  <c r="F236" i="39"/>
  <c r="F235" i="39"/>
  <c r="F234" i="39"/>
  <c r="F233" i="39"/>
  <c r="F232" i="39"/>
  <c r="F231" i="39"/>
  <c r="F230" i="39"/>
  <c r="F229" i="39"/>
  <c r="M228" i="39"/>
  <c r="L228" i="39"/>
  <c r="K228" i="39"/>
  <c r="J228" i="39"/>
  <c r="I228" i="39"/>
  <c r="F228" i="39"/>
  <c r="F227" i="39"/>
  <c r="M221" i="39"/>
  <c r="M222" i="39" s="1"/>
  <c r="K221" i="39"/>
  <c r="K222" i="39" s="1"/>
  <c r="J221" i="39"/>
  <c r="J222" i="39" s="1"/>
  <c r="E221" i="39"/>
  <c r="E11" i="1" s="1"/>
  <c r="M220" i="39"/>
  <c r="J11" i="1" s="1"/>
  <c r="L220" i="39"/>
  <c r="I11" i="1" s="1"/>
  <c r="K220" i="39"/>
  <c r="H11" i="1" s="1"/>
  <c r="J220" i="39"/>
  <c r="G11" i="1" s="1"/>
  <c r="I220" i="39"/>
  <c r="E220" i="39"/>
  <c r="C11" i="1" s="1"/>
  <c r="O219" i="39"/>
  <c r="O218" i="39"/>
  <c r="O217" i="39"/>
  <c r="O216" i="39"/>
  <c r="O215" i="39"/>
  <c r="O214" i="39"/>
  <c r="O213" i="39"/>
  <c r="O212" i="39"/>
  <c r="O211" i="39"/>
  <c r="O210" i="39"/>
  <c r="O209" i="39"/>
  <c r="O208" i="39"/>
  <c r="O207" i="39"/>
  <c r="O206" i="39"/>
  <c r="O205" i="39"/>
  <c r="O204" i="39"/>
  <c r="O203" i="39"/>
  <c r="O202" i="39"/>
  <c r="O201" i="39"/>
  <c r="O200" i="39"/>
  <c r="O199" i="39"/>
  <c r="O198" i="39"/>
  <c r="O197" i="39"/>
  <c r="O196" i="39"/>
  <c r="O195" i="39"/>
  <c r="O194" i="39"/>
  <c r="O193" i="39"/>
  <c r="O192" i="39"/>
  <c r="O191" i="39"/>
  <c r="O190" i="39"/>
  <c r="O189" i="39"/>
  <c r="O188" i="39"/>
  <c r="O187" i="39"/>
  <c r="O186" i="39"/>
  <c r="O185" i="39"/>
  <c r="O184" i="39"/>
  <c r="O183" i="39"/>
  <c r="O182" i="39"/>
  <c r="O181" i="39"/>
  <c r="O180" i="39"/>
  <c r="O179" i="39"/>
  <c r="O178" i="39"/>
  <c r="O177" i="39"/>
  <c r="O176" i="39"/>
  <c r="O175" i="39"/>
  <c r="O174" i="39"/>
  <c r="O173" i="39"/>
  <c r="O172" i="39"/>
  <c r="O171" i="39"/>
  <c r="O170" i="39"/>
  <c r="O169" i="39"/>
  <c r="O168" i="39"/>
  <c r="O167" i="39"/>
  <c r="O166" i="39"/>
  <c r="O165" i="39"/>
  <c r="O164" i="39"/>
  <c r="O163" i="39"/>
  <c r="O162" i="39"/>
  <c r="O161" i="39"/>
  <c r="O160" i="39"/>
  <c r="O159" i="39"/>
  <c r="O158" i="39"/>
  <c r="O157" i="39"/>
  <c r="O156" i="39"/>
  <c r="O155" i="39"/>
  <c r="O154" i="39"/>
  <c r="O153" i="39"/>
  <c r="O152" i="39"/>
  <c r="O151" i="39"/>
  <c r="O150" i="39"/>
  <c r="O149" i="39"/>
  <c r="O148" i="39"/>
  <c r="O147" i="39"/>
  <c r="O146" i="39"/>
  <c r="O145" i="39"/>
  <c r="O144" i="39"/>
  <c r="O143" i="39"/>
  <c r="O142" i="39"/>
  <c r="O141" i="39"/>
  <c r="O140" i="39"/>
  <c r="O139" i="39"/>
  <c r="O138" i="39"/>
  <c r="O137" i="39"/>
  <c r="O136" i="39"/>
  <c r="O135" i="39"/>
  <c r="O134" i="39"/>
  <c r="O133" i="39"/>
  <c r="O132" i="39"/>
  <c r="O131" i="39"/>
  <c r="O130" i="39"/>
  <c r="O129" i="39"/>
  <c r="O128" i="39"/>
  <c r="O127" i="39"/>
  <c r="O126" i="39"/>
  <c r="O125" i="39"/>
  <c r="O124" i="39"/>
  <c r="O123" i="39"/>
  <c r="O122" i="39"/>
  <c r="O121" i="39"/>
  <c r="O120" i="39"/>
  <c r="O119" i="39"/>
  <c r="O118" i="39"/>
  <c r="O117" i="39"/>
  <c r="O116" i="39"/>
  <c r="O115" i="39"/>
  <c r="O114" i="39"/>
  <c r="O113" i="39"/>
  <c r="O112" i="39"/>
  <c r="O111" i="39"/>
  <c r="O110" i="39"/>
  <c r="O109" i="39"/>
  <c r="O108" i="39"/>
  <c r="O107" i="39"/>
  <c r="O106" i="39"/>
  <c r="O105" i="39"/>
  <c r="O104" i="39"/>
  <c r="O103" i="39"/>
  <c r="O102" i="39"/>
  <c r="O101" i="39"/>
  <c r="O100" i="39"/>
  <c r="O99" i="39"/>
  <c r="O98" i="39"/>
  <c r="O97" i="39"/>
  <c r="O96" i="39"/>
  <c r="O95" i="39"/>
  <c r="O94" i="39"/>
  <c r="O93" i="39"/>
  <c r="O92" i="39"/>
  <c r="O91" i="39"/>
  <c r="O90" i="39"/>
  <c r="O89" i="39"/>
  <c r="O88" i="39"/>
  <c r="O87" i="39"/>
  <c r="O86" i="39"/>
  <c r="O85" i="39"/>
  <c r="O84" i="39"/>
  <c r="O83" i="39"/>
  <c r="O82" i="39"/>
  <c r="O81" i="39"/>
  <c r="O80" i="39"/>
  <c r="O79" i="39"/>
  <c r="O78" i="39"/>
  <c r="O77" i="39"/>
  <c r="O76" i="39"/>
  <c r="O75" i="39"/>
  <c r="O74" i="39"/>
  <c r="O73" i="39"/>
  <c r="O72" i="39"/>
  <c r="O71" i="39"/>
  <c r="O70" i="39"/>
  <c r="O69" i="39"/>
  <c r="O68" i="39"/>
  <c r="O67" i="39"/>
  <c r="O66" i="39"/>
  <c r="O65" i="39"/>
  <c r="O64" i="39"/>
  <c r="O63" i="39"/>
  <c r="O62" i="39"/>
  <c r="O61" i="39"/>
  <c r="O60" i="39"/>
  <c r="O59" i="39"/>
  <c r="O58" i="39"/>
  <c r="O57" i="39"/>
  <c r="O56" i="39"/>
  <c r="O55" i="39"/>
  <c r="O54" i="39"/>
  <c r="O53" i="39"/>
  <c r="O52" i="39"/>
  <c r="O51" i="39"/>
  <c r="O50" i="39"/>
  <c r="O49" i="39"/>
  <c r="O48" i="39"/>
  <c r="O47" i="39"/>
  <c r="O46" i="39"/>
  <c r="O45" i="39"/>
  <c r="O44" i="39"/>
  <c r="O43" i="39"/>
  <c r="O42" i="39"/>
  <c r="O41" i="39"/>
  <c r="O40" i="39"/>
  <c r="O39" i="39"/>
  <c r="O38" i="39"/>
  <c r="O37" i="39"/>
  <c r="O36" i="39"/>
  <c r="O35" i="39"/>
  <c r="O34" i="39"/>
  <c r="O33" i="39"/>
  <c r="O32" i="39"/>
  <c r="O31" i="39"/>
  <c r="O30" i="39"/>
  <c r="O29" i="39"/>
  <c r="O28" i="39"/>
  <c r="O27" i="39"/>
  <c r="O26" i="39"/>
  <c r="O25" i="39"/>
  <c r="O24" i="39"/>
  <c r="O23" i="39"/>
  <c r="O22" i="39"/>
  <c r="O21" i="39"/>
  <c r="O20" i="39"/>
  <c r="O19" i="39"/>
  <c r="O18" i="39"/>
  <c r="O17" i="39"/>
  <c r="O16" i="39"/>
  <c r="O15" i="39"/>
  <c r="O14" i="39"/>
  <c r="O13" i="39"/>
  <c r="O12" i="39"/>
  <c r="O11" i="39"/>
  <c r="O10" i="39"/>
  <c r="O9" i="39"/>
  <c r="O8" i="39"/>
  <c r="O7" i="39"/>
  <c r="O6" i="39"/>
  <c r="O5" i="39"/>
  <c r="O4" i="39"/>
  <c r="B10" i="1"/>
  <c r="B9" i="1"/>
  <c r="B8" i="1"/>
  <c r="F240" i="38"/>
  <c r="F239" i="38"/>
  <c r="F238" i="38"/>
  <c r="F237" i="38"/>
  <c r="F236" i="38"/>
  <c r="F235" i="38"/>
  <c r="F234" i="38"/>
  <c r="F233" i="38"/>
  <c r="F232" i="38"/>
  <c r="F231" i="38"/>
  <c r="F230" i="38"/>
  <c r="M229" i="38"/>
  <c r="L229" i="38"/>
  <c r="K229" i="38"/>
  <c r="J229" i="38"/>
  <c r="I229" i="38"/>
  <c r="F229" i="38"/>
  <c r="F228" i="38"/>
  <c r="M222" i="38"/>
  <c r="M223" i="38" s="1"/>
  <c r="J222" i="38"/>
  <c r="J223" i="38" s="1"/>
  <c r="E222" i="38"/>
  <c r="E10" i="1" s="1"/>
  <c r="M221" i="38"/>
  <c r="J10" i="1" s="1"/>
  <c r="L221" i="38"/>
  <c r="I10" i="1" s="1"/>
  <c r="K221" i="38"/>
  <c r="H10" i="1" s="1"/>
  <c r="J221" i="38"/>
  <c r="G10" i="1" s="1"/>
  <c r="I221" i="38"/>
  <c r="E221" i="38"/>
  <c r="O220" i="38"/>
  <c r="O219" i="38"/>
  <c r="O218" i="38"/>
  <c r="O217" i="38"/>
  <c r="O216" i="38"/>
  <c r="O215" i="38"/>
  <c r="O214" i="38"/>
  <c r="O213" i="38"/>
  <c r="O212" i="38"/>
  <c r="O211" i="38"/>
  <c r="O210" i="38"/>
  <c r="O209" i="38"/>
  <c r="O208" i="38"/>
  <c r="O207" i="38"/>
  <c r="O206" i="38"/>
  <c r="O205" i="38"/>
  <c r="O204" i="38"/>
  <c r="O203" i="38"/>
  <c r="O202" i="38"/>
  <c r="O201" i="38"/>
  <c r="O200" i="38"/>
  <c r="O199" i="38"/>
  <c r="O198" i="38"/>
  <c r="O197" i="38"/>
  <c r="O196" i="38"/>
  <c r="O195" i="38"/>
  <c r="O194" i="38"/>
  <c r="O193" i="38"/>
  <c r="O192" i="38"/>
  <c r="O191" i="38"/>
  <c r="O190" i="38"/>
  <c r="O189" i="38"/>
  <c r="O188" i="38"/>
  <c r="O187" i="38"/>
  <c r="O186" i="38"/>
  <c r="O185" i="38"/>
  <c r="O184" i="38"/>
  <c r="O183" i="38"/>
  <c r="O182" i="38"/>
  <c r="O181" i="38"/>
  <c r="O180" i="38"/>
  <c r="O179" i="38"/>
  <c r="O178" i="38"/>
  <c r="O177" i="38"/>
  <c r="O176" i="38"/>
  <c r="O175" i="38"/>
  <c r="O174" i="38"/>
  <c r="O173" i="38"/>
  <c r="O172" i="38"/>
  <c r="O171" i="38"/>
  <c r="O170" i="38"/>
  <c r="O169" i="38"/>
  <c r="O168" i="38"/>
  <c r="O167" i="38"/>
  <c r="O166" i="38"/>
  <c r="O165" i="38"/>
  <c r="O164" i="38"/>
  <c r="O163" i="38"/>
  <c r="O162" i="38"/>
  <c r="O161" i="38"/>
  <c r="O160" i="38"/>
  <c r="O159" i="38"/>
  <c r="O158" i="38"/>
  <c r="O157" i="38"/>
  <c r="O156" i="38"/>
  <c r="O155" i="38"/>
  <c r="O154" i="38"/>
  <c r="O153" i="38"/>
  <c r="O152" i="38"/>
  <c r="O151" i="38"/>
  <c r="O150" i="38"/>
  <c r="O149" i="38"/>
  <c r="O148" i="38"/>
  <c r="O147" i="38"/>
  <c r="O146" i="38"/>
  <c r="O145" i="38"/>
  <c r="O144" i="38"/>
  <c r="O143" i="38"/>
  <c r="O142" i="38"/>
  <c r="O141" i="38"/>
  <c r="O140" i="38"/>
  <c r="O139" i="38"/>
  <c r="O138" i="38"/>
  <c r="O137" i="38"/>
  <c r="O136" i="38"/>
  <c r="O135" i="38"/>
  <c r="O134" i="38"/>
  <c r="O133" i="38"/>
  <c r="O132" i="38"/>
  <c r="O131" i="38"/>
  <c r="O130" i="38"/>
  <c r="O129" i="38"/>
  <c r="O128" i="38"/>
  <c r="O127" i="38"/>
  <c r="O126" i="38"/>
  <c r="O125" i="38"/>
  <c r="O124" i="38"/>
  <c r="O123" i="38"/>
  <c r="O122" i="38"/>
  <c r="O121" i="38"/>
  <c r="O120" i="38"/>
  <c r="O119" i="38"/>
  <c r="O118" i="38"/>
  <c r="O117" i="38"/>
  <c r="O116" i="38"/>
  <c r="O115" i="38"/>
  <c r="O114" i="38"/>
  <c r="O113" i="38"/>
  <c r="O112" i="38"/>
  <c r="O111" i="38"/>
  <c r="O110" i="38"/>
  <c r="O109" i="38"/>
  <c r="O108" i="38"/>
  <c r="O107" i="38"/>
  <c r="O106" i="38"/>
  <c r="O105" i="38"/>
  <c r="O104" i="38"/>
  <c r="O103" i="38"/>
  <c r="O102" i="38"/>
  <c r="O101" i="38"/>
  <c r="O100" i="38"/>
  <c r="O99" i="38"/>
  <c r="O98" i="38"/>
  <c r="O97" i="38"/>
  <c r="O96" i="38"/>
  <c r="O95" i="38"/>
  <c r="O94" i="38"/>
  <c r="O93" i="38"/>
  <c r="O92" i="38"/>
  <c r="O91" i="38"/>
  <c r="O90" i="38"/>
  <c r="O89" i="38"/>
  <c r="O88" i="38"/>
  <c r="O87" i="38"/>
  <c r="O86" i="38"/>
  <c r="O85" i="38"/>
  <c r="O84" i="38"/>
  <c r="O83" i="38"/>
  <c r="O82" i="38"/>
  <c r="O81" i="38"/>
  <c r="O80" i="38"/>
  <c r="O79" i="38"/>
  <c r="O78" i="38"/>
  <c r="O77" i="38"/>
  <c r="O76" i="38"/>
  <c r="O75" i="38"/>
  <c r="O74" i="38"/>
  <c r="O73" i="38"/>
  <c r="O72" i="38"/>
  <c r="O71" i="38"/>
  <c r="O70" i="38"/>
  <c r="O69" i="38"/>
  <c r="O68" i="38"/>
  <c r="O67" i="38"/>
  <c r="O66" i="38"/>
  <c r="O65" i="38"/>
  <c r="O64" i="38"/>
  <c r="O63" i="38"/>
  <c r="O62" i="38"/>
  <c r="O61" i="38"/>
  <c r="O60" i="38"/>
  <c r="O59" i="38"/>
  <c r="O58" i="38"/>
  <c r="O57" i="38"/>
  <c r="O56" i="38"/>
  <c r="O55" i="38"/>
  <c r="O54" i="38"/>
  <c r="O53" i="38"/>
  <c r="O52" i="38"/>
  <c r="O51" i="38"/>
  <c r="O50" i="38"/>
  <c r="O49" i="38"/>
  <c r="O48" i="38"/>
  <c r="O47" i="38"/>
  <c r="O46" i="38"/>
  <c r="O45" i="38"/>
  <c r="O44" i="38"/>
  <c r="O43" i="38"/>
  <c r="O42" i="38"/>
  <c r="O41" i="38"/>
  <c r="O40" i="38"/>
  <c r="O39" i="38"/>
  <c r="O38" i="38"/>
  <c r="O37" i="38"/>
  <c r="O36" i="38"/>
  <c r="O35" i="38"/>
  <c r="O34" i="38"/>
  <c r="O33" i="38"/>
  <c r="O32" i="38"/>
  <c r="O31" i="38"/>
  <c r="O30" i="38"/>
  <c r="O29" i="38"/>
  <c r="O28" i="38"/>
  <c r="O27" i="38"/>
  <c r="O26" i="38"/>
  <c r="O25" i="38"/>
  <c r="O24" i="38"/>
  <c r="O23" i="38"/>
  <c r="O22" i="38"/>
  <c r="O21" i="38"/>
  <c r="O20" i="38"/>
  <c r="O19" i="38"/>
  <c r="O18" i="38"/>
  <c r="O17" i="38"/>
  <c r="O16" i="38"/>
  <c r="O15" i="38"/>
  <c r="O14" i="38"/>
  <c r="O13" i="38"/>
  <c r="O12" i="38"/>
  <c r="O11" i="38"/>
  <c r="O10" i="38"/>
  <c r="O9" i="38"/>
  <c r="O8" i="38"/>
  <c r="O7" i="38"/>
  <c r="O6" i="38"/>
  <c r="O5" i="38"/>
  <c r="O4" i="38"/>
  <c r="F240" i="37"/>
  <c r="F239" i="37"/>
  <c r="F238" i="37"/>
  <c r="F237" i="37"/>
  <c r="F236" i="37"/>
  <c r="F235" i="37"/>
  <c r="F234" i="37"/>
  <c r="F233" i="37"/>
  <c r="F232" i="37"/>
  <c r="F231" i="37"/>
  <c r="F230" i="37"/>
  <c r="M229" i="37"/>
  <c r="L229" i="37"/>
  <c r="K229" i="37"/>
  <c r="J229" i="37"/>
  <c r="I229" i="37"/>
  <c r="F229" i="37"/>
  <c r="F228" i="37"/>
  <c r="M222" i="37"/>
  <c r="M223" i="37" s="1"/>
  <c r="Q9" i="1" s="1"/>
  <c r="J222" i="37"/>
  <c r="J223" i="37" s="1"/>
  <c r="E222" i="37"/>
  <c r="E9" i="1" s="1"/>
  <c r="M221" i="37"/>
  <c r="J9" i="1" s="1"/>
  <c r="L221" i="37"/>
  <c r="I9" i="1" s="1"/>
  <c r="K221" i="37"/>
  <c r="H9" i="1" s="1"/>
  <c r="J221" i="37"/>
  <c r="I221" i="37"/>
  <c r="F9" i="1" s="1"/>
  <c r="E221" i="37"/>
  <c r="C9" i="1" s="1"/>
  <c r="O220" i="37"/>
  <c r="O219" i="37"/>
  <c r="O218" i="37"/>
  <c r="O217" i="37"/>
  <c r="O216" i="37"/>
  <c r="O215" i="37"/>
  <c r="O214" i="37"/>
  <c r="O213" i="37"/>
  <c r="O212" i="37"/>
  <c r="O211" i="37"/>
  <c r="O210" i="37"/>
  <c r="O209" i="37"/>
  <c r="O208" i="37"/>
  <c r="O207" i="37"/>
  <c r="O206" i="37"/>
  <c r="O205" i="37"/>
  <c r="O204" i="37"/>
  <c r="O203" i="37"/>
  <c r="O202" i="37"/>
  <c r="O201" i="37"/>
  <c r="O200" i="37"/>
  <c r="O199" i="37"/>
  <c r="O198" i="37"/>
  <c r="O197" i="37"/>
  <c r="O196" i="37"/>
  <c r="O195" i="37"/>
  <c r="O194" i="37"/>
  <c r="O193" i="37"/>
  <c r="O192" i="37"/>
  <c r="O191" i="37"/>
  <c r="O190" i="37"/>
  <c r="O189" i="37"/>
  <c r="O188" i="37"/>
  <c r="O187" i="37"/>
  <c r="O186" i="37"/>
  <c r="O185" i="37"/>
  <c r="O184" i="37"/>
  <c r="O183" i="37"/>
  <c r="O182" i="37"/>
  <c r="O181" i="37"/>
  <c r="O180" i="37"/>
  <c r="O179" i="37"/>
  <c r="O178" i="37"/>
  <c r="O177" i="37"/>
  <c r="O176" i="37"/>
  <c r="O175" i="37"/>
  <c r="O174" i="37"/>
  <c r="O173" i="37"/>
  <c r="O172" i="37"/>
  <c r="O171" i="37"/>
  <c r="O170" i="37"/>
  <c r="O169" i="37"/>
  <c r="O168" i="37"/>
  <c r="O167" i="37"/>
  <c r="O166" i="37"/>
  <c r="O165" i="37"/>
  <c r="O164" i="37"/>
  <c r="O163" i="37"/>
  <c r="O162" i="37"/>
  <c r="O161" i="37"/>
  <c r="O160" i="37"/>
  <c r="O159" i="37"/>
  <c r="O158" i="37"/>
  <c r="O157" i="37"/>
  <c r="O156" i="37"/>
  <c r="O155" i="37"/>
  <c r="O154" i="37"/>
  <c r="O153" i="37"/>
  <c r="O152" i="37"/>
  <c r="O151" i="37"/>
  <c r="O150" i="37"/>
  <c r="O149" i="37"/>
  <c r="O148" i="37"/>
  <c r="O147" i="37"/>
  <c r="O146" i="37"/>
  <c r="O145" i="37"/>
  <c r="O144" i="37"/>
  <c r="O143" i="37"/>
  <c r="O142" i="37"/>
  <c r="O141" i="37"/>
  <c r="O140" i="37"/>
  <c r="O139" i="37"/>
  <c r="O138" i="37"/>
  <c r="O137" i="37"/>
  <c r="O136" i="37"/>
  <c r="O135" i="37"/>
  <c r="O134" i="37"/>
  <c r="O133" i="37"/>
  <c r="O132" i="37"/>
  <c r="O131" i="37"/>
  <c r="O130" i="37"/>
  <c r="O129" i="37"/>
  <c r="O128" i="37"/>
  <c r="O127" i="37"/>
  <c r="O126" i="37"/>
  <c r="O125" i="37"/>
  <c r="O124" i="37"/>
  <c r="O123" i="37"/>
  <c r="O122" i="37"/>
  <c r="O121" i="37"/>
  <c r="O120" i="37"/>
  <c r="O119" i="37"/>
  <c r="O118" i="37"/>
  <c r="O117" i="37"/>
  <c r="O116" i="37"/>
  <c r="O115" i="37"/>
  <c r="O114" i="37"/>
  <c r="O113" i="37"/>
  <c r="O112" i="37"/>
  <c r="O111" i="37"/>
  <c r="O110" i="37"/>
  <c r="O109" i="37"/>
  <c r="O108" i="37"/>
  <c r="O107" i="37"/>
  <c r="O106" i="37"/>
  <c r="O105" i="37"/>
  <c r="O104" i="37"/>
  <c r="O103" i="37"/>
  <c r="O102" i="37"/>
  <c r="O101" i="37"/>
  <c r="O100" i="37"/>
  <c r="O99" i="37"/>
  <c r="O98" i="37"/>
  <c r="O97" i="37"/>
  <c r="O96" i="37"/>
  <c r="O95" i="37"/>
  <c r="O94" i="37"/>
  <c r="O93" i="37"/>
  <c r="O92" i="37"/>
  <c r="O91" i="37"/>
  <c r="O90" i="37"/>
  <c r="O89" i="37"/>
  <c r="O88" i="37"/>
  <c r="O87" i="37"/>
  <c r="O86" i="37"/>
  <c r="O85" i="37"/>
  <c r="O84" i="37"/>
  <c r="O83" i="37"/>
  <c r="O82" i="37"/>
  <c r="O81" i="37"/>
  <c r="O80" i="37"/>
  <c r="O79" i="37"/>
  <c r="O78" i="37"/>
  <c r="O77" i="37"/>
  <c r="O76" i="37"/>
  <c r="O75" i="37"/>
  <c r="O74" i="37"/>
  <c r="O73" i="37"/>
  <c r="O72" i="37"/>
  <c r="O71" i="37"/>
  <c r="O70" i="37"/>
  <c r="O69" i="37"/>
  <c r="O68" i="37"/>
  <c r="O67" i="37"/>
  <c r="O66" i="37"/>
  <c r="O65" i="37"/>
  <c r="O64" i="37"/>
  <c r="O63" i="37"/>
  <c r="O62" i="37"/>
  <c r="O61" i="37"/>
  <c r="O60" i="37"/>
  <c r="O59" i="37"/>
  <c r="O58" i="37"/>
  <c r="O57" i="37"/>
  <c r="O56" i="37"/>
  <c r="O55" i="37"/>
  <c r="O54" i="37"/>
  <c r="O53" i="37"/>
  <c r="O52" i="37"/>
  <c r="O51" i="37"/>
  <c r="O50" i="37"/>
  <c r="O49" i="37"/>
  <c r="O48" i="37"/>
  <c r="O47" i="37"/>
  <c r="O46" i="37"/>
  <c r="O45" i="37"/>
  <c r="O44" i="37"/>
  <c r="O43" i="37"/>
  <c r="O42" i="37"/>
  <c r="O41" i="37"/>
  <c r="O40" i="37"/>
  <c r="O39" i="37"/>
  <c r="O38" i="37"/>
  <c r="O37" i="37"/>
  <c r="O36" i="37"/>
  <c r="O35" i="37"/>
  <c r="O34" i="37"/>
  <c r="O33" i="37"/>
  <c r="O32" i="37"/>
  <c r="O31" i="37"/>
  <c r="O30" i="37"/>
  <c r="O29" i="37"/>
  <c r="O28" i="37"/>
  <c r="O27" i="37"/>
  <c r="O26" i="37"/>
  <c r="O25" i="37"/>
  <c r="O24" i="37"/>
  <c r="O23" i="37"/>
  <c r="O22" i="37"/>
  <c r="O21" i="37"/>
  <c r="O20" i="37"/>
  <c r="O19" i="37"/>
  <c r="O18" i="37"/>
  <c r="O17" i="37"/>
  <c r="O16" i="37"/>
  <c r="O15" i="37"/>
  <c r="O14" i="37"/>
  <c r="O13" i="37"/>
  <c r="O12" i="37"/>
  <c r="O11" i="37"/>
  <c r="O10" i="37"/>
  <c r="O9" i="37"/>
  <c r="O8" i="37"/>
  <c r="O7" i="37"/>
  <c r="O6" i="37"/>
  <c r="O5" i="37"/>
  <c r="O4" i="37"/>
  <c r="F240" i="36"/>
  <c r="F239" i="36"/>
  <c r="F238" i="36"/>
  <c r="F237" i="36"/>
  <c r="F236" i="36"/>
  <c r="F235" i="36"/>
  <c r="F234" i="36"/>
  <c r="F233" i="36"/>
  <c r="F232" i="36"/>
  <c r="F231" i="36"/>
  <c r="F230" i="36"/>
  <c r="M229" i="36"/>
  <c r="L229" i="36"/>
  <c r="K229" i="36"/>
  <c r="J229" i="36"/>
  <c r="I229" i="36"/>
  <c r="F229" i="36"/>
  <c r="F228" i="36"/>
  <c r="M222" i="36"/>
  <c r="M223" i="36" s="1"/>
  <c r="J222" i="36"/>
  <c r="J223" i="36" s="1"/>
  <c r="E222" i="36"/>
  <c r="E8" i="1" s="1"/>
  <c r="M221" i="36"/>
  <c r="J8" i="1" s="1"/>
  <c r="L221" i="36"/>
  <c r="I8" i="1" s="1"/>
  <c r="K221" i="36"/>
  <c r="H8" i="1" s="1"/>
  <c r="J221" i="36"/>
  <c r="G8" i="1" s="1"/>
  <c r="I221" i="36"/>
  <c r="E221" i="36"/>
  <c r="C8" i="1" s="1"/>
  <c r="O220" i="36"/>
  <c r="O219" i="36"/>
  <c r="O218" i="36"/>
  <c r="O217" i="36"/>
  <c r="O216" i="36"/>
  <c r="O215" i="36"/>
  <c r="O214" i="36"/>
  <c r="O213" i="36"/>
  <c r="O212" i="36"/>
  <c r="O211" i="36"/>
  <c r="O210" i="36"/>
  <c r="O209" i="36"/>
  <c r="O208" i="36"/>
  <c r="O207" i="36"/>
  <c r="O206" i="36"/>
  <c r="O205" i="36"/>
  <c r="O204" i="36"/>
  <c r="O203" i="36"/>
  <c r="O202" i="36"/>
  <c r="O201" i="36"/>
  <c r="O200" i="36"/>
  <c r="O199" i="36"/>
  <c r="O198" i="36"/>
  <c r="O197" i="36"/>
  <c r="O196" i="36"/>
  <c r="O195" i="36"/>
  <c r="O194" i="36"/>
  <c r="O193" i="36"/>
  <c r="O192" i="36"/>
  <c r="O191" i="36"/>
  <c r="O190" i="36"/>
  <c r="O189" i="36"/>
  <c r="O188" i="36"/>
  <c r="O187" i="36"/>
  <c r="O186" i="36"/>
  <c r="O185" i="36"/>
  <c r="O184" i="36"/>
  <c r="O183" i="36"/>
  <c r="O182" i="36"/>
  <c r="O181" i="36"/>
  <c r="O180" i="36"/>
  <c r="O179" i="36"/>
  <c r="O178" i="36"/>
  <c r="O177" i="36"/>
  <c r="O176" i="36"/>
  <c r="O175" i="36"/>
  <c r="O174" i="36"/>
  <c r="O173" i="36"/>
  <c r="O172" i="36"/>
  <c r="O171" i="36"/>
  <c r="O170" i="36"/>
  <c r="O169" i="36"/>
  <c r="O168" i="36"/>
  <c r="O167" i="36"/>
  <c r="O166" i="36"/>
  <c r="O165" i="36"/>
  <c r="O164" i="36"/>
  <c r="O163" i="36"/>
  <c r="O162" i="36"/>
  <c r="O161" i="36"/>
  <c r="O160" i="36"/>
  <c r="O159" i="36"/>
  <c r="O158" i="36"/>
  <c r="O157" i="36"/>
  <c r="O156" i="36"/>
  <c r="O155" i="36"/>
  <c r="O154" i="36"/>
  <c r="O153" i="36"/>
  <c r="O152" i="36"/>
  <c r="O151" i="36"/>
  <c r="O150" i="36"/>
  <c r="O149" i="36"/>
  <c r="O148" i="36"/>
  <c r="O147" i="36"/>
  <c r="O146" i="36"/>
  <c r="O145" i="36"/>
  <c r="O144" i="36"/>
  <c r="O143" i="36"/>
  <c r="O142" i="36"/>
  <c r="O141" i="36"/>
  <c r="O140" i="36"/>
  <c r="O139" i="36"/>
  <c r="O138" i="36"/>
  <c r="O137" i="36"/>
  <c r="O136" i="36"/>
  <c r="O135" i="36"/>
  <c r="O134" i="36"/>
  <c r="O133" i="36"/>
  <c r="O132" i="36"/>
  <c r="O131" i="36"/>
  <c r="O130" i="36"/>
  <c r="O129" i="36"/>
  <c r="O128" i="36"/>
  <c r="O127" i="36"/>
  <c r="O126" i="36"/>
  <c r="O125" i="36"/>
  <c r="O124" i="36"/>
  <c r="O123" i="36"/>
  <c r="O122" i="36"/>
  <c r="O121" i="36"/>
  <c r="O120" i="36"/>
  <c r="O119" i="36"/>
  <c r="O118" i="36"/>
  <c r="O117" i="36"/>
  <c r="O116" i="36"/>
  <c r="O115" i="36"/>
  <c r="O114" i="36"/>
  <c r="O113" i="36"/>
  <c r="O112" i="36"/>
  <c r="O111" i="36"/>
  <c r="O110" i="36"/>
  <c r="O109" i="36"/>
  <c r="O108" i="36"/>
  <c r="O107" i="36"/>
  <c r="O106" i="36"/>
  <c r="O105" i="36"/>
  <c r="O104" i="36"/>
  <c r="O103" i="36"/>
  <c r="O102" i="36"/>
  <c r="O101" i="36"/>
  <c r="O100" i="36"/>
  <c r="O99" i="36"/>
  <c r="O98" i="36"/>
  <c r="O97" i="36"/>
  <c r="O96" i="36"/>
  <c r="O95" i="36"/>
  <c r="O94" i="36"/>
  <c r="O93" i="36"/>
  <c r="O92" i="36"/>
  <c r="O91" i="36"/>
  <c r="O90" i="36"/>
  <c r="O89" i="36"/>
  <c r="O88" i="36"/>
  <c r="O87" i="36"/>
  <c r="O86" i="36"/>
  <c r="O85" i="36"/>
  <c r="O84" i="36"/>
  <c r="O83" i="36"/>
  <c r="O82" i="36"/>
  <c r="O81" i="36"/>
  <c r="O80" i="36"/>
  <c r="O79" i="36"/>
  <c r="O78" i="36"/>
  <c r="O77" i="36"/>
  <c r="O76" i="36"/>
  <c r="O75" i="36"/>
  <c r="O74" i="36"/>
  <c r="O73" i="36"/>
  <c r="O72" i="36"/>
  <c r="O71" i="36"/>
  <c r="O70" i="36"/>
  <c r="O69" i="36"/>
  <c r="O68" i="36"/>
  <c r="O67" i="36"/>
  <c r="O66" i="36"/>
  <c r="O65" i="36"/>
  <c r="O64" i="36"/>
  <c r="O63" i="36"/>
  <c r="O62" i="36"/>
  <c r="O61" i="36"/>
  <c r="O60" i="36"/>
  <c r="O59" i="36"/>
  <c r="O58" i="36"/>
  <c r="O57" i="36"/>
  <c r="O56" i="36"/>
  <c r="O55" i="36"/>
  <c r="O54" i="36"/>
  <c r="O53" i="36"/>
  <c r="O52" i="36"/>
  <c r="O51" i="36"/>
  <c r="O50" i="36"/>
  <c r="O49" i="36"/>
  <c r="O48" i="36"/>
  <c r="O47" i="36"/>
  <c r="O46" i="36"/>
  <c r="O45" i="36"/>
  <c r="O44" i="36"/>
  <c r="O43" i="36"/>
  <c r="O42" i="36"/>
  <c r="O41" i="36"/>
  <c r="O40" i="36"/>
  <c r="O39" i="36"/>
  <c r="O38" i="36"/>
  <c r="O37" i="36"/>
  <c r="O36" i="36"/>
  <c r="O35" i="36"/>
  <c r="O34" i="36"/>
  <c r="O33" i="36"/>
  <c r="O32" i="36"/>
  <c r="O31" i="36"/>
  <c r="O30" i="36"/>
  <c r="O29" i="36"/>
  <c r="O28" i="36"/>
  <c r="O27" i="36"/>
  <c r="O26" i="36"/>
  <c r="O25" i="36"/>
  <c r="O24" i="36"/>
  <c r="O23" i="36"/>
  <c r="O22" i="36"/>
  <c r="O21" i="36"/>
  <c r="O20" i="36"/>
  <c r="O19" i="36"/>
  <c r="O18" i="36"/>
  <c r="O17" i="36"/>
  <c r="O16" i="36"/>
  <c r="O15" i="36"/>
  <c r="O14" i="36"/>
  <c r="O13" i="36"/>
  <c r="O12" i="36"/>
  <c r="O11" i="36"/>
  <c r="O10" i="36"/>
  <c r="O9" i="36"/>
  <c r="O8" i="36"/>
  <c r="O7" i="36"/>
  <c r="O6" i="36"/>
  <c r="O5" i="36"/>
  <c r="O4" i="36"/>
  <c r="O4" i="32"/>
  <c r="O5" i="32"/>
  <c r="O6" i="32"/>
  <c r="O7" i="32"/>
  <c r="O8" i="32"/>
  <c r="O9" i="32"/>
  <c r="O10" i="32"/>
  <c r="O11" i="32"/>
  <c r="O12" i="32"/>
  <c r="O13" i="32"/>
  <c r="O14" i="32"/>
  <c r="O15" i="32"/>
  <c r="O16" i="32"/>
  <c r="O17" i="32"/>
  <c r="O18" i="32"/>
  <c r="O19" i="32"/>
  <c r="O20" i="32"/>
  <c r="O21" i="32"/>
  <c r="O22" i="32"/>
  <c r="O23" i="32"/>
  <c r="O24" i="32"/>
  <c r="O25" i="32"/>
  <c r="O26" i="32"/>
  <c r="O27" i="32"/>
  <c r="O28" i="32"/>
  <c r="O29" i="32"/>
  <c r="O30" i="32"/>
  <c r="O31" i="32"/>
  <c r="O32" i="32"/>
  <c r="O33" i="32"/>
  <c r="O34" i="32"/>
  <c r="O35" i="32"/>
  <c r="O36" i="32"/>
  <c r="O37" i="32"/>
  <c r="O38" i="32"/>
  <c r="O39" i="32"/>
  <c r="O40" i="32"/>
  <c r="O41" i="32"/>
  <c r="O42" i="32"/>
  <c r="O43" i="32"/>
  <c r="O44" i="32"/>
  <c r="O45" i="32"/>
  <c r="O46" i="32"/>
  <c r="O47" i="32"/>
  <c r="O48" i="32"/>
  <c r="O49" i="32"/>
  <c r="O50" i="32"/>
  <c r="O51" i="32"/>
  <c r="O52" i="32"/>
  <c r="O53" i="32"/>
  <c r="O54" i="32"/>
  <c r="O55" i="32"/>
  <c r="O56" i="32"/>
  <c r="O57" i="32"/>
  <c r="O58" i="32"/>
  <c r="O59" i="32"/>
  <c r="O60" i="32"/>
  <c r="O61" i="32"/>
  <c r="O62" i="32"/>
  <c r="O63" i="32"/>
  <c r="O64" i="32"/>
  <c r="O65" i="32"/>
  <c r="O66" i="32"/>
  <c r="O67" i="32"/>
  <c r="O68" i="32"/>
  <c r="O69" i="32"/>
  <c r="O70" i="32"/>
  <c r="O71" i="32"/>
  <c r="O72" i="32"/>
  <c r="O73" i="32"/>
  <c r="O74" i="32"/>
  <c r="O75" i="32"/>
  <c r="O76" i="32"/>
  <c r="O77" i="32"/>
  <c r="O78" i="32"/>
  <c r="O79" i="32"/>
  <c r="O80" i="32"/>
  <c r="O81" i="32"/>
  <c r="O82" i="32"/>
  <c r="O83" i="32"/>
  <c r="O84" i="32"/>
  <c r="O85" i="32"/>
  <c r="O86" i="32"/>
  <c r="O87" i="32"/>
  <c r="O88" i="32"/>
  <c r="O89" i="32"/>
  <c r="O90" i="32"/>
  <c r="O91" i="32"/>
  <c r="O92" i="32"/>
  <c r="O93" i="32"/>
  <c r="O94" i="32"/>
  <c r="O95" i="32"/>
  <c r="O96" i="32"/>
  <c r="O97" i="32"/>
  <c r="O98" i="32"/>
  <c r="O99" i="32"/>
  <c r="O100" i="32"/>
  <c r="O101" i="32"/>
  <c r="O102" i="32"/>
  <c r="O103" i="32"/>
  <c r="O104" i="32"/>
  <c r="O105" i="32"/>
  <c r="O106" i="32"/>
  <c r="O107" i="32"/>
  <c r="O108" i="32"/>
  <c r="O109" i="32"/>
  <c r="O110" i="32"/>
  <c r="O111" i="32"/>
  <c r="O112" i="32"/>
  <c r="O113" i="32"/>
  <c r="O114" i="32"/>
  <c r="O115" i="32"/>
  <c r="O116" i="32"/>
  <c r="O117" i="32"/>
  <c r="O118" i="32"/>
  <c r="O119" i="32"/>
  <c r="O120" i="32"/>
  <c r="O121" i="32"/>
  <c r="O122" i="32"/>
  <c r="O123" i="32"/>
  <c r="O124" i="32"/>
  <c r="O125" i="32"/>
  <c r="O126" i="32"/>
  <c r="O127" i="32"/>
  <c r="O128" i="32"/>
  <c r="O129" i="32"/>
  <c r="O130" i="32"/>
  <c r="O131" i="32"/>
  <c r="O132" i="32"/>
  <c r="O133" i="32"/>
  <c r="O134" i="32"/>
  <c r="O135" i="32"/>
  <c r="O136" i="32"/>
  <c r="O137" i="32"/>
  <c r="O138" i="32"/>
  <c r="O139" i="32"/>
  <c r="O140" i="32"/>
  <c r="O141" i="32"/>
  <c r="O142" i="32"/>
  <c r="O143" i="32"/>
  <c r="O144" i="32"/>
  <c r="O145" i="32"/>
  <c r="O146" i="32"/>
  <c r="O147" i="32"/>
  <c r="O148" i="32"/>
  <c r="O149" i="32"/>
  <c r="O150" i="32"/>
  <c r="O151" i="32"/>
  <c r="O152" i="32"/>
  <c r="B6" i="1"/>
  <c r="F238" i="35"/>
  <c r="F237" i="35"/>
  <c r="F236" i="35"/>
  <c r="F235" i="35"/>
  <c r="F234" i="35"/>
  <c r="F233" i="35"/>
  <c r="F232" i="35"/>
  <c r="F231" i="35"/>
  <c r="F230" i="35"/>
  <c r="F229" i="35"/>
  <c r="F228" i="35"/>
  <c r="M227" i="35"/>
  <c r="L227" i="35"/>
  <c r="K227" i="35"/>
  <c r="J227" i="35"/>
  <c r="I227" i="35"/>
  <c r="F227" i="35"/>
  <c r="F226" i="35"/>
  <c r="J220" i="35"/>
  <c r="J221" i="35" s="1"/>
  <c r="E220" i="35"/>
  <c r="E6" i="1" s="1"/>
  <c r="M219" i="35"/>
  <c r="J6" i="1" s="1"/>
  <c r="L219" i="35"/>
  <c r="I6" i="1" s="1"/>
  <c r="K219" i="35"/>
  <c r="H6" i="1" s="1"/>
  <c r="J219" i="35"/>
  <c r="G6" i="1" s="1"/>
  <c r="I219" i="35"/>
  <c r="F6" i="1" s="1"/>
  <c r="E219" i="35"/>
  <c r="C6" i="1" s="1"/>
  <c r="O218" i="35"/>
  <c r="O217" i="35"/>
  <c r="O216" i="35"/>
  <c r="O215" i="35"/>
  <c r="O214" i="35"/>
  <c r="O213" i="35"/>
  <c r="O212" i="35"/>
  <c r="O211" i="35"/>
  <c r="O210" i="35"/>
  <c r="O209" i="35"/>
  <c r="O208" i="35"/>
  <c r="O207" i="35"/>
  <c r="O206" i="35"/>
  <c r="O205" i="35"/>
  <c r="O204" i="35"/>
  <c r="O203" i="35"/>
  <c r="O202" i="35"/>
  <c r="O201" i="35"/>
  <c r="O200" i="35"/>
  <c r="O199" i="35"/>
  <c r="O198" i="35"/>
  <c r="O197" i="35"/>
  <c r="O196" i="35"/>
  <c r="O195" i="35"/>
  <c r="O194" i="35"/>
  <c r="O193" i="35"/>
  <c r="O192" i="35"/>
  <c r="O191" i="35"/>
  <c r="O190" i="35"/>
  <c r="O189" i="35"/>
  <c r="O188" i="35"/>
  <c r="O187" i="35"/>
  <c r="O186" i="35"/>
  <c r="O185" i="35"/>
  <c r="O184" i="35"/>
  <c r="O183" i="35"/>
  <c r="O182" i="35"/>
  <c r="O181" i="35"/>
  <c r="O180" i="35"/>
  <c r="O179" i="35"/>
  <c r="O178" i="35"/>
  <c r="O177" i="35"/>
  <c r="O176" i="35"/>
  <c r="O175" i="35"/>
  <c r="O174" i="35"/>
  <c r="O173" i="35"/>
  <c r="O172" i="35"/>
  <c r="O171" i="35"/>
  <c r="O170" i="35"/>
  <c r="O169" i="35"/>
  <c r="O168" i="35"/>
  <c r="O167" i="35"/>
  <c r="O166" i="35"/>
  <c r="O165" i="35"/>
  <c r="O164" i="35"/>
  <c r="O163" i="35"/>
  <c r="O162" i="35"/>
  <c r="O161" i="35"/>
  <c r="O160" i="35"/>
  <c r="O159" i="35"/>
  <c r="O158" i="35"/>
  <c r="O157" i="35"/>
  <c r="O156" i="35"/>
  <c r="O155" i="35"/>
  <c r="O154" i="35"/>
  <c r="O153" i="35"/>
  <c r="O152" i="35"/>
  <c r="O151" i="35"/>
  <c r="I220" i="35"/>
  <c r="I221" i="35" s="1"/>
  <c r="L220" i="35"/>
  <c r="L221" i="35" s="1"/>
  <c r="M220" i="35"/>
  <c r="M221" i="35" s="1"/>
  <c r="K220" i="35"/>
  <c r="K221" i="35" s="1"/>
  <c r="O216" i="32"/>
  <c r="M219" i="52" l="1"/>
  <c r="M220" i="52" s="1"/>
  <c r="J222" i="54"/>
  <c r="J223" i="54" s="1"/>
  <c r="L222" i="46"/>
  <c r="L223" i="46" s="1"/>
  <c r="J223" i="55"/>
  <c r="J224" i="55" s="1"/>
  <c r="J225" i="55" s="1"/>
  <c r="N27" i="1" s="1"/>
  <c r="I223" i="55"/>
  <c r="I224" i="55" s="1"/>
  <c r="I225" i="55" s="1"/>
  <c r="M27" i="1" s="1"/>
  <c r="K223" i="55"/>
  <c r="K224" i="55" s="1"/>
  <c r="K225" i="55" s="1"/>
  <c r="O27" i="1" s="1"/>
  <c r="L223" i="55"/>
  <c r="L224" i="55" s="1"/>
  <c r="L225" i="55" s="1"/>
  <c r="P27" i="1" s="1"/>
  <c r="L222" i="54"/>
  <c r="L223" i="54" s="1"/>
  <c r="L224" i="54" s="1"/>
  <c r="P26" i="1" s="1"/>
  <c r="I222" i="54"/>
  <c r="I223" i="54" s="1"/>
  <c r="I224" i="54" s="1"/>
  <c r="M26" i="1" s="1"/>
  <c r="G229" i="54"/>
  <c r="L223" i="53"/>
  <c r="L224" i="53" s="1"/>
  <c r="L225" i="53" s="1"/>
  <c r="P25" i="1" s="1"/>
  <c r="I223" i="53"/>
  <c r="I224" i="53" s="1"/>
  <c r="I225" i="53" s="1"/>
  <c r="M25" i="1" s="1"/>
  <c r="K223" i="53"/>
  <c r="K224" i="53" s="1"/>
  <c r="K225" i="53" s="1"/>
  <c r="O25" i="1" s="1"/>
  <c r="G230" i="53"/>
  <c r="L219" i="52"/>
  <c r="L220" i="52" s="1"/>
  <c r="L221" i="52" s="1"/>
  <c r="P24" i="1" s="1"/>
  <c r="I219" i="52"/>
  <c r="I220" i="52" s="1"/>
  <c r="I221" i="52" s="1"/>
  <c r="M24" i="1" s="1"/>
  <c r="K219" i="52"/>
  <c r="K220" i="52" s="1"/>
  <c r="K221" i="52" s="1"/>
  <c r="O24" i="1" s="1"/>
  <c r="L222" i="51"/>
  <c r="L223" i="51" s="1"/>
  <c r="L224" i="51" s="1"/>
  <c r="P23" i="1" s="1"/>
  <c r="J222" i="51"/>
  <c r="J223" i="51" s="1"/>
  <c r="J224" i="51" s="1"/>
  <c r="N23" i="1" s="1"/>
  <c r="K222" i="51"/>
  <c r="K223" i="51" s="1"/>
  <c r="K224" i="51" s="1"/>
  <c r="O23" i="1" s="1"/>
  <c r="I222" i="51"/>
  <c r="I223" i="51" s="1"/>
  <c r="I224" i="51" s="1"/>
  <c r="M23" i="1" s="1"/>
  <c r="G229" i="51"/>
  <c r="J222" i="50"/>
  <c r="J223" i="50" s="1"/>
  <c r="J224" i="50" s="1"/>
  <c r="N22" i="1" s="1"/>
  <c r="K222" i="50"/>
  <c r="K223" i="50" s="1"/>
  <c r="K224" i="50" s="1"/>
  <c r="O22" i="1" s="1"/>
  <c r="L222" i="50"/>
  <c r="L223" i="50" s="1"/>
  <c r="L224" i="50" s="1"/>
  <c r="P22" i="1" s="1"/>
  <c r="I222" i="50"/>
  <c r="I223" i="50" s="1"/>
  <c r="I224" i="50" s="1"/>
  <c r="M22" i="1" s="1"/>
  <c r="K222" i="49"/>
  <c r="K223" i="49" s="1"/>
  <c r="K224" i="49" s="1"/>
  <c r="O21" i="1" s="1"/>
  <c r="L222" i="49"/>
  <c r="L223" i="49" s="1"/>
  <c r="L224" i="49" s="1"/>
  <c r="P21" i="1" s="1"/>
  <c r="I222" i="49"/>
  <c r="I223" i="49" s="1"/>
  <c r="I224" i="49" s="1"/>
  <c r="M21" i="1" s="1"/>
  <c r="I222" i="48"/>
  <c r="I223" i="48" s="1"/>
  <c r="I224" i="48" s="1"/>
  <c r="M20" i="1" s="1"/>
  <c r="K222" i="48"/>
  <c r="K223" i="48" s="1"/>
  <c r="K224" i="48" s="1"/>
  <c r="O20" i="1" s="1"/>
  <c r="L222" i="48"/>
  <c r="L223" i="48" s="1"/>
  <c r="L224" i="48" s="1"/>
  <c r="P20" i="1" s="1"/>
  <c r="K222" i="47"/>
  <c r="K223" i="47" s="1"/>
  <c r="K224" i="47" s="1"/>
  <c r="O19" i="1" s="1"/>
  <c r="L222" i="47"/>
  <c r="L223" i="47" s="1"/>
  <c r="L224" i="47" s="1"/>
  <c r="P19" i="1" s="1"/>
  <c r="I222" i="47"/>
  <c r="I223" i="47" s="1"/>
  <c r="I224" i="47" s="1"/>
  <c r="M19" i="1" s="1"/>
  <c r="J222" i="46"/>
  <c r="J223" i="46" s="1"/>
  <c r="J224" i="46" s="1"/>
  <c r="N18" i="1" s="1"/>
  <c r="K222" i="46"/>
  <c r="K223" i="46" s="1"/>
  <c r="K224" i="46" s="1"/>
  <c r="O18" i="1" s="1"/>
  <c r="I222" i="46"/>
  <c r="I223" i="46" s="1"/>
  <c r="I224" i="46" s="1"/>
  <c r="M18" i="1" s="1"/>
  <c r="J222" i="45"/>
  <c r="J223" i="45" s="1"/>
  <c r="J224" i="45" s="1"/>
  <c r="N17" i="1" s="1"/>
  <c r="I222" i="45"/>
  <c r="I223" i="45" s="1"/>
  <c r="I224" i="45" s="1"/>
  <c r="M17" i="1" s="1"/>
  <c r="L222" i="45"/>
  <c r="L223" i="45" s="1"/>
  <c r="L224" i="45" s="1"/>
  <c r="P17" i="1" s="1"/>
  <c r="K222" i="45"/>
  <c r="K223" i="45" s="1"/>
  <c r="K224" i="45" s="1"/>
  <c r="O17" i="1" s="1"/>
  <c r="J222" i="44"/>
  <c r="J223" i="44" s="1"/>
  <c r="J224" i="44" s="1"/>
  <c r="N16" i="1" s="1"/>
  <c r="L222" i="44"/>
  <c r="L223" i="44" s="1"/>
  <c r="L224" i="44" s="1"/>
  <c r="P16" i="1" s="1"/>
  <c r="K222" i="44"/>
  <c r="K223" i="44" s="1"/>
  <c r="K224" i="44" s="1"/>
  <c r="O16" i="1" s="1"/>
  <c r="I222" i="44"/>
  <c r="I223" i="44" s="1"/>
  <c r="I224" i="44" s="1"/>
  <c r="M16" i="1" s="1"/>
  <c r="L222" i="37"/>
  <c r="L223" i="37" s="1"/>
  <c r="L224" i="37" s="1"/>
  <c r="P9" i="1" s="1"/>
  <c r="G236" i="51"/>
  <c r="L224" i="43"/>
  <c r="L225" i="43" s="1"/>
  <c r="L226" i="43" s="1"/>
  <c r="P15" i="1" s="1"/>
  <c r="K224" i="43"/>
  <c r="K225" i="43" s="1"/>
  <c r="K226" i="43" s="1"/>
  <c r="O15" i="1" s="1"/>
  <c r="I224" i="43"/>
  <c r="I225" i="43" s="1"/>
  <c r="I226" i="43" s="1"/>
  <c r="M15" i="1" s="1"/>
  <c r="G231" i="43"/>
  <c r="G238" i="43"/>
  <c r="L222" i="42"/>
  <c r="L223" i="42" s="1"/>
  <c r="L224" i="42" s="1"/>
  <c r="P14" i="1" s="1"/>
  <c r="I222" i="42"/>
  <c r="I223" i="42" s="1"/>
  <c r="I224" i="42" s="1"/>
  <c r="M14" i="1" s="1"/>
  <c r="K222" i="42"/>
  <c r="K223" i="42" s="1"/>
  <c r="K224" i="42" s="1"/>
  <c r="O14" i="1" s="1"/>
  <c r="L222" i="41"/>
  <c r="L223" i="41" s="1"/>
  <c r="L224" i="41" s="1"/>
  <c r="P13" i="1" s="1"/>
  <c r="K222" i="41"/>
  <c r="K223" i="41" s="1"/>
  <c r="K224" i="41" s="1"/>
  <c r="O13" i="1" s="1"/>
  <c r="I222" i="41"/>
  <c r="I223" i="41" s="1"/>
  <c r="I224" i="41" s="1"/>
  <c r="M13" i="1" s="1"/>
  <c r="I222" i="40"/>
  <c r="I223" i="40" s="1"/>
  <c r="I224" i="40" s="1"/>
  <c r="M12" i="1" s="1"/>
  <c r="L222" i="40"/>
  <c r="L223" i="40" s="1"/>
  <c r="L224" i="40" s="1"/>
  <c r="P12" i="1" s="1"/>
  <c r="K222" i="40"/>
  <c r="K223" i="40" s="1"/>
  <c r="K224" i="40" s="1"/>
  <c r="O12" i="1" s="1"/>
  <c r="G228" i="44"/>
  <c r="G234" i="41"/>
  <c r="G230" i="41"/>
  <c r="M222" i="35"/>
  <c r="Q6" i="1" s="1"/>
  <c r="I221" i="39"/>
  <c r="I222" i="39" s="1"/>
  <c r="I223" i="39" s="1"/>
  <c r="M11" i="1" s="1"/>
  <c r="L221" i="39"/>
  <c r="L222" i="39" s="1"/>
  <c r="L223" i="39" s="1"/>
  <c r="P11" i="1" s="1"/>
  <c r="L222" i="38"/>
  <c r="L223" i="38" s="1"/>
  <c r="L224" i="38" s="1"/>
  <c r="P10" i="1" s="1"/>
  <c r="I222" i="38"/>
  <c r="I223" i="38" s="1"/>
  <c r="I224" i="38" s="1"/>
  <c r="M10" i="1" s="1"/>
  <c r="K222" i="38"/>
  <c r="K223" i="38" s="1"/>
  <c r="K224" i="38" s="1"/>
  <c r="O10" i="1" s="1"/>
  <c r="I222" i="37"/>
  <c r="I223" i="37" s="1"/>
  <c r="I224" i="37" s="1"/>
  <c r="M9" i="1" s="1"/>
  <c r="K222" i="37"/>
  <c r="K223" i="37" s="1"/>
  <c r="K224" i="37" s="1"/>
  <c r="O9" i="1" s="1"/>
  <c r="G231" i="37"/>
  <c r="I222" i="36"/>
  <c r="I223" i="36" s="1"/>
  <c r="I224" i="36" s="1"/>
  <c r="M8" i="1" s="1"/>
  <c r="K222" i="36"/>
  <c r="K223" i="36" s="1"/>
  <c r="K224" i="36" s="1"/>
  <c r="O8" i="1" s="1"/>
  <c r="L222" i="36"/>
  <c r="L223" i="36" s="1"/>
  <c r="L224" i="36" s="1"/>
  <c r="P8" i="1" s="1"/>
  <c r="G234" i="36"/>
  <c r="G229" i="36"/>
  <c r="G230" i="36"/>
  <c r="G228" i="40"/>
  <c r="G235" i="40"/>
  <c r="G229" i="56"/>
  <c r="G230" i="43"/>
  <c r="G239" i="37"/>
  <c r="G234" i="44"/>
  <c r="N19" i="1"/>
  <c r="G237" i="47"/>
  <c r="G236" i="48"/>
  <c r="G228" i="49"/>
  <c r="G239" i="42"/>
  <c r="G228" i="51"/>
  <c r="K222" i="35"/>
  <c r="O6" i="1" s="1"/>
  <c r="G228" i="36"/>
  <c r="G237" i="37"/>
  <c r="N11" i="1"/>
  <c r="G229" i="40"/>
  <c r="G228" i="41"/>
  <c r="Q17" i="1"/>
  <c r="L224" i="46"/>
  <c r="P18" i="1" s="1"/>
  <c r="N20" i="1"/>
  <c r="G227" i="52"/>
  <c r="G229" i="53"/>
  <c r="G241" i="53"/>
  <c r="M28" i="1"/>
  <c r="O222" i="36"/>
  <c r="O223" i="36" s="1"/>
  <c r="N12" i="1"/>
  <c r="G231" i="40"/>
  <c r="G235" i="42"/>
  <c r="G234" i="43"/>
  <c r="G229" i="44"/>
  <c r="G230" i="44"/>
  <c r="Q18" i="1"/>
  <c r="G234" i="46"/>
  <c r="G233" i="47"/>
  <c r="G232" i="48"/>
  <c r="N21" i="1"/>
  <c r="G229" i="49"/>
  <c r="G230" i="49"/>
  <c r="G232" i="51"/>
  <c r="N24" i="1"/>
  <c r="G236" i="56"/>
  <c r="G231" i="36"/>
  <c r="G237" i="36"/>
  <c r="G228" i="37"/>
  <c r="G233" i="37"/>
  <c r="N10" i="1"/>
  <c r="G237" i="38"/>
  <c r="N13" i="1"/>
  <c r="G228" i="46"/>
  <c r="G235" i="52"/>
  <c r="N25" i="1"/>
  <c r="G237" i="53"/>
  <c r="G228" i="54"/>
  <c r="G235" i="54"/>
  <c r="G234" i="55"/>
  <c r="G234" i="37"/>
  <c r="G239" i="40"/>
  <c r="G238" i="41"/>
  <c r="N14" i="1"/>
  <c r="G231" i="42"/>
  <c r="G238" i="44"/>
  <c r="G230" i="46"/>
  <c r="Q20" i="1"/>
  <c r="G238" i="49"/>
  <c r="G240" i="51"/>
  <c r="G232" i="56"/>
  <c r="G233" i="36"/>
  <c r="G229" i="37"/>
  <c r="G235" i="37"/>
  <c r="G233" i="38"/>
  <c r="G227" i="39"/>
  <c r="O222" i="40"/>
  <c r="O223" i="40" s="1"/>
  <c r="Q12" i="1"/>
  <c r="N15" i="1"/>
  <c r="Q16" i="1"/>
  <c r="Q21" i="1"/>
  <c r="M221" i="52"/>
  <c r="Q24" i="1" s="1"/>
  <c r="G231" i="52"/>
  <c r="G233" i="53"/>
  <c r="G231" i="54"/>
  <c r="G229" i="55"/>
  <c r="O222" i="56"/>
  <c r="O223" i="56" s="1"/>
  <c r="Q28" i="1"/>
  <c r="G234" i="49"/>
  <c r="G225" i="52"/>
  <c r="G228" i="56"/>
  <c r="G241" i="56" s="1"/>
  <c r="G240" i="56"/>
  <c r="O221" i="37"/>
  <c r="G9" i="1"/>
  <c r="G236" i="39"/>
  <c r="C17" i="1"/>
  <c r="G228" i="45"/>
  <c r="I222" i="35"/>
  <c r="M6" i="1" s="1"/>
  <c r="N8" i="1"/>
  <c r="G232" i="36"/>
  <c r="O221" i="41"/>
  <c r="F13" i="1"/>
  <c r="G229" i="42"/>
  <c r="G229" i="47"/>
  <c r="Q23" i="1"/>
  <c r="G240" i="53"/>
  <c r="C25" i="1"/>
  <c r="M225" i="55"/>
  <c r="Q27" i="1" s="1"/>
  <c r="G228" i="50"/>
  <c r="C22" i="1"/>
  <c r="O222" i="48"/>
  <c r="O223" i="48" s="1"/>
  <c r="G231" i="50"/>
  <c r="O221" i="51"/>
  <c r="F23" i="1"/>
  <c r="O222" i="55"/>
  <c r="F27" i="1"/>
  <c r="G227" i="35"/>
  <c r="G228" i="39"/>
  <c r="C14" i="1"/>
  <c r="G228" i="42"/>
  <c r="M226" i="43"/>
  <c r="Q15" i="1" s="1"/>
  <c r="G229" i="45"/>
  <c r="G232" i="45"/>
  <c r="G236" i="45"/>
  <c r="G240" i="45"/>
  <c r="O221" i="36"/>
  <c r="F8" i="1"/>
  <c r="L222" i="35"/>
  <c r="P6" i="1" s="1"/>
  <c r="Q8" i="1"/>
  <c r="N9" i="1"/>
  <c r="O221" i="38"/>
  <c r="F10" i="1"/>
  <c r="G232" i="39"/>
  <c r="O223" i="43"/>
  <c r="F15" i="1"/>
  <c r="I19" i="1"/>
  <c r="I20" i="1"/>
  <c r="G228" i="47"/>
  <c r="G236" i="36"/>
  <c r="G240" i="36"/>
  <c r="G236" i="37"/>
  <c r="G229" i="38"/>
  <c r="C10" i="1"/>
  <c r="G232" i="38"/>
  <c r="G236" i="38"/>
  <c r="G240" i="38"/>
  <c r="O221" i="39"/>
  <c r="O222" i="39" s="1"/>
  <c r="Q11" i="1"/>
  <c r="G231" i="39"/>
  <c r="G235" i="39"/>
  <c r="G239" i="39"/>
  <c r="G230" i="40"/>
  <c r="G234" i="40"/>
  <c r="G238" i="40"/>
  <c r="G229" i="41"/>
  <c r="C13" i="1"/>
  <c r="G233" i="41"/>
  <c r="G237" i="41"/>
  <c r="O222" i="42"/>
  <c r="O223" i="42" s="1"/>
  <c r="Q14" i="1"/>
  <c r="G230" i="42"/>
  <c r="G234" i="42"/>
  <c r="G238" i="42"/>
  <c r="G242" i="43"/>
  <c r="C15" i="1"/>
  <c r="G233" i="43"/>
  <c r="G237" i="43"/>
  <c r="O221" i="44"/>
  <c r="F16" i="1"/>
  <c r="G233" i="44"/>
  <c r="O222" i="45"/>
  <c r="O223" i="45" s="1"/>
  <c r="G231" i="45"/>
  <c r="G235" i="45"/>
  <c r="G239" i="45"/>
  <c r="O221" i="46"/>
  <c r="F18" i="1"/>
  <c r="G233" i="46"/>
  <c r="O222" i="47"/>
  <c r="O223" i="47" s="1"/>
  <c r="H19" i="1"/>
  <c r="H20" i="1"/>
  <c r="Q19" i="1"/>
  <c r="G232" i="47"/>
  <c r="G236" i="47"/>
  <c r="G240" i="47"/>
  <c r="O221" i="48"/>
  <c r="G21" i="1"/>
  <c r="G231" i="48"/>
  <c r="O221" i="49"/>
  <c r="F22" i="1"/>
  <c r="G233" i="49"/>
  <c r="G237" i="49"/>
  <c r="O222" i="50"/>
  <c r="O223" i="50" s="1"/>
  <c r="Q22" i="1"/>
  <c r="G230" i="50"/>
  <c r="G234" i="50"/>
  <c r="G239" i="51"/>
  <c r="C23" i="1"/>
  <c r="G231" i="51"/>
  <c r="G235" i="51"/>
  <c r="O218" i="52"/>
  <c r="F24" i="1"/>
  <c r="G230" i="52"/>
  <c r="O223" i="53"/>
  <c r="O224" i="53" s="1"/>
  <c r="Q25" i="1"/>
  <c r="G232" i="53"/>
  <c r="G236" i="53"/>
  <c r="O221" i="54"/>
  <c r="F26" i="1"/>
  <c r="K224" i="54"/>
  <c r="O26" i="1" s="1"/>
  <c r="G230" i="54"/>
  <c r="G234" i="54"/>
  <c r="G238" i="54"/>
  <c r="G241" i="55"/>
  <c r="C27" i="1"/>
  <c r="G233" i="55"/>
  <c r="G237" i="55"/>
  <c r="P28" i="1"/>
  <c r="G231" i="56"/>
  <c r="G235" i="56"/>
  <c r="G239" i="56"/>
  <c r="G238" i="36"/>
  <c r="O222" i="37"/>
  <c r="O223" i="37" s="1"/>
  <c r="G232" i="37"/>
  <c r="G240" i="37"/>
  <c r="G230" i="38"/>
  <c r="G234" i="38"/>
  <c r="G238" i="38"/>
  <c r="O220" i="39"/>
  <c r="F11" i="1"/>
  <c r="O11" i="1"/>
  <c r="G229" i="39"/>
  <c r="G233" i="39"/>
  <c r="G237" i="39"/>
  <c r="G232" i="40"/>
  <c r="G236" i="40"/>
  <c r="G240" i="40"/>
  <c r="G231" i="41"/>
  <c r="G235" i="41"/>
  <c r="G239" i="41"/>
  <c r="O221" i="42"/>
  <c r="F14" i="1"/>
  <c r="G232" i="42"/>
  <c r="G236" i="42"/>
  <c r="G240" i="42"/>
  <c r="G235" i="43"/>
  <c r="O222" i="44"/>
  <c r="O223" i="44" s="1"/>
  <c r="G231" i="44"/>
  <c r="G235" i="44"/>
  <c r="O221" i="45"/>
  <c r="F17" i="1"/>
  <c r="G233" i="45"/>
  <c r="G237" i="45"/>
  <c r="O222" i="46"/>
  <c r="O223" i="46" s="1"/>
  <c r="G231" i="46"/>
  <c r="O221" i="47"/>
  <c r="F20" i="1"/>
  <c r="F19" i="1"/>
  <c r="J19" i="1"/>
  <c r="J20" i="1"/>
  <c r="G230" i="47"/>
  <c r="G234" i="47"/>
  <c r="G238" i="47"/>
  <c r="G229" i="48"/>
  <c r="C20" i="1"/>
  <c r="O222" i="49"/>
  <c r="O223" i="49" s="1"/>
  <c r="G231" i="49"/>
  <c r="G235" i="49"/>
  <c r="G239" i="49"/>
  <c r="O221" i="50"/>
  <c r="G232" i="50"/>
  <c r="G233" i="51"/>
  <c r="G237" i="51"/>
  <c r="O219" i="52"/>
  <c r="O220" i="52" s="1"/>
  <c r="G228" i="52"/>
  <c r="O222" i="53"/>
  <c r="F25" i="1"/>
  <c r="G234" i="53"/>
  <c r="G238" i="53"/>
  <c r="O222" i="54"/>
  <c r="O223" i="54" s="1"/>
  <c r="M224" i="54"/>
  <c r="Q26" i="1" s="1"/>
  <c r="G232" i="54"/>
  <c r="G236" i="54"/>
  <c r="G240" i="54"/>
  <c r="G231" i="55"/>
  <c r="G235" i="55"/>
  <c r="N28" i="1"/>
  <c r="G233" i="56"/>
  <c r="G237" i="56"/>
  <c r="G235" i="36"/>
  <c r="G239" i="36"/>
  <c r="G230" i="37"/>
  <c r="G238" i="37"/>
  <c r="O222" i="38"/>
  <c r="O223" i="38" s="1"/>
  <c r="Q10" i="1"/>
  <c r="G228" i="38"/>
  <c r="G231" i="38"/>
  <c r="G235" i="38"/>
  <c r="G239" i="38"/>
  <c r="G230" i="39"/>
  <c r="G234" i="39"/>
  <c r="G238" i="39"/>
  <c r="O221" i="40"/>
  <c r="F12" i="1"/>
  <c r="G233" i="40"/>
  <c r="G237" i="40"/>
  <c r="O222" i="41"/>
  <c r="O223" i="41" s="1"/>
  <c r="Q13" i="1"/>
  <c r="G232" i="41"/>
  <c r="G236" i="41"/>
  <c r="G240" i="41"/>
  <c r="G233" i="42"/>
  <c r="G237" i="42"/>
  <c r="O224" i="43"/>
  <c r="O225" i="43" s="1"/>
  <c r="G232" i="43"/>
  <c r="G236" i="43"/>
  <c r="G240" i="43"/>
  <c r="G239" i="44"/>
  <c r="C16" i="1"/>
  <c r="G232" i="44"/>
  <c r="G236" i="44"/>
  <c r="G230" i="45"/>
  <c r="G234" i="45"/>
  <c r="G238" i="45"/>
  <c r="G240" i="46"/>
  <c r="C18" i="1"/>
  <c r="G232" i="46"/>
  <c r="G236" i="46"/>
  <c r="G19" i="1"/>
  <c r="G20" i="1"/>
  <c r="G231" i="47"/>
  <c r="G235" i="47"/>
  <c r="G239" i="47"/>
  <c r="G230" i="48"/>
  <c r="G234" i="48"/>
  <c r="G232" i="49"/>
  <c r="G236" i="49"/>
  <c r="G240" i="49"/>
  <c r="G233" i="50"/>
  <c r="O222" i="51"/>
  <c r="O223" i="51" s="1"/>
  <c r="G230" i="51"/>
  <c r="G234" i="51"/>
  <c r="G238" i="51"/>
  <c r="G226" i="52"/>
  <c r="C24" i="1"/>
  <c r="G229" i="52"/>
  <c r="G233" i="52"/>
  <c r="G231" i="53"/>
  <c r="G235" i="53"/>
  <c r="G239" i="53"/>
  <c r="G239" i="54"/>
  <c r="C26" i="1"/>
  <c r="J224" i="54"/>
  <c r="N26" i="1" s="1"/>
  <c r="G233" i="54"/>
  <c r="G237" i="54"/>
  <c r="O223" i="55"/>
  <c r="O224" i="55" s="1"/>
  <c r="G232" i="55"/>
  <c r="O221" i="56"/>
  <c r="L28" i="1" s="1"/>
  <c r="F28" i="1"/>
  <c r="O28" i="1"/>
  <c r="G230" i="56"/>
  <c r="G234" i="56"/>
  <c r="G238" i="56"/>
  <c r="G231" i="35"/>
  <c r="G235" i="35"/>
  <c r="O219" i="35"/>
  <c r="G226" i="35"/>
  <c r="G228" i="35"/>
  <c r="G232" i="35"/>
  <c r="G236" i="35"/>
  <c r="G229" i="35"/>
  <c r="G233" i="35"/>
  <c r="G237" i="35"/>
  <c r="G230" i="35"/>
  <c r="G234" i="35"/>
  <c r="G238" i="35"/>
  <c r="G233" i="48"/>
  <c r="G235" i="48"/>
  <c r="G237" i="48"/>
  <c r="G239" i="48"/>
  <c r="G236" i="50"/>
  <c r="G238" i="50"/>
  <c r="G240" i="50"/>
  <c r="G232" i="52"/>
  <c r="G234" i="52"/>
  <c r="G236" i="52"/>
  <c r="G230" i="55"/>
  <c r="G228" i="48"/>
  <c r="G229" i="50"/>
  <c r="G236" i="55"/>
  <c r="G238" i="55"/>
  <c r="G240" i="55"/>
  <c r="G238" i="48"/>
  <c r="G240" i="48"/>
  <c r="G235" i="50"/>
  <c r="G237" i="50"/>
  <c r="G239" i="50"/>
  <c r="G237" i="52"/>
  <c r="G239" i="55"/>
  <c r="G239" i="43"/>
  <c r="G241" i="43"/>
  <c r="G229" i="46"/>
  <c r="G240" i="44"/>
  <c r="G235" i="46"/>
  <c r="G237" i="46"/>
  <c r="G239" i="46"/>
  <c r="G237" i="44"/>
  <c r="G238" i="46"/>
  <c r="O220" i="35"/>
  <c r="O221" i="35" s="1"/>
  <c r="G242" i="55" l="1"/>
  <c r="G241" i="54"/>
  <c r="G242" i="53"/>
  <c r="O225" i="53"/>
  <c r="L25" i="1" s="1"/>
  <c r="G238" i="52"/>
  <c r="G241" i="51"/>
  <c r="G241" i="50"/>
  <c r="O224" i="49"/>
  <c r="L21" i="1" s="1"/>
  <c r="G241" i="49"/>
  <c r="G241" i="48"/>
  <c r="G241" i="47"/>
  <c r="G241" i="46"/>
  <c r="G241" i="45"/>
  <c r="G241" i="44"/>
  <c r="O226" i="43"/>
  <c r="L15" i="1" s="1"/>
  <c r="G243" i="43"/>
  <c r="G241" i="42"/>
  <c r="O224" i="41"/>
  <c r="L13" i="1" s="1"/>
  <c r="G241" i="41"/>
  <c r="G241" i="40"/>
  <c r="O224" i="40"/>
  <c r="L12" i="1" s="1"/>
  <c r="O224" i="51"/>
  <c r="L23" i="1" s="1"/>
  <c r="G240" i="39"/>
  <c r="O224" i="38"/>
  <c r="L10" i="1" s="1"/>
  <c r="G241" i="38"/>
  <c r="O224" i="37"/>
  <c r="L9" i="1" s="1"/>
  <c r="G241" i="37"/>
  <c r="O224" i="36"/>
  <c r="L8" i="1" s="1"/>
  <c r="G241" i="36"/>
  <c r="O224" i="50"/>
  <c r="L22" i="1" s="1"/>
  <c r="O224" i="45"/>
  <c r="L17" i="1" s="1"/>
  <c r="O224" i="54"/>
  <c r="L26" i="1" s="1"/>
  <c r="G239" i="35"/>
  <c r="O224" i="44"/>
  <c r="L16" i="1" s="1"/>
  <c r="O224" i="48"/>
  <c r="L20" i="1" s="1"/>
  <c r="O221" i="52"/>
  <c r="L24" i="1" s="1"/>
  <c r="O224" i="46"/>
  <c r="L18" i="1" s="1"/>
  <c r="O225" i="55"/>
  <c r="L27" i="1" s="1"/>
  <c r="O224" i="42"/>
  <c r="L14" i="1" s="1"/>
  <c r="O224" i="47"/>
  <c r="L19" i="1" s="1"/>
  <c r="O223" i="39"/>
  <c r="L11" i="1" s="1"/>
  <c r="O222" i="35"/>
  <c r="L6" i="1" s="1"/>
  <c r="B7" i="1"/>
  <c r="T5" i="1" l="1"/>
  <c r="U5" i="1"/>
  <c r="S5" i="1"/>
  <c r="B30" i="1"/>
  <c r="O220" i="32"/>
  <c r="O153" i="32" l="1"/>
  <c r="O154" i="32"/>
  <c r="O155" i="32"/>
  <c r="O156" i="32"/>
  <c r="O157" i="32"/>
  <c r="O158" i="32"/>
  <c r="O159" i="32"/>
  <c r="O160" i="32"/>
  <c r="O161" i="32"/>
  <c r="O162" i="32"/>
  <c r="O163" i="32"/>
  <c r="O164" i="32"/>
  <c r="O165" i="32"/>
  <c r="O166" i="32"/>
  <c r="O167" i="32"/>
  <c r="O168" i="32"/>
  <c r="O169" i="32"/>
  <c r="O170" i="32"/>
  <c r="O171" i="32"/>
  <c r="O172" i="32"/>
  <c r="O173" i="32"/>
  <c r="O174" i="32"/>
  <c r="O175" i="32"/>
  <c r="O176" i="32"/>
  <c r="O177" i="32"/>
  <c r="O178" i="32"/>
  <c r="O179" i="32"/>
  <c r="O180" i="32"/>
  <c r="O181" i="32"/>
  <c r="O182" i="32"/>
  <c r="O183" i="32"/>
  <c r="F240" i="32" l="1"/>
  <c r="F239" i="32"/>
  <c r="F238" i="32"/>
  <c r="F237" i="32"/>
  <c r="F236" i="32"/>
  <c r="F235" i="32"/>
  <c r="F234" i="32"/>
  <c r="F233" i="32"/>
  <c r="F232" i="32"/>
  <c r="F231" i="32"/>
  <c r="F230" i="32"/>
  <c r="M229" i="32"/>
  <c r="L229" i="32"/>
  <c r="K229" i="32"/>
  <c r="J229" i="32"/>
  <c r="I229" i="32"/>
  <c r="F229" i="32"/>
  <c r="F228" i="32"/>
  <c r="J222" i="32"/>
  <c r="J223" i="32" s="1"/>
  <c r="N7" i="1" s="1"/>
  <c r="N30" i="1" s="1"/>
  <c r="E222" i="32"/>
  <c r="E7" i="1" s="1"/>
  <c r="E30" i="1" s="1"/>
  <c r="M221" i="32"/>
  <c r="J7" i="1" s="1"/>
  <c r="J30" i="1" s="1"/>
  <c r="L221" i="32"/>
  <c r="I7" i="1" s="1"/>
  <c r="I30" i="1" s="1"/>
  <c r="K221" i="32"/>
  <c r="H7" i="1" s="1"/>
  <c r="H30" i="1" s="1"/>
  <c r="J221" i="32"/>
  <c r="G7" i="1" s="1"/>
  <c r="G30" i="1" s="1"/>
  <c r="I221" i="32"/>
  <c r="F7" i="1" s="1"/>
  <c r="F30" i="1" s="1"/>
  <c r="E221" i="32"/>
  <c r="C7" i="1" s="1"/>
  <c r="C30" i="1" s="1"/>
  <c r="O219" i="32"/>
  <c r="O218" i="32"/>
  <c r="O217" i="32"/>
  <c r="O215" i="32"/>
  <c r="O214" i="32"/>
  <c r="O213" i="32"/>
  <c r="O212" i="32"/>
  <c r="O211" i="32"/>
  <c r="O210" i="32"/>
  <c r="O209" i="32"/>
  <c r="O208" i="32"/>
  <c r="O207" i="32"/>
  <c r="O206" i="32"/>
  <c r="O205" i="32"/>
  <c r="O204" i="32"/>
  <c r="O203" i="32"/>
  <c r="O202" i="32"/>
  <c r="O201" i="32"/>
  <c r="O200" i="32"/>
  <c r="O199" i="32"/>
  <c r="O198" i="32"/>
  <c r="O197" i="32"/>
  <c r="O196" i="32"/>
  <c r="O195" i="32"/>
  <c r="O194" i="32"/>
  <c r="O193" i="32"/>
  <c r="O192" i="32"/>
  <c r="O191" i="32"/>
  <c r="O190" i="32"/>
  <c r="O189" i="32"/>
  <c r="O188" i="32"/>
  <c r="O187" i="32"/>
  <c r="O186" i="32"/>
  <c r="O185" i="32"/>
  <c r="O184" i="32"/>
  <c r="I222" i="32"/>
  <c r="I223" i="32" s="1"/>
  <c r="M222" i="32"/>
  <c r="M223" i="32" s="1"/>
  <c r="K222" i="32"/>
  <c r="K223" i="32" s="1"/>
  <c r="I224" i="32" l="1"/>
  <c r="M7" i="1" s="1"/>
  <c r="M30" i="1" s="1"/>
  <c r="O222" i="32"/>
  <c r="O223" i="32" s="1"/>
  <c r="O221" i="32"/>
  <c r="K224" i="32"/>
  <c r="O7" i="1" s="1"/>
  <c r="O30" i="1" s="1"/>
  <c r="Q7" i="1"/>
  <c r="Q30" i="1" s="1"/>
  <c r="G228" i="32"/>
  <c r="G229" i="32"/>
  <c r="G231" i="32"/>
  <c r="G233" i="32"/>
  <c r="G235" i="32"/>
  <c r="G237" i="32"/>
  <c r="G239" i="32"/>
  <c r="G230" i="32"/>
  <c r="G232" i="32"/>
  <c r="G234" i="32"/>
  <c r="G236" i="32"/>
  <c r="G238" i="32"/>
  <c r="G240" i="32"/>
  <c r="L222" i="32"/>
  <c r="L223" i="32" s="1"/>
  <c r="L224" i="32" s="1"/>
  <c r="P7" i="1" s="1"/>
  <c r="P30" i="1" s="1"/>
  <c r="O224" i="32" l="1"/>
  <c r="L7" i="1" s="1"/>
  <c r="L30" i="1" s="1"/>
  <c r="G241" i="32"/>
  <c r="K8" i="1" l="1"/>
  <c r="K28" i="1"/>
  <c r="K11" i="1"/>
  <c r="K9" i="1"/>
  <c r="K6" i="1"/>
  <c r="K7" i="1"/>
  <c r="H29" i="1" l="1"/>
  <c r="G29" i="1"/>
  <c r="K26" i="1"/>
  <c r="K27" i="1"/>
  <c r="B29" i="1"/>
  <c r="C29" i="1"/>
  <c r="E29" i="1"/>
  <c r="I29" i="1"/>
  <c r="K25" i="1"/>
  <c r="K22" i="1"/>
  <c r="K21" i="1"/>
  <c r="K20" i="1"/>
  <c r="K18" i="1"/>
  <c r="K16" i="1"/>
  <c r="K15" i="1"/>
  <c r="K13" i="1"/>
  <c r="K12" i="1"/>
  <c r="J29" i="1"/>
  <c r="F29" i="1" l="1"/>
  <c r="O29" i="1"/>
  <c r="N29" i="1"/>
  <c r="Q29" i="1"/>
  <c r="M29" i="1"/>
  <c r="P29" i="1"/>
  <c r="K14" i="1"/>
  <c r="K23" i="1"/>
  <c r="K10" i="1"/>
  <c r="K19" i="1"/>
  <c r="K17" i="1"/>
  <c r="K24" i="1"/>
  <c r="K30" i="1" l="1"/>
  <c r="L29" i="1"/>
  <c r="K29" i="1"/>
  <c r="K31" i="1" l="1"/>
  <c r="G31" i="1"/>
  <c r="H31" i="1"/>
  <c r="J31" i="1"/>
  <c r="F31" i="1"/>
  <c r="I31" i="1"/>
</calcChain>
</file>

<file path=xl/sharedStrings.xml><?xml version="1.0" encoding="utf-8"?>
<sst xmlns="http://schemas.openxmlformats.org/spreadsheetml/2006/main" count="10446" uniqueCount="642">
  <si>
    <t>TRADE SERVICE VEHICLE TRANSPORTATION STATISTICS</t>
  </si>
  <si>
    <t>Date</t>
  </si>
  <si>
    <t># of vehicles in service</t>
  </si>
  <si>
    <t>Total # of pass-engers</t>
  </si>
  <si>
    <t>Total # of material orders</t>
  </si>
  <si>
    <t># of calls per truck</t>
  </si>
  <si>
    <t>Total # of calls</t>
  </si>
  <si>
    <t>Average time of completion all trucks</t>
  </si>
  <si>
    <t>Average time of completion per truck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</si>
  <si>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</si>
  <si>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</si>
  <si>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</si>
  <si>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</si>
  <si>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</si>
  <si>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</si>
  <si>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</si>
  <si>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</si>
  <si>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</si>
  <si>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</si>
  <si>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</si>
  <si>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</si>
  <si>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</si>
  <si>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</si>
  <si>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Day 15</t>
  </si>
  <si>
    <t>Day 16</t>
  </si>
  <si>
    <t>Day 17</t>
  </si>
  <si>
    <t>Day 18</t>
  </si>
  <si>
    <t>Day 19</t>
  </si>
  <si>
    <t>Day 20</t>
  </si>
  <si>
    <t>Total</t>
  </si>
  <si>
    <t>Percentage</t>
  </si>
  <si>
    <t>Average</t>
  </si>
  <si>
    <t>Facility &amp; Services: Vehicle Log Sheet</t>
  </si>
  <si>
    <t>Date:</t>
  </si>
  <si>
    <t xml:space="preserve">Dispatcher: </t>
  </si>
  <si>
    <t>Time called in</t>
  </si>
  <si>
    <t>Orders</t>
  </si>
  <si>
    <t># of passengers</t>
  </si>
  <si>
    <t>Trade</t>
  </si>
  <si>
    <t>From</t>
  </si>
  <si>
    <t>To</t>
  </si>
  <si>
    <t>Time Completed</t>
  </si>
  <si>
    <t>Time for call</t>
  </si>
  <si>
    <t>Notes</t>
  </si>
  <si>
    <t>EL</t>
  </si>
  <si>
    <t>PL</t>
  </si>
  <si>
    <t>CA</t>
  </si>
  <si>
    <t>MA</t>
  </si>
  <si>
    <t>CT</t>
  </si>
  <si>
    <t>TS</t>
  </si>
  <si>
    <t>SF</t>
  </si>
  <si>
    <t>LS</t>
  </si>
  <si>
    <t>OS</t>
  </si>
  <si>
    <t>EN</t>
  </si>
  <si>
    <t>EV</t>
  </si>
  <si>
    <t>TOTAL # OF PASSENGERS:</t>
  </si>
  <si>
    <t>Total # of Calls/Vehicle:</t>
  </si>
  <si>
    <t>Total # of Calls Completed</t>
  </si>
  <si>
    <t>TOTAL # OF ORDERS:</t>
  </si>
  <si>
    <t>Total time of calls:</t>
  </si>
  <si>
    <t>Total Time of          Completed Calls</t>
  </si>
  <si>
    <t>Total minutes:</t>
  </si>
  <si>
    <t>Total Minutes of                 completed calls</t>
  </si>
  <si>
    <t>Average time per call:</t>
  </si>
  <si>
    <t>Avg time for all trucks</t>
  </si>
  <si>
    <t>TOTAL DAILY PASSENGERS BY TRADE:</t>
  </si>
  <si>
    <t>Mileage</t>
  </si>
  <si>
    <t>% OF USE</t>
  </si>
  <si>
    <t>Start of Day</t>
  </si>
  <si>
    <t>CARPENTERS</t>
  </si>
  <si>
    <t>End of Day</t>
  </si>
  <si>
    <t>ELECTRICIANS</t>
  </si>
  <si>
    <t>Total for Day</t>
  </si>
  <si>
    <t>ENGINEERS</t>
  </si>
  <si>
    <t>Truck Washed</t>
  </si>
  <si>
    <t>ELEVATOR MECH'S</t>
  </si>
  <si>
    <t xml:space="preserve"> </t>
  </si>
  <si>
    <t>FP</t>
  </si>
  <si>
    <t>FIRE PREVENTION</t>
  </si>
  <si>
    <t>LOCKSMITHS</t>
  </si>
  <si>
    <t>.</t>
  </si>
  <si>
    <t>MACHINISTS</t>
  </si>
  <si>
    <t>TINSMITHS</t>
  </si>
  <si>
    <t>PLUMBERS</t>
  </si>
  <si>
    <t>STEAM FITTERS</t>
  </si>
  <si>
    <t>CONTROL TECH'S</t>
  </si>
  <si>
    <t>PM</t>
  </si>
  <si>
    <t>PROPERTY MGR'S</t>
  </si>
  <si>
    <t>OFFICE STAFF</t>
  </si>
  <si>
    <t>Day 21</t>
  </si>
  <si>
    <t>Day 22</t>
  </si>
  <si>
    <t>&gt;&gt;&gt;&gt;&gt;&gt;&gt;&gt;&gt;&gt;&gt;# of Vehicles in Service&gt;&gt;&gt;&gt;&gt;&gt;&gt;&gt;&gt;&gt;&gt;&gt;&gt;</t>
  </si>
  <si>
    <t>Day 23</t>
  </si>
  <si>
    <t>NIKO</t>
  </si>
  <si>
    <t>NAME</t>
  </si>
  <si>
    <t xml:space="preserve">#38 </t>
  </si>
  <si>
    <t xml:space="preserve">#51 </t>
  </si>
  <si>
    <t>Avg.</t>
  </si>
  <si>
    <t># of days with 4 or more trucks</t>
  </si>
  <si>
    <t># of days with 3.5 trucks</t>
  </si>
  <si>
    <t># of days with 3 or fewer trucks</t>
  </si>
  <si>
    <t>Tools</t>
  </si>
  <si>
    <t>Dispatcher: Michael</t>
  </si>
  <si>
    <t>DOCK</t>
  </si>
  <si>
    <t>#14-A BLAIR</t>
  </si>
  <si>
    <t>#46 JEREMY</t>
  </si>
  <si>
    <t>#47 PAOLO</t>
  </si>
  <si>
    <t>DENTAL</t>
  </si>
  <si>
    <t>SIG SAM</t>
  </si>
  <si>
    <t>PAUL</t>
  </si>
  <si>
    <t>CARPENTER</t>
  </si>
  <si>
    <t>PLUMBER</t>
  </si>
  <si>
    <t>CHRIS</t>
  </si>
  <si>
    <t>ED JOHNSON</t>
  </si>
  <si>
    <t>LUC</t>
  </si>
  <si>
    <t>ROBARTS</t>
  </si>
  <si>
    <t>WAYNE + MARCEL</t>
  </si>
  <si>
    <t>35 CHARLES</t>
  </si>
  <si>
    <t>LOCKSMITH</t>
  </si>
  <si>
    <t>BRAD + GLEN F</t>
  </si>
  <si>
    <t>Y</t>
  </si>
  <si>
    <t>STEAM FITTER</t>
  </si>
  <si>
    <t>PHARMACY</t>
  </si>
  <si>
    <t>FABIO</t>
  </si>
  <si>
    <t>BRUCE</t>
  </si>
  <si>
    <t>OISE</t>
  </si>
  <si>
    <t>PHIL</t>
  </si>
  <si>
    <t>BLAIR</t>
  </si>
  <si>
    <t>TINSMITH</t>
  </si>
  <si>
    <t>ANDREW N + MUSTAFA</t>
  </si>
  <si>
    <t xml:space="preserve">MUNK GLOBAL </t>
  </si>
  <si>
    <t>JOHN</t>
  </si>
  <si>
    <t>SID SMITH</t>
  </si>
  <si>
    <t>BRIAN</t>
  </si>
  <si>
    <t>90 WELLESLY</t>
  </si>
  <si>
    <t>HERMAN</t>
  </si>
  <si>
    <t>CCBR</t>
  </si>
  <si>
    <t>UC TOWER RD</t>
  </si>
  <si>
    <t>655 SPADINA</t>
  </si>
  <si>
    <t>STEFANO</t>
  </si>
  <si>
    <t>ROBERT</t>
  </si>
  <si>
    <t>ELECTRICIAN</t>
  </si>
  <si>
    <t>ZOO</t>
  </si>
  <si>
    <t>STORES</t>
  </si>
  <si>
    <t>STEVE + DEAN</t>
  </si>
  <si>
    <t>21 SUSSEX</t>
  </si>
  <si>
    <t>MOIN</t>
  </si>
  <si>
    <t>GREG</t>
  </si>
  <si>
    <t>MARCO</t>
  </si>
  <si>
    <t>VIC COLLEGE</t>
  </si>
  <si>
    <t>121 ST.GEORGE</t>
  </si>
  <si>
    <t>STEVE</t>
  </si>
  <si>
    <t>EDDIE</t>
  </si>
  <si>
    <t>JAY + DANNY</t>
  </si>
  <si>
    <t>700 BAY</t>
  </si>
  <si>
    <t>PETER</t>
  </si>
  <si>
    <t>WOODSWORTH RES</t>
  </si>
  <si>
    <t>MIKE + BRIAN</t>
  </si>
  <si>
    <t>MACHINIST</t>
  </si>
  <si>
    <t>WETMORE</t>
  </si>
  <si>
    <t>MOIN + GLEN B</t>
  </si>
  <si>
    <t>GLEN B + MOIN</t>
  </si>
  <si>
    <t>CHRIS +PAUL</t>
  </si>
  <si>
    <t>STUDIO THEATER</t>
  </si>
  <si>
    <t>DEAN</t>
  </si>
  <si>
    <t>FOE</t>
  </si>
  <si>
    <t>BRAD</t>
  </si>
  <si>
    <t>MIKE</t>
  </si>
  <si>
    <t>MARK</t>
  </si>
  <si>
    <t>MOIN &amp; GLEN B</t>
  </si>
  <si>
    <t>VARSITY</t>
  </si>
  <si>
    <t>JAY</t>
  </si>
  <si>
    <t>GOLDRING</t>
  </si>
  <si>
    <t>BRAD &amp; GLEN F</t>
  </si>
  <si>
    <t>CHRIS &amp; PAUL</t>
  </si>
  <si>
    <t>THURSDAY 02 NOV,2023</t>
  </si>
  <si>
    <t xml:space="preserve">#14A MICHAEL </t>
  </si>
  <si>
    <t xml:space="preserve">#47 PAOLO </t>
  </si>
  <si>
    <t>#38A</t>
  </si>
  <si>
    <t xml:space="preserve">#46 JEREMY </t>
  </si>
  <si>
    <t>Time for Call</t>
  </si>
  <si>
    <t>Total Time of Completed Calls</t>
  </si>
  <si>
    <t>Total Minutes of Completed Calls</t>
  </si>
  <si>
    <t>Avg Time for all Trucks</t>
  </si>
  <si>
    <t>Total Time of Calls:</t>
  </si>
  <si>
    <t>Total Minutes:</t>
  </si>
  <si>
    <t>Average Time per Call:</t>
  </si>
  <si>
    <t>14A</t>
  </si>
  <si>
    <t>38A</t>
  </si>
  <si>
    <t>PRATT</t>
  </si>
  <si>
    <t>WALLBERG</t>
  </si>
  <si>
    <t>MUSTAFA</t>
  </si>
  <si>
    <t>NC3</t>
  </si>
  <si>
    <t>BRAD/GLEF</t>
  </si>
  <si>
    <t>N</t>
  </si>
  <si>
    <t>H.S.B.</t>
  </si>
  <si>
    <t>MOIN/SLAVE</t>
  </si>
  <si>
    <t>ANDREW</t>
  </si>
  <si>
    <t>LUC/CHRIS</t>
  </si>
  <si>
    <t>S.SMITH</t>
  </si>
  <si>
    <t>WILSON</t>
  </si>
  <si>
    <t>255 MCCAUL</t>
  </si>
  <si>
    <t>MARCEL</t>
  </si>
  <si>
    <t>WOOD C</t>
  </si>
  <si>
    <t>PHYSICS</t>
  </si>
  <si>
    <t>JIMMY</t>
  </si>
  <si>
    <t>INNIS C</t>
  </si>
  <si>
    <t>EDDY</t>
  </si>
  <si>
    <t>FRANCIS/GREG</t>
  </si>
  <si>
    <t>GEORGE</t>
  </si>
  <si>
    <t>HAULTAIN</t>
  </si>
  <si>
    <t>RALPH</t>
  </si>
  <si>
    <t>AFTER BREAK</t>
  </si>
  <si>
    <t>ANDY</t>
  </si>
  <si>
    <t>1 SP</t>
  </si>
  <si>
    <t>JACKMAN</t>
  </si>
  <si>
    <t>VIC</t>
  </si>
  <si>
    <t>35 CH</t>
  </si>
  <si>
    <t>RICHARD</t>
  </si>
  <si>
    <t>4 BAN</t>
  </si>
  <si>
    <t>FOM</t>
  </si>
  <si>
    <t>MINING</t>
  </si>
  <si>
    <t>GLEF</t>
  </si>
  <si>
    <t xml:space="preserve">LUC </t>
  </si>
  <si>
    <t>SLAVE</t>
  </si>
  <si>
    <t>FRIDAY 03 NOV,2023</t>
  </si>
  <si>
    <t>#14A MICHAEL</t>
  </si>
  <si>
    <t>DANNY</t>
  </si>
  <si>
    <t>79 S.G.</t>
  </si>
  <si>
    <t>MARVEN</t>
  </si>
  <si>
    <t>ER.S.</t>
  </si>
  <si>
    <t>655 SP</t>
  </si>
  <si>
    <t>S.D.W.</t>
  </si>
  <si>
    <t>MCMURRICH</t>
  </si>
  <si>
    <t>MUSTAFA/CHRIS</t>
  </si>
  <si>
    <t>CXX</t>
  </si>
  <si>
    <t>L.MILLER</t>
  </si>
  <si>
    <t>W.STEVENS</t>
  </si>
  <si>
    <t>LAW</t>
  </si>
  <si>
    <t>N.BORDEN</t>
  </si>
  <si>
    <t>703 SP</t>
  </si>
  <si>
    <t>700 UNIV</t>
  </si>
  <si>
    <t>POISE</t>
  </si>
  <si>
    <t>L.MASSEY</t>
  </si>
  <si>
    <t>GREG/FRANCIS</t>
  </si>
  <si>
    <t>BISSELL</t>
  </si>
  <si>
    <t>MONDAY 06 NOV,2023</t>
  </si>
  <si>
    <t>ANDREW/JASON</t>
  </si>
  <si>
    <t>TOOL</t>
  </si>
  <si>
    <t>BEVERLEY</t>
  </si>
  <si>
    <t>246 BLOOR</t>
  </si>
  <si>
    <t>FRANCIS</t>
  </si>
  <si>
    <t>MEC.ENG</t>
  </si>
  <si>
    <t>GLEB</t>
  </si>
  <si>
    <t>GAS</t>
  </si>
  <si>
    <t>S.FLEMING</t>
  </si>
  <si>
    <t>VITO</t>
  </si>
  <si>
    <t>255 BEVERLEY</t>
  </si>
  <si>
    <t>TOM</t>
  </si>
  <si>
    <t>N.W.C.P.</t>
  </si>
  <si>
    <t>#38A BLAIR OS</t>
  </si>
  <si>
    <t>CL.BENSON</t>
  </si>
  <si>
    <t>PETER/BRUCE</t>
  </si>
  <si>
    <t>S.SAM</t>
  </si>
  <si>
    <t>BANTING</t>
  </si>
  <si>
    <t xml:space="preserve">PETER </t>
  </si>
  <si>
    <t>#47 BLAIR OS</t>
  </si>
  <si>
    <t>TUESDAY 07 NOV,2023</t>
  </si>
  <si>
    <t xml:space="preserve">#14 MICHAEL </t>
  </si>
  <si>
    <t xml:space="preserve">#38A </t>
  </si>
  <si>
    <t>MOIN/GLEB</t>
  </si>
  <si>
    <t>45 W</t>
  </si>
  <si>
    <t>56 SP</t>
  </si>
  <si>
    <t>K.S.C.</t>
  </si>
  <si>
    <t>ED.JOHN</t>
  </si>
  <si>
    <t>SCAFFOLD</t>
  </si>
  <si>
    <t>JACK</t>
  </si>
  <si>
    <t>WAYNE</t>
  </si>
  <si>
    <t>439 UNIV</t>
  </si>
  <si>
    <t>CANADIANA</t>
  </si>
  <si>
    <t>GREG/RICHARD</t>
  </si>
  <si>
    <t>WEDNESDAY 08 NOV,2023</t>
  </si>
  <si>
    <t>NELSON</t>
  </si>
  <si>
    <t>WAYNE/MARCEL</t>
  </si>
  <si>
    <t>500 UNIV</t>
  </si>
  <si>
    <t>TODD</t>
  </si>
  <si>
    <t>90 W</t>
  </si>
  <si>
    <t>WOOD R</t>
  </si>
  <si>
    <t>WHITNEY</t>
  </si>
  <si>
    <t>INNIS R</t>
  </si>
  <si>
    <t>JIMMY/STEFANO</t>
  </si>
  <si>
    <t>STEVE/GEORGE</t>
  </si>
  <si>
    <t>HERMAN/JOHN/JIMMY/STEFANO</t>
  </si>
  <si>
    <t>STEFANO/JIMMY</t>
  </si>
  <si>
    <t>LATE BREAK</t>
  </si>
  <si>
    <t>MIKE/BRIAN</t>
  </si>
  <si>
    <t>LUC/CHRIS/JACK</t>
  </si>
  <si>
    <t>GALBRAITH</t>
  </si>
  <si>
    <t>THURSDAY 09 NOV,2023</t>
  </si>
  <si>
    <t>ANDREW/CHRIS</t>
  </si>
  <si>
    <t>150 S.G.</t>
  </si>
  <si>
    <t>GEORGE/STEVE</t>
  </si>
  <si>
    <t>SIMCOE</t>
  </si>
  <si>
    <t>UCTR</t>
  </si>
  <si>
    <t>ROBERT/FRANCIS</t>
  </si>
  <si>
    <t>MOIN/GLEF</t>
  </si>
  <si>
    <t>#46 PAUL TS</t>
  </si>
  <si>
    <t xml:space="preserve">ROBERT </t>
  </si>
  <si>
    <t>256 MCCAUL</t>
  </si>
  <si>
    <t>GEORGE/JOHN</t>
  </si>
  <si>
    <t>JASON</t>
  </si>
  <si>
    <t>JASON/DANNY</t>
  </si>
  <si>
    <t>MORRISON</t>
  </si>
  <si>
    <t>FRIDAY 10 NOV,2023</t>
  </si>
  <si>
    <t>#14 MICHAEL</t>
  </si>
  <si>
    <t>JOHN/EDDY</t>
  </si>
  <si>
    <t>EDDY/JOHN</t>
  </si>
  <si>
    <t>MUSTAFA/DANNY</t>
  </si>
  <si>
    <t>TYLER</t>
  </si>
  <si>
    <t>315 BLOOR</t>
  </si>
  <si>
    <t>123 S.G.</t>
  </si>
  <si>
    <t>S.BORDEN</t>
  </si>
  <si>
    <t>HHTR</t>
  </si>
  <si>
    <t>MONDAY 13 NOV,2023</t>
  </si>
  <si>
    <t>JOHN/PAUL</t>
  </si>
  <si>
    <t>JACK/LUC</t>
  </si>
  <si>
    <t>#38A BRUCE EL</t>
  </si>
  <si>
    <t xml:space="preserve">JOHN </t>
  </si>
  <si>
    <t>GR.HOUSE</t>
  </si>
  <si>
    <t>JIMMY/VITO</t>
  </si>
  <si>
    <t xml:space="preserve">JIMMY </t>
  </si>
  <si>
    <t>TOM/CHRIS</t>
  </si>
  <si>
    <t>SLAVE/MOIN</t>
  </si>
  <si>
    <t>158 S.G.</t>
  </si>
  <si>
    <t>GLBF</t>
  </si>
  <si>
    <t>GLEBF</t>
  </si>
  <si>
    <t xml:space="preserve">JACK </t>
  </si>
  <si>
    <t>MYHAL</t>
  </si>
  <si>
    <t>MASSEY</t>
  </si>
  <si>
    <t>HHK</t>
  </si>
  <si>
    <t>ROSEBOURGH</t>
  </si>
  <si>
    <t>777 BAY</t>
  </si>
  <si>
    <t>172 S.G.</t>
  </si>
  <si>
    <t>ORLY</t>
  </si>
  <si>
    <t>pl</t>
  </si>
  <si>
    <t xml:space="preserve">#14  MICHAEL </t>
  </si>
  <si>
    <t>uc</t>
  </si>
  <si>
    <t>dock</t>
  </si>
  <si>
    <t>hurman</t>
  </si>
  <si>
    <t>246 bloor</t>
  </si>
  <si>
    <t>ca</t>
  </si>
  <si>
    <t>paul</t>
  </si>
  <si>
    <t>zoo</t>
  </si>
  <si>
    <t>luc</t>
  </si>
  <si>
    <t>ls</t>
  </si>
  <si>
    <t>nelson</t>
  </si>
  <si>
    <t>munk</t>
  </si>
  <si>
    <t>deeny</t>
  </si>
  <si>
    <t>varsity</t>
  </si>
  <si>
    <t>ts</t>
  </si>
  <si>
    <t>warren steven</t>
  </si>
  <si>
    <t>ed johnson</t>
  </si>
  <si>
    <t>mustfa</t>
  </si>
  <si>
    <t>chris</t>
  </si>
  <si>
    <t>robarts</t>
  </si>
  <si>
    <t>el</t>
  </si>
  <si>
    <t>grege</t>
  </si>
  <si>
    <t>uc t</t>
  </si>
  <si>
    <t>bruce</t>
  </si>
  <si>
    <t>john</t>
  </si>
  <si>
    <t>whtney</t>
  </si>
  <si>
    <t>ccbr</t>
  </si>
  <si>
    <t>stores</t>
  </si>
  <si>
    <t>peter</t>
  </si>
  <si>
    <t>sandford</t>
  </si>
  <si>
    <t>bisal</t>
  </si>
  <si>
    <t>george</t>
  </si>
  <si>
    <t>215 bloor</t>
  </si>
  <si>
    <t>jay</t>
  </si>
  <si>
    <t>my hall</t>
  </si>
  <si>
    <t>marko</t>
  </si>
  <si>
    <t>foe</t>
  </si>
  <si>
    <t>ma</t>
  </si>
  <si>
    <t>oise</t>
  </si>
  <si>
    <t>shams</t>
  </si>
  <si>
    <t>nov/14/2023</t>
  </si>
  <si>
    <t>dental</t>
  </si>
  <si>
    <t>msb</t>
  </si>
  <si>
    <t>90 w</t>
  </si>
  <si>
    <t>pharmacy</t>
  </si>
  <si>
    <t>wayan</t>
  </si>
  <si>
    <t>45 walmur</t>
  </si>
  <si>
    <t>eddy</t>
  </si>
  <si>
    <t>wood w res</t>
  </si>
  <si>
    <t>basil</t>
  </si>
  <si>
    <t>phill</t>
  </si>
  <si>
    <t>45 wallmur</t>
  </si>
  <si>
    <t>sid smith</t>
  </si>
  <si>
    <t>vito</t>
  </si>
  <si>
    <t>whitney</t>
  </si>
  <si>
    <t>jim</t>
  </si>
  <si>
    <t xml:space="preserve">45 welmur </t>
  </si>
  <si>
    <t>uct</t>
  </si>
  <si>
    <t>tylear</t>
  </si>
  <si>
    <t>65 st georgte</t>
  </si>
  <si>
    <t>franches</t>
  </si>
  <si>
    <t>danny</t>
  </si>
  <si>
    <t>700 university</t>
  </si>
  <si>
    <t>herman</t>
  </si>
  <si>
    <t>bissel</t>
  </si>
  <si>
    <t>Steph</t>
  </si>
  <si>
    <t>Mustafa</t>
  </si>
  <si>
    <t>goldring</t>
  </si>
  <si>
    <t>innis c</t>
  </si>
  <si>
    <t>morson hall</t>
  </si>
  <si>
    <t>marsel</t>
  </si>
  <si>
    <t>stfno</t>
  </si>
  <si>
    <t>21 sussex</t>
  </si>
  <si>
    <t>brain</t>
  </si>
  <si>
    <t>wetmore</t>
  </si>
  <si>
    <t>georgte</t>
  </si>
  <si>
    <t xml:space="preserve">varsity </t>
  </si>
  <si>
    <t>WEDNESDAY 15 NOV,2023</t>
  </si>
  <si>
    <t>#38A PAOLO</t>
  </si>
  <si>
    <t xml:space="preserve">#47 MASON </t>
  </si>
  <si>
    <t>THURSDAY 16 NOV,2023</t>
  </si>
  <si>
    <t>RICHARD/PETER</t>
  </si>
  <si>
    <t>BLAIR/PAUL</t>
  </si>
  <si>
    <t>BLAIR/JOHN</t>
  </si>
  <si>
    <t>#47 MASON</t>
  </si>
  <si>
    <t>#38A MICHAEL</t>
  </si>
  <si>
    <t>#14A PAOLO</t>
  </si>
  <si>
    <t>JACK/FABIO</t>
  </si>
  <si>
    <t>CHRIS/LUC</t>
  </si>
  <si>
    <t>NOBLE</t>
  </si>
  <si>
    <t>FRIDAY 17 NOV,2023</t>
  </si>
  <si>
    <t xml:space="preserve">BLAIR </t>
  </si>
  <si>
    <t xml:space="preserve">CHRIS </t>
  </si>
  <si>
    <t>#47 ON GAS RUN</t>
  </si>
  <si>
    <t>7 G.M.</t>
  </si>
  <si>
    <t>MONDAY 20 NOV,2023</t>
  </si>
  <si>
    <t>BRUCE/PETER</t>
  </si>
  <si>
    <t>TANZ</t>
  </si>
  <si>
    <t>GREG/BRUCE</t>
  </si>
  <si>
    <t>CHRIS/JACK</t>
  </si>
  <si>
    <t>CARLOS</t>
  </si>
  <si>
    <t>GAGE</t>
  </si>
  <si>
    <t>CXX WALKED</t>
  </si>
  <si>
    <t>155 BEVERLEY</t>
  </si>
  <si>
    <t xml:space="preserve">GREG </t>
  </si>
  <si>
    <t>370 HURON</t>
  </si>
  <si>
    <t>CHRIS/LUC/JACK</t>
  </si>
  <si>
    <t>TUESDAY 21 NOV,2023</t>
  </si>
  <si>
    <t>FABIO/LUC</t>
  </si>
  <si>
    <t>GEORGE/TYLER</t>
  </si>
  <si>
    <t xml:space="preserve">GEORGE </t>
  </si>
  <si>
    <t>MASON TO MEETING AT 256 MCCAUL 10:00 TO 11:15</t>
  </si>
  <si>
    <t>ERIC</t>
  </si>
  <si>
    <t>MUSTAFA/BRIAN</t>
  </si>
  <si>
    <t>PHIL/JOHN</t>
  </si>
  <si>
    <t>#14 PAOLO</t>
  </si>
  <si>
    <t>WEDNESDAY 22 NOV,2023</t>
  </si>
  <si>
    <t>DANNY/MARCEL</t>
  </si>
  <si>
    <t>MARVEN/STEVE</t>
  </si>
  <si>
    <t>THURSDAY 23 NOV,2023</t>
  </si>
  <si>
    <t>LUC/JACK</t>
  </si>
  <si>
    <t>CHRIS/ANDY</t>
  </si>
  <si>
    <t>63 S.G.</t>
  </si>
  <si>
    <t>FRANCIS/ROBERT</t>
  </si>
  <si>
    <t>FRIDAY 24 NOV,2023</t>
  </si>
  <si>
    <t xml:space="preserve">#38A PAOLO </t>
  </si>
  <si>
    <t>MUSTAFA/ANDREW</t>
  </si>
  <si>
    <t>PAUL/JOHN</t>
  </si>
  <si>
    <t>FRNCIS</t>
  </si>
  <si>
    <t>ROBERT/MARK</t>
  </si>
  <si>
    <t>GREG/MARVEN</t>
  </si>
  <si>
    <t>150 S,G.</t>
  </si>
  <si>
    <t>FINALLY LOL</t>
  </si>
  <si>
    <t>TYLER/GEORGE</t>
  </si>
  <si>
    <t xml:space="preserve">MUSTAFA </t>
  </si>
  <si>
    <t>ANDY/MARCEL</t>
  </si>
  <si>
    <t>MONDAY 27 NOV,2023</t>
  </si>
  <si>
    <t>MULTIFAITH</t>
  </si>
  <si>
    <t>JACK/JUC</t>
  </si>
  <si>
    <t>health sce</t>
  </si>
  <si>
    <t>erth sce wel</t>
  </si>
  <si>
    <t>marveen</t>
  </si>
  <si>
    <t>andrew n</t>
  </si>
  <si>
    <t>777 bay</t>
  </si>
  <si>
    <t>raulph</t>
  </si>
  <si>
    <t>sigsam</t>
  </si>
  <si>
    <t>mech eng</t>
  </si>
  <si>
    <t>jackman</t>
  </si>
  <si>
    <t>mark</t>
  </si>
  <si>
    <t>jack</t>
  </si>
  <si>
    <t>innins college</t>
  </si>
  <si>
    <t>255 mccaul</t>
  </si>
  <si>
    <t>sf</t>
  </si>
  <si>
    <t>263 mccaul</t>
  </si>
  <si>
    <t>galbrith</t>
  </si>
  <si>
    <t>mike</t>
  </si>
  <si>
    <t>fom</t>
  </si>
  <si>
    <t>new c</t>
  </si>
  <si>
    <t>t road</t>
  </si>
  <si>
    <t>moin</t>
  </si>
  <si>
    <t>263 maccaul</t>
  </si>
  <si>
    <t>grade h</t>
  </si>
  <si>
    <t>uc t r</t>
  </si>
  <si>
    <t>#51 blair</t>
  </si>
  <si>
    <t>mutfaith</t>
  </si>
  <si>
    <t>gard h</t>
  </si>
  <si>
    <t>marcel</t>
  </si>
  <si>
    <t>TUESDAY 28 NOV,2023</t>
  </si>
  <si>
    <t>WEDNESDAY 29 NOV,2023</t>
  </si>
  <si>
    <t>500 UVIN</t>
  </si>
  <si>
    <t>EDDY/PHIL</t>
  </si>
  <si>
    <t>NIKO/shams</t>
  </si>
  <si>
    <t>y</t>
  </si>
  <si>
    <t>mustafa</t>
  </si>
  <si>
    <t>san</t>
  </si>
  <si>
    <t>robsrts</t>
  </si>
  <si>
    <t>stafno</t>
  </si>
  <si>
    <t>wilson hall</t>
  </si>
  <si>
    <t>n</t>
  </si>
  <si>
    <t>glean f</t>
  </si>
  <si>
    <t>gleanb</t>
  </si>
  <si>
    <t>fabio</t>
  </si>
  <si>
    <t>grad  h</t>
  </si>
  <si>
    <t>wood w</t>
  </si>
  <si>
    <t>wallbrugh</t>
  </si>
  <si>
    <t>glean b</t>
  </si>
  <si>
    <t>prat</t>
  </si>
  <si>
    <t>willson hall</t>
  </si>
  <si>
    <t>brian</t>
  </si>
  <si>
    <t>gold ring/wood w c</t>
  </si>
  <si>
    <t>robart</t>
  </si>
  <si>
    <t>simcoe</t>
  </si>
  <si>
    <t xml:space="preserve">wood w c </t>
  </si>
  <si>
    <t xml:space="preserve">777 bay </t>
  </si>
  <si>
    <t>denny</t>
  </si>
  <si>
    <t>#38A Blair</t>
  </si>
  <si>
    <t xml:space="preserve">                                </t>
  </si>
  <si>
    <t>Phil</t>
  </si>
  <si>
    <t>256 Mccaul</t>
  </si>
  <si>
    <t>45 Walmer</t>
  </si>
  <si>
    <t>Herman</t>
  </si>
  <si>
    <t>Slave</t>
  </si>
  <si>
    <t>Paul</t>
  </si>
  <si>
    <t>carp</t>
  </si>
  <si>
    <t>Rotman</t>
  </si>
  <si>
    <t>Tower Rd</t>
  </si>
  <si>
    <t>Nelson</t>
  </si>
  <si>
    <t>777 Bay</t>
  </si>
  <si>
    <t>Naz</t>
  </si>
  <si>
    <t>Greg</t>
  </si>
  <si>
    <t>Dental</t>
  </si>
  <si>
    <t>San</t>
  </si>
  <si>
    <t>Course</t>
  </si>
  <si>
    <t>Sig Sam</t>
  </si>
  <si>
    <t>J</t>
  </si>
  <si>
    <t>mach</t>
  </si>
  <si>
    <t>Ralph</t>
  </si>
  <si>
    <t>plum</t>
  </si>
  <si>
    <t>sig sam</t>
  </si>
  <si>
    <t>Marcel</t>
  </si>
  <si>
    <t>hh</t>
  </si>
  <si>
    <t>Moen</t>
  </si>
  <si>
    <t>John</t>
  </si>
  <si>
    <t>carp shop</t>
  </si>
  <si>
    <t>woods res</t>
  </si>
  <si>
    <t>Chris</t>
  </si>
  <si>
    <t>45 walmer</t>
  </si>
  <si>
    <t>tower rd</t>
  </si>
  <si>
    <t>Haultaine</t>
  </si>
  <si>
    <t>Robert</t>
  </si>
  <si>
    <t>Eddy</t>
  </si>
  <si>
    <t>150 St George</t>
  </si>
  <si>
    <t>Dock</t>
  </si>
  <si>
    <t>Pharmacy</t>
  </si>
  <si>
    <t>Danny</t>
  </si>
  <si>
    <t>Mike</t>
  </si>
  <si>
    <t>morrison</t>
  </si>
  <si>
    <t>George</t>
  </si>
  <si>
    <t>256 McCaul</t>
  </si>
  <si>
    <t>Blair</t>
  </si>
  <si>
    <t>course</t>
  </si>
  <si>
    <t>shop</t>
  </si>
  <si>
    <t>Glen</t>
  </si>
  <si>
    <t>Sid smith</t>
  </si>
  <si>
    <t>Msb</t>
  </si>
  <si>
    <t>Wilson Hall</t>
  </si>
  <si>
    <t>Woods Res</t>
  </si>
  <si>
    <t>Dis Services</t>
  </si>
  <si>
    <t>El</t>
  </si>
  <si>
    <t>ex services</t>
  </si>
  <si>
    <t>knox</t>
  </si>
  <si>
    <t>con hall</t>
  </si>
  <si>
    <t>Jason</t>
  </si>
  <si>
    <t>Luciano</t>
  </si>
  <si>
    <t>Con Hall</t>
  </si>
  <si>
    <t>San Moon</t>
  </si>
  <si>
    <t>Goldring</t>
  </si>
  <si>
    <t>#46  Blair (ts)</t>
  </si>
  <si>
    <t>#46 jeremy</t>
  </si>
  <si>
    <t>#38 michael</t>
  </si>
  <si>
    <t>#14 paolo</t>
  </si>
  <si>
    <t>pharmcy</t>
  </si>
  <si>
    <t>clear banson</t>
  </si>
  <si>
    <t>rich</t>
  </si>
  <si>
    <t>blair</t>
  </si>
  <si>
    <t>sixsam</t>
  </si>
  <si>
    <t>sidsmith</t>
  </si>
  <si>
    <t>messy</t>
  </si>
  <si>
    <t>gass</t>
  </si>
  <si>
    <t>nov/30/2023</t>
  </si>
  <si>
    <t>mursel</t>
  </si>
  <si>
    <t>doock</t>
  </si>
  <si>
    <t>heath sce</t>
  </si>
  <si>
    <t>robats</t>
  </si>
  <si>
    <t>orlndo</t>
  </si>
  <si>
    <t>ed joson</t>
  </si>
  <si>
    <t>morson  hall</t>
  </si>
  <si>
    <t>256 mccaul</t>
  </si>
  <si>
    <t>lashmiller</t>
  </si>
  <si>
    <t>clear bason</t>
  </si>
  <si>
    <t>warrenstevens</t>
  </si>
  <si>
    <t>warren stevens</t>
  </si>
  <si>
    <t>rosebrugh</t>
  </si>
  <si>
    <t>tood</t>
  </si>
  <si>
    <t>700 bay</t>
  </si>
  <si>
    <t>stefano</t>
  </si>
  <si>
    <t>walburg</t>
  </si>
  <si>
    <t>viviana</t>
  </si>
  <si>
    <t>os</t>
  </si>
  <si>
    <t xml:space="preserve">ed john </t>
  </si>
  <si>
    <t>health sci</t>
  </si>
  <si>
    <t>banting</t>
  </si>
  <si>
    <t>frad h</t>
  </si>
  <si>
    <t>#14  michael</t>
  </si>
  <si>
    <t>#38  paolo</t>
  </si>
  <si>
    <t>#46  jeremy</t>
  </si>
  <si>
    <t xml:space="preserve">#47  MASON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</si>
</sst>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_);\(0\)"/>
    <numFmt numFmtId="165" formatCode="[$-409]d\-mmm;@"/>
    <numFmt numFmtId="166" formatCode="[$-409]d\-mmm\-yy;@"/>
    <numFmt numFmtId="167" formatCode="h:mm;@"/>
    <numFmt numFmtId="168" formatCode="0.0%"/>
    <numFmt numFmtId="169" formatCode="[h]:mm:ss;@"/>
  </numFmts>
  <fonts count="11" x14ac:knownFonts="1">
    <font>
      <sz val="11"/>
      <color theme="1"/>
      <name val="Calibri"/>
      <family val="2"/>
      <scheme val="minor"/>
    </font>
    <font>
      <b/>
      <u/>
      <sz val="12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00CC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CC99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70">
    <xf numFmtId="0" fontId="0" fillId="0" borderId="0" xfId="0"/>
    <xf numFmtId="0" fontId="1" fillId="0" borderId="0" xfId="0" applyFont="1" applyAlignment="1">
      <alignment horizontal="left"/>
    </xf>
    <xf numFmtId="164" fontId="2" fillId="0" borderId="0" xfId="0" applyNumberFormat="1" applyFont="1"/>
    <xf numFmtId="0" fontId="2" fillId="0" borderId="0" xfId="0" applyFont="1"/>
    <xf numFmtId="165" fontId="3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 vertical="top" wrapText="1"/>
    </xf>
    <xf numFmtId="165" fontId="3" fillId="0" borderId="1" xfId="0" applyNumberFormat="1" applyFont="1" applyBorder="1" applyAlignment="1">
      <alignment horizontal="center" vertical="center" wrapText="1"/>
    </xf>
    <xf numFmtId="164" fontId="3" fillId="0" borderId="2" xfId="0" applyNumberFormat="1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164" fontId="3" fillId="0" borderId="6" xfId="0" applyNumberFormat="1" applyFont="1" applyBorder="1" applyAlignment="1">
      <alignment horizontal="center" vertical="center" wrapText="1"/>
    </xf>
    <xf numFmtId="164" fontId="3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165" fontId="2" fillId="2" borderId="10" xfId="0" applyNumberFormat="1" applyFont="1" applyFill="1" applyBorder="1" applyAlignment="1">
      <alignment vertical="top" wrapText="1"/>
    </xf>
    <xf numFmtId="164" fontId="2" fillId="2" borderId="11" xfId="0" applyNumberFormat="1" applyFont="1" applyFill="1" applyBorder="1" applyAlignment="1">
      <alignment vertical="top" wrapText="1"/>
    </xf>
    <xf numFmtId="164" fontId="2" fillId="2" borderId="12" xfId="0" applyNumberFormat="1" applyFont="1" applyFill="1" applyBorder="1" applyAlignment="1">
      <alignment vertical="top" wrapText="1"/>
    </xf>
    <xf numFmtId="164" fontId="3" fillId="0" borderId="13" xfId="0" applyNumberFormat="1" applyFont="1" applyBorder="1" applyAlignment="1">
      <alignment horizontal="center" vertical="top" wrapText="1"/>
    </xf>
    <xf numFmtId="164" fontId="3" fillId="0" borderId="14" xfId="0" applyNumberFormat="1" applyFont="1" applyBorder="1" applyAlignment="1">
      <alignment horizontal="center" vertical="top" wrapText="1"/>
    </xf>
    <xf numFmtId="164" fontId="3" fillId="0" borderId="15" xfId="0" applyNumberFormat="1" applyFont="1" applyBorder="1" applyAlignment="1">
      <alignment horizontal="center" vertical="top" wrapText="1"/>
    </xf>
    <xf numFmtId="164" fontId="3" fillId="0" borderId="7" xfId="0" applyNumberFormat="1" applyFont="1" applyBorder="1" applyAlignment="1">
      <alignment horizontal="center" vertical="top" wrapText="1"/>
    </xf>
    <xf numFmtId="166" fontId="4" fillId="0" borderId="10" xfId="0" applyNumberFormat="1" applyFont="1" applyBorder="1" applyAlignment="1">
      <alignment horizontal="center" vertical="top" wrapText="1"/>
    </xf>
    <xf numFmtId="1" fontId="4" fillId="0" borderId="11" xfId="0" applyNumberFormat="1" applyFont="1" applyBorder="1" applyAlignment="1">
      <alignment horizontal="center" vertical="top" wrapText="1"/>
    </xf>
    <xf numFmtId="164" fontId="4" fillId="0" borderId="11" xfId="0" applyNumberFormat="1" applyFont="1" applyBorder="1" applyAlignment="1">
      <alignment horizontal="center" vertical="top" wrapText="1"/>
    </xf>
    <xf numFmtId="167" fontId="4" fillId="0" borderId="11" xfId="0" applyNumberFormat="1" applyFont="1" applyBorder="1" applyAlignment="1">
      <alignment horizontal="center" vertical="top" wrapText="1"/>
    </xf>
    <xf numFmtId="164" fontId="2" fillId="0" borderId="0" xfId="0" applyNumberFormat="1" applyFont="1" applyAlignment="1">
      <alignment horizontal="center" vertical="top" wrapText="1"/>
    </xf>
    <xf numFmtId="165" fontId="5" fillId="0" borderId="10" xfId="0" applyNumberFormat="1" applyFont="1" applyBorder="1" applyAlignment="1">
      <alignment horizontal="center" vertical="top" wrapText="1"/>
    </xf>
    <xf numFmtId="164" fontId="5" fillId="0" borderId="11" xfId="0" applyNumberFormat="1" applyFont="1" applyBorder="1" applyAlignment="1">
      <alignment horizontal="center" vertical="top" wrapText="1"/>
    </xf>
    <xf numFmtId="167" fontId="5" fillId="0" borderId="11" xfId="0" applyNumberFormat="1" applyFont="1" applyBorder="1" applyAlignment="1">
      <alignment horizontal="center" vertical="top" wrapText="1"/>
    </xf>
    <xf numFmtId="165" fontId="4" fillId="0" borderId="0" xfId="0" applyNumberFormat="1" applyFont="1"/>
    <xf numFmtId="164" fontId="4" fillId="0" borderId="0" xfId="0" applyNumberFormat="1" applyFont="1"/>
    <xf numFmtId="168" fontId="4" fillId="0" borderId="0" xfId="0" applyNumberFormat="1" applyFont="1"/>
    <xf numFmtId="164" fontId="6" fillId="0" borderId="0" xfId="0" applyNumberFormat="1" applyFont="1" applyAlignment="1">
      <alignment horizontal="center"/>
    </xf>
    <xf numFmtId="0" fontId="4" fillId="0" borderId="0" xfId="0" applyFont="1"/>
    <xf numFmtId="165" fontId="2" fillId="0" borderId="0" xfId="0" applyNumberFormat="1" applyFont="1"/>
    <xf numFmtId="0" fontId="7" fillId="0" borderId="0" xfId="0" applyFont="1" applyAlignment="1">
      <alignment horizontal="right"/>
    </xf>
    <xf numFmtId="0" fontId="8" fillId="0" borderId="0" xfId="0" applyFont="1"/>
    <xf numFmtId="167" fontId="8" fillId="0" borderId="16" xfId="0" applyNumberFormat="1" applyFont="1" applyBorder="1" applyAlignment="1">
      <alignment horizontal="center" vertical="center" wrapText="1" shrinkToFit="1"/>
    </xf>
    <xf numFmtId="0" fontId="8" fillId="0" borderId="16" xfId="0" applyFont="1" applyBorder="1" applyAlignment="1">
      <alignment horizontal="center" vertical="center" wrapText="1" shrinkToFit="1"/>
    </xf>
    <xf numFmtId="0" fontId="8" fillId="0" borderId="16" xfId="0" applyFont="1" applyBorder="1" applyAlignment="1">
      <alignment horizontal="center" vertical="center" textRotation="180" shrinkToFit="1"/>
    </xf>
    <xf numFmtId="0" fontId="8" fillId="0" borderId="16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 shrinkToFit="1"/>
    </xf>
    <xf numFmtId="0" fontId="7" fillId="3" borderId="16" xfId="0" applyFont="1" applyFill="1" applyBorder="1" applyAlignment="1">
      <alignment horizontal="center" vertical="top" textRotation="180" shrinkToFit="1"/>
    </xf>
    <xf numFmtId="0" fontId="7" fillId="4" borderId="16" xfId="0" applyFont="1" applyFill="1" applyBorder="1" applyAlignment="1">
      <alignment horizontal="center" vertical="top" textRotation="180" shrinkToFit="1"/>
    </xf>
    <xf numFmtId="0" fontId="7" fillId="5" borderId="16" xfId="0" applyFont="1" applyFill="1" applyBorder="1" applyAlignment="1">
      <alignment horizontal="center" vertical="top" textRotation="180" shrinkToFit="1"/>
    </xf>
    <xf numFmtId="0" fontId="7" fillId="6" borderId="16" xfId="0" applyFont="1" applyFill="1" applyBorder="1" applyAlignment="1">
      <alignment horizontal="center" vertical="top" textRotation="180" shrinkToFit="1"/>
    </xf>
    <xf numFmtId="0" fontId="7" fillId="7" borderId="17" xfId="0" applyFont="1" applyFill="1" applyBorder="1" applyAlignment="1">
      <alignment horizontal="center" vertical="top" textRotation="180" shrinkToFit="1"/>
    </xf>
    <xf numFmtId="167" fontId="8" fillId="0" borderId="16" xfId="0" applyNumberFormat="1" applyFont="1" applyBorder="1" applyAlignment="1">
      <alignment horizontal="center" vertical="center" shrinkToFit="1"/>
    </xf>
    <xf numFmtId="0" fontId="8" fillId="0" borderId="18" xfId="0" applyFont="1" applyBorder="1" applyAlignment="1">
      <alignment horizontal="center" vertical="center" shrinkToFit="1"/>
    </xf>
    <xf numFmtId="0" fontId="8" fillId="3" borderId="16" xfId="0" applyFont="1" applyFill="1" applyBorder="1" applyAlignment="1">
      <alignment horizontal="center" vertical="center" shrinkToFit="1"/>
    </xf>
    <xf numFmtId="0" fontId="8" fillId="4" borderId="16" xfId="0" applyFont="1" applyFill="1" applyBorder="1" applyAlignment="1">
      <alignment horizontal="center" vertical="center"/>
    </xf>
    <xf numFmtId="0" fontId="8" fillId="5" borderId="19" xfId="0" applyFont="1" applyFill="1" applyBorder="1" applyAlignment="1">
      <alignment horizontal="center" vertical="center"/>
    </xf>
    <xf numFmtId="0" fontId="8" fillId="6" borderId="19" xfId="0" applyFont="1" applyFill="1" applyBorder="1" applyAlignment="1">
      <alignment horizontal="center" vertical="center" shrinkToFit="1"/>
    </xf>
    <xf numFmtId="0" fontId="8" fillId="7" borderId="16" xfId="0" applyFont="1" applyFill="1" applyBorder="1" applyAlignment="1">
      <alignment horizontal="center" vertical="center" shrinkToFit="1"/>
    </xf>
    <xf numFmtId="169" fontId="8" fillId="0" borderId="16" xfId="0" applyNumberFormat="1" applyFont="1" applyBorder="1" applyAlignment="1">
      <alignment horizontal="center" vertical="center" shrinkToFit="1"/>
    </xf>
    <xf numFmtId="0" fontId="7" fillId="0" borderId="16" xfId="0" applyFont="1" applyBorder="1" applyAlignment="1">
      <alignment horizontal="left" vertical="center" shrinkToFit="1"/>
    </xf>
    <xf numFmtId="0" fontId="8" fillId="4" borderId="18" xfId="0" applyFont="1" applyFill="1" applyBorder="1" applyAlignment="1">
      <alignment horizontal="center" vertical="center"/>
    </xf>
    <xf numFmtId="0" fontId="8" fillId="5" borderId="20" xfId="0" applyFont="1" applyFill="1" applyBorder="1" applyAlignment="1">
      <alignment horizontal="center" vertical="center"/>
    </xf>
    <xf numFmtId="0" fontId="8" fillId="3" borderId="21" xfId="0" applyFont="1" applyFill="1" applyBorder="1" applyAlignment="1">
      <alignment horizontal="center" vertical="center" shrinkToFit="1"/>
    </xf>
    <xf numFmtId="0" fontId="7" fillId="0" borderId="16" xfId="0" applyFont="1" applyBorder="1" applyAlignment="1">
      <alignment horizontal="left" vertical="center" wrapText="1" shrinkToFit="1"/>
    </xf>
    <xf numFmtId="0" fontId="8" fillId="0" borderId="17" xfId="0" applyFont="1" applyBorder="1" applyAlignment="1">
      <alignment horizontal="center" vertical="center" wrapText="1" shrinkToFit="1"/>
    </xf>
    <xf numFmtId="0" fontId="8" fillId="0" borderId="0" xfId="0" applyFont="1" applyAlignment="1">
      <alignment vertical="center" shrinkToFit="1"/>
    </xf>
    <xf numFmtId="1" fontId="8" fillId="0" borderId="6" xfId="0" applyNumberFormat="1" applyFont="1" applyBorder="1" applyAlignment="1">
      <alignment horizontal="center" vertical="center"/>
    </xf>
    <xf numFmtId="1" fontId="8" fillId="3" borderId="16" xfId="0" applyNumberFormat="1" applyFont="1" applyFill="1" applyBorder="1" applyAlignment="1">
      <alignment horizontal="center" vertical="center"/>
    </xf>
    <xf numFmtId="167" fontId="8" fillId="0" borderId="0" xfId="0" applyNumberFormat="1" applyFont="1"/>
    <xf numFmtId="1" fontId="8" fillId="0" borderId="16" xfId="0" applyNumberFormat="1" applyFont="1" applyBorder="1" applyAlignment="1">
      <alignment horizontal="center" vertical="center"/>
    </xf>
    <xf numFmtId="0" fontId="8" fillId="0" borderId="16" xfId="0" applyFont="1" applyBorder="1" applyAlignment="1">
      <alignment horizontal="left" vertical="center" wrapText="1"/>
    </xf>
    <xf numFmtId="46" fontId="8" fillId="3" borderId="16" xfId="0" applyNumberFormat="1" applyFont="1" applyFill="1" applyBorder="1" applyAlignment="1">
      <alignment horizontal="center" vertical="center" shrinkToFit="1"/>
    </xf>
    <xf numFmtId="46" fontId="8" fillId="0" borderId="16" xfId="0" applyNumberFormat="1" applyFont="1" applyBorder="1" applyAlignment="1">
      <alignment horizontal="center" vertical="center" shrinkToFit="1"/>
    </xf>
    <xf numFmtId="0" fontId="8" fillId="0" borderId="16" xfId="0" applyFont="1" applyBorder="1" applyAlignment="1">
      <alignment wrapText="1"/>
    </xf>
    <xf numFmtId="0" fontId="8" fillId="0" borderId="0" xfId="0" applyFont="1" applyAlignment="1">
      <alignment shrinkToFit="1"/>
    </xf>
    <xf numFmtId="169" fontId="8" fillId="3" borderId="16" xfId="0" applyNumberFormat="1" applyFont="1" applyFill="1" applyBorder="1" applyAlignment="1">
      <alignment horizontal="center" vertical="center" shrinkToFit="1"/>
    </xf>
    <xf numFmtId="169" fontId="8" fillId="4" borderId="16" xfId="0" applyNumberFormat="1" applyFont="1" applyFill="1" applyBorder="1" applyAlignment="1">
      <alignment horizontal="center" vertical="center" shrinkToFit="1"/>
    </xf>
    <xf numFmtId="169" fontId="8" fillId="5" borderId="16" xfId="0" applyNumberFormat="1" applyFont="1" applyFill="1" applyBorder="1" applyAlignment="1">
      <alignment horizontal="center" vertical="center" shrinkToFit="1"/>
    </xf>
    <xf numFmtId="169" fontId="8" fillId="6" borderId="16" xfId="0" applyNumberFormat="1" applyFont="1" applyFill="1" applyBorder="1" applyAlignment="1">
      <alignment horizontal="center" vertical="center" shrinkToFit="1"/>
    </xf>
    <xf numFmtId="169" fontId="8" fillId="7" borderId="16" xfId="0" applyNumberFormat="1" applyFont="1" applyFill="1" applyBorder="1" applyAlignment="1">
      <alignment horizontal="center" vertical="center" shrinkToFit="1"/>
    </xf>
    <xf numFmtId="167" fontId="8" fillId="4" borderId="16" xfId="0" applyNumberFormat="1" applyFont="1" applyFill="1" applyBorder="1" applyAlignment="1">
      <alignment horizontal="center" vertical="center" shrinkToFit="1"/>
    </xf>
    <xf numFmtId="167" fontId="8" fillId="5" borderId="16" xfId="0" applyNumberFormat="1" applyFont="1" applyFill="1" applyBorder="1" applyAlignment="1">
      <alignment horizontal="center" vertical="center" shrinkToFit="1"/>
    </xf>
    <xf numFmtId="167" fontId="8" fillId="6" borderId="16" xfId="0" applyNumberFormat="1" applyFont="1" applyFill="1" applyBorder="1" applyAlignment="1">
      <alignment horizontal="center" vertical="center" shrinkToFit="1"/>
    </xf>
    <xf numFmtId="167" fontId="8" fillId="7" borderId="16" xfId="0" applyNumberFormat="1" applyFont="1" applyFill="1" applyBorder="1" applyAlignment="1">
      <alignment horizontal="center" vertical="center" shrinkToFit="1"/>
    </xf>
    <xf numFmtId="167" fontId="8" fillId="0" borderId="16" xfId="0" applyNumberFormat="1" applyFont="1" applyBorder="1" applyAlignment="1">
      <alignment horizontal="center" vertical="center"/>
    </xf>
    <xf numFmtId="164" fontId="8" fillId="0" borderId="16" xfId="0" applyNumberFormat="1" applyFont="1" applyBorder="1" applyAlignment="1">
      <alignment horizontal="left" vertical="center" wrapText="1"/>
    </xf>
    <xf numFmtId="169" fontId="8" fillId="0" borderId="0" xfId="0" applyNumberFormat="1" applyFont="1" applyAlignment="1">
      <alignment horizontal="center" vertical="center" shrinkToFit="1"/>
    </xf>
    <xf numFmtId="0" fontId="8" fillId="0" borderId="0" xfId="0" applyFont="1" applyAlignment="1">
      <alignment horizontal="center" vertical="center" shrinkToFit="1"/>
    </xf>
    <xf numFmtId="169" fontId="8" fillId="0" borderId="0" xfId="0" applyNumberFormat="1" applyFont="1" applyAlignment="1">
      <alignment horizontal="center" shrinkToFit="1"/>
    </xf>
    <xf numFmtId="167" fontId="8" fillId="0" borderId="16" xfId="0" applyNumberFormat="1" applyFont="1" applyBorder="1" applyAlignment="1">
      <alignment horizontal="center"/>
    </xf>
    <xf numFmtId="0" fontId="8" fillId="0" borderId="16" xfId="0" applyFont="1" applyBorder="1" applyAlignment="1">
      <alignment horizontal="center"/>
    </xf>
    <xf numFmtId="168" fontId="8" fillId="0" borderId="16" xfId="0" applyNumberFormat="1" applyFont="1" applyBorder="1" applyAlignment="1">
      <alignment horizontal="center"/>
    </xf>
    <xf numFmtId="168" fontId="8" fillId="0" borderId="16" xfId="0" applyNumberFormat="1" applyFont="1" applyBorder="1"/>
    <xf numFmtId="20" fontId="7" fillId="0" borderId="16" xfId="0" applyNumberFormat="1" applyFont="1" applyBorder="1" applyAlignment="1">
      <alignment horizontal="left" vertical="center" shrinkToFit="1"/>
    </xf>
    <xf numFmtId="167" fontId="8" fillId="0" borderId="17" xfId="0" applyNumberFormat="1" applyFont="1" applyBorder="1" applyAlignment="1">
      <alignment horizontal="center" vertical="center" shrinkToFit="1"/>
    </xf>
    <xf numFmtId="0" fontId="8" fillId="0" borderId="17" xfId="0" applyFont="1" applyBorder="1" applyAlignment="1">
      <alignment horizontal="center" vertical="center" shrinkToFit="1"/>
    </xf>
    <xf numFmtId="0" fontId="8" fillId="0" borderId="17" xfId="0" applyFont="1" applyBorder="1" applyAlignment="1">
      <alignment horizontal="center" vertical="center"/>
    </xf>
    <xf numFmtId="1" fontId="8" fillId="0" borderId="10" xfId="0" applyNumberFormat="1" applyFont="1" applyBorder="1" applyAlignment="1">
      <alignment horizontal="center" vertical="center"/>
    </xf>
    <xf numFmtId="167" fontId="8" fillId="0" borderId="16" xfId="0" applyNumberFormat="1" applyFont="1" applyBorder="1"/>
    <xf numFmtId="46" fontId="8" fillId="0" borderId="16" xfId="0" applyNumberFormat="1" applyFont="1" applyBorder="1"/>
    <xf numFmtId="169" fontId="8" fillId="0" borderId="16" xfId="0" applyNumberFormat="1" applyFont="1" applyBorder="1"/>
    <xf numFmtId="166" fontId="8" fillId="0" borderId="29" xfId="0" applyNumberFormat="1" applyFont="1" applyBorder="1" applyAlignment="1">
      <alignment horizontal="center"/>
    </xf>
    <xf numFmtId="0" fontId="7" fillId="0" borderId="29" xfId="0" applyFont="1" applyBorder="1" applyAlignment="1">
      <alignment horizontal="left"/>
    </xf>
    <xf numFmtId="164" fontId="3" fillId="0" borderId="11" xfId="0" applyNumberFormat="1" applyFont="1" applyBorder="1" applyAlignment="1">
      <alignment horizontal="center" vertical="top" wrapText="1"/>
    </xf>
    <xf numFmtId="164" fontId="3" fillId="0" borderId="10" xfId="0" applyNumberFormat="1" applyFont="1" applyBorder="1" applyAlignment="1">
      <alignment horizontal="center" vertical="top" wrapText="1"/>
    </xf>
    <xf numFmtId="167" fontId="4" fillId="0" borderId="0" xfId="0" applyNumberFormat="1" applyFont="1" applyAlignment="1">
      <alignment vertical="center"/>
    </xf>
    <xf numFmtId="0" fontId="9" fillId="0" borderId="0" xfId="0" applyFont="1"/>
    <xf numFmtId="0" fontId="7" fillId="8" borderId="16" xfId="0" applyFont="1" applyFill="1" applyBorder="1" applyAlignment="1">
      <alignment horizontal="center"/>
    </xf>
    <xf numFmtId="0" fontId="7" fillId="0" borderId="0" xfId="0" applyFont="1" applyAlignment="1">
      <alignment horizontal="left"/>
    </xf>
    <xf numFmtId="0" fontId="8" fillId="0" borderId="0" xfId="0" applyFont="1" applyAlignment="1">
      <alignment horizontal="right" vertical="center"/>
    </xf>
    <xf numFmtId="0" fontId="8" fillId="9" borderId="16" xfId="0" applyFont="1" applyFill="1" applyBorder="1" applyAlignment="1">
      <alignment horizontal="center" vertical="center"/>
    </xf>
    <xf numFmtId="46" fontId="8" fillId="9" borderId="16" xfId="0" applyNumberFormat="1" applyFont="1" applyFill="1" applyBorder="1" applyAlignment="1">
      <alignment horizontal="center" vertical="center" shrinkToFit="1"/>
    </xf>
    <xf numFmtId="0" fontId="8" fillId="10" borderId="19" xfId="0" applyFont="1" applyFill="1" applyBorder="1" applyAlignment="1">
      <alignment horizontal="center" vertical="center"/>
    </xf>
    <xf numFmtId="1" fontId="8" fillId="10" borderId="16" xfId="0" applyNumberFormat="1" applyFont="1" applyFill="1" applyBorder="1" applyAlignment="1">
      <alignment horizontal="center" vertical="center"/>
    </xf>
    <xf numFmtId="46" fontId="8" fillId="10" borderId="16" xfId="0" applyNumberFormat="1" applyFont="1" applyFill="1" applyBorder="1" applyAlignment="1">
      <alignment horizontal="center" vertical="center" shrinkToFit="1"/>
    </xf>
    <xf numFmtId="0" fontId="8" fillId="11" borderId="19" xfId="0" applyFont="1" applyFill="1" applyBorder="1" applyAlignment="1">
      <alignment horizontal="center" vertical="center" shrinkToFit="1"/>
    </xf>
    <xf numFmtId="0" fontId="8" fillId="12" borderId="16" xfId="0" applyFont="1" applyFill="1" applyBorder="1" applyAlignment="1">
      <alignment horizontal="center" vertical="center" shrinkToFit="1"/>
    </xf>
    <xf numFmtId="46" fontId="8" fillId="12" borderId="16" xfId="0" applyNumberFormat="1" applyFont="1" applyFill="1" applyBorder="1" applyAlignment="1">
      <alignment horizontal="center" vertical="center" shrinkToFit="1"/>
    </xf>
    <xf numFmtId="46" fontId="8" fillId="11" borderId="16" xfId="0" applyNumberFormat="1" applyFont="1" applyFill="1" applyBorder="1" applyAlignment="1">
      <alignment horizontal="center" vertical="center" shrinkToFit="1"/>
    </xf>
    <xf numFmtId="0" fontId="8" fillId="13" borderId="16" xfId="0" applyFont="1" applyFill="1" applyBorder="1" applyAlignment="1">
      <alignment horizontal="center" vertical="center" shrinkToFit="1"/>
    </xf>
    <xf numFmtId="167" fontId="8" fillId="13" borderId="16" xfId="0" applyNumberFormat="1" applyFont="1" applyFill="1" applyBorder="1" applyAlignment="1">
      <alignment horizontal="center" vertical="center" shrinkToFit="1"/>
    </xf>
    <xf numFmtId="167" fontId="8" fillId="9" borderId="16" xfId="0" applyNumberFormat="1" applyFont="1" applyFill="1" applyBorder="1" applyAlignment="1">
      <alignment horizontal="center" vertical="center" shrinkToFit="1"/>
    </xf>
    <xf numFmtId="0" fontId="4" fillId="0" borderId="24" xfId="0" applyFont="1" applyBorder="1" applyAlignment="1">
      <alignment horizontal="right" vertic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7" fillId="0" borderId="29" xfId="0" applyFont="1" applyBorder="1" applyAlignment="1">
      <alignment horizontal="center"/>
    </xf>
    <xf numFmtId="0" fontId="10" fillId="0" borderId="0" xfId="0" applyFont="1" applyAlignment="1">
      <alignment horizontal="center"/>
    </xf>
    <xf numFmtId="166" fontId="7" fillId="0" borderId="29" xfId="0" applyNumberFormat="1" applyFont="1" applyBorder="1" applyAlignment="1">
      <alignment horizontal="center"/>
    </xf>
    <xf numFmtId="0" fontId="7" fillId="3" borderId="16" xfId="0" applyFont="1" applyFill="1" applyBorder="1" applyAlignment="1">
      <alignment horizontal="center" vertical="center" textRotation="180" shrinkToFit="1"/>
    </xf>
    <xf numFmtId="0" fontId="7" fillId="4" borderId="16" xfId="0" applyFont="1" applyFill="1" applyBorder="1" applyAlignment="1">
      <alignment horizontal="center" vertical="center" textRotation="180" shrinkToFit="1"/>
    </xf>
    <xf numFmtId="0" fontId="7" fillId="5" borderId="16" xfId="0" applyFont="1" applyFill="1" applyBorder="1" applyAlignment="1">
      <alignment horizontal="center" vertical="center" textRotation="180" shrinkToFit="1"/>
    </xf>
    <xf numFmtId="0" fontId="7" fillId="6" borderId="16" xfId="0" applyFont="1" applyFill="1" applyBorder="1" applyAlignment="1">
      <alignment horizontal="center" vertical="center" textRotation="180" shrinkToFit="1"/>
    </xf>
    <xf numFmtId="0" fontId="7" fillId="7" borderId="17" xfId="0" applyFont="1" applyFill="1" applyBorder="1" applyAlignment="1">
      <alignment horizontal="center" vertical="center" textRotation="180" shrinkToFit="1"/>
    </xf>
    <xf numFmtId="0" fontId="8" fillId="0" borderId="16" xfId="0" applyFont="1" applyBorder="1" applyAlignment="1">
      <alignment horizontal="center" vertical="center" wrapText="1"/>
    </xf>
    <xf numFmtId="164" fontId="8" fillId="0" borderId="16" xfId="0" applyNumberFormat="1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7" fillId="0" borderId="16" xfId="0" applyFont="1" applyBorder="1" applyAlignment="1">
      <alignment horizontal="center" vertical="center" shrinkToFit="1"/>
    </xf>
    <xf numFmtId="169" fontId="7" fillId="0" borderId="0" xfId="0" applyNumberFormat="1" applyFont="1" applyAlignment="1">
      <alignment horizontal="center" shrinkToFit="1"/>
    </xf>
    <xf numFmtId="167" fontId="7" fillId="0" borderId="0" xfId="0" applyNumberFormat="1" applyFont="1" applyAlignment="1">
      <alignment horizontal="center"/>
    </xf>
    <xf numFmtId="0" fontId="8" fillId="0" borderId="0" xfId="0" applyFont="1" applyAlignment="1">
      <alignment horizontal="center" vertical="center"/>
    </xf>
    <xf numFmtId="168" fontId="8" fillId="0" borderId="16" xfId="0" applyNumberFormat="1" applyFont="1" applyBorder="1" applyAlignment="1">
      <alignment vertical="center"/>
    </xf>
    <xf numFmtId="168" fontId="8" fillId="0" borderId="16" xfId="0" applyNumberFormat="1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46" fontId="8" fillId="0" borderId="16" xfId="0" applyNumberFormat="1" applyFont="1" applyBorder="1" applyAlignment="1">
      <alignment vertical="center"/>
    </xf>
    <xf numFmtId="0" fontId="0" fillId="0" borderId="0" xfId="0" applyAlignment="1">
      <alignment vertical="center"/>
    </xf>
    <xf numFmtId="167" fontId="8" fillId="0" borderId="19" xfId="0" applyNumberFormat="1" applyFont="1" applyBorder="1" applyAlignment="1">
      <alignment horizontal="left" vertical="center" shrinkToFit="1"/>
    </xf>
    <xf numFmtId="167" fontId="8" fillId="0" borderId="20" xfId="0" applyNumberFormat="1" applyFont="1" applyBorder="1" applyAlignment="1">
      <alignment horizontal="left" vertical="center" shrinkToFit="1"/>
    </xf>
    <xf numFmtId="167" fontId="8" fillId="0" borderId="18" xfId="0" applyNumberFormat="1" applyFont="1" applyBorder="1" applyAlignment="1">
      <alignment horizontal="left" vertical="center" shrinkToFit="1"/>
    </xf>
    <xf numFmtId="167" fontId="7" fillId="0" borderId="0" xfId="0" applyNumberFormat="1" applyFont="1" applyAlignment="1">
      <alignment horizontal="left"/>
    </xf>
    <xf numFmtId="166" fontId="8" fillId="0" borderId="0" xfId="0" applyNumberFormat="1" applyFont="1" applyAlignment="1">
      <alignment horizontal="center"/>
    </xf>
    <xf numFmtId="0" fontId="7" fillId="0" borderId="0" xfId="0" applyFont="1" applyAlignment="1">
      <alignment horizontal="left"/>
    </xf>
    <xf numFmtId="167" fontId="7" fillId="8" borderId="29" xfId="0" applyNumberFormat="1" applyFont="1" applyFill="1" applyBorder="1" applyAlignment="1">
      <alignment horizontal="left"/>
    </xf>
    <xf numFmtId="0" fontId="0" fillId="8" borderId="29" xfId="0" applyFill="1" applyBorder="1" applyAlignment="1">
      <alignment horizontal="left"/>
    </xf>
    <xf numFmtId="0" fontId="8" fillId="0" borderId="22" xfId="0" applyFont="1" applyBorder="1" applyAlignment="1">
      <alignment horizontal="right" vertical="center"/>
    </xf>
    <xf numFmtId="0" fontId="8" fillId="0" borderId="23" xfId="0" applyFont="1" applyBorder="1" applyAlignment="1">
      <alignment horizontal="right" vertical="center"/>
    </xf>
    <xf numFmtId="0" fontId="4" fillId="0" borderId="0" xfId="0" applyFont="1" applyAlignment="1">
      <alignment horizontal="right" vertical="center"/>
    </xf>
    <xf numFmtId="0" fontId="8" fillId="0" borderId="0" xfId="0" applyFont="1" applyAlignment="1">
      <alignment horizontal="right" vertical="center"/>
    </xf>
    <xf numFmtId="0" fontId="8" fillId="0" borderId="25" xfId="0" applyFont="1" applyBorder="1" applyAlignment="1">
      <alignment horizontal="right" vertical="center"/>
    </xf>
    <xf numFmtId="167" fontId="8" fillId="0" borderId="26" xfId="0" applyNumberFormat="1" applyFont="1" applyBorder="1" applyAlignment="1">
      <alignment horizontal="center"/>
    </xf>
    <xf numFmtId="167" fontId="8" fillId="0" borderId="27" xfId="0" applyNumberFormat="1" applyFont="1" applyBorder="1" applyAlignment="1">
      <alignment horizontal="center"/>
    </xf>
    <xf numFmtId="167" fontId="8" fillId="0" borderId="28" xfId="0" applyNumberFormat="1" applyFont="1" applyBorder="1" applyAlignment="1">
      <alignment horizontal="center"/>
    </xf>
    <xf numFmtId="167" fontId="7" fillId="0" borderId="0" xfId="0" applyNumberFormat="1" applyFont="1" applyAlignment="1">
      <alignment horizontal="center"/>
    </xf>
    <xf numFmtId="166" fontId="7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167" fontId="7" fillId="8" borderId="29" xfId="0" applyNumberFormat="1" applyFont="1" applyFill="1" applyBorder="1" applyAlignment="1">
      <alignment horizontal="center"/>
    </xf>
    <xf numFmtId="0" fontId="10" fillId="8" borderId="29" xfId="0" applyFont="1" applyFill="1" applyBorder="1" applyAlignment="1">
      <alignment horizontal="center"/>
    </xf>
    <xf numFmtId="0" fontId="8" fillId="0" borderId="22" xfId="0" applyFont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99"/>
      <color rgb="FFCCFFCC"/>
      <color rgb="FF00CCFF"/>
      <color rgb="FFCC99FF"/>
      <color rgb="FFFFFF99"/>
      <color rgb="FFCC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39"/>
  <sheetViews>
    <sheetView zoomScale="86" zoomScaleNormal="86" workbookViewId="0">
      <pane ySplit="3" topLeftCell="A4" activePane="bottomLeft" state="frozen"/>
      <selection activeCell="N227" sqref="N227"/>
      <selection pane="bottomLeft" activeCell="H3" sqref="H3"/>
    </sheetView>
  </sheetViews>
  <sheetFormatPr baseColWidth="10" defaultColWidth="8.83203125" defaultRowHeight="15" x14ac:dyDescent="0.2"/>
  <cols>
    <col min="1" max="1" width="9.5" customWidth="1"/>
    <col min="2" max="2" width="25.6640625" customWidth="1"/>
    <col min="3" max="4" width="5.5" customWidth="1"/>
    <col min="5" max="5" width="7.1640625" customWidth="1"/>
    <col min="6" max="8" width="25.6640625" customWidth="1"/>
    <col min="9" max="9" width="9.1640625" customWidth="1"/>
    <col min="14" max="14" width="20.83203125" customWidth="1"/>
    <col min="15" max="15" width="9.5" customWidth="1"/>
    <col min="16" max="16" width="15.5" customWidth="1"/>
  </cols>
  <sheetData>
    <row r="1" spans="1:16" ht="16" x14ac:dyDescent="0.2">
      <c r="A1" s="143" t="s">
        <v>32</v>
      </c>
      <c r="B1" s="143"/>
      <c r="C1" s="143"/>
      <c r="D1" s="143"/>
      <c r="E1" s="143"/>
      <c r="F1" s="143"/>
      <c r="G1" s="143"/>
      <c r="H1" s="34" t="s">
        <v>33</v>
      </c>
      <c r="I1" s="144">
        <v>45231</v>
      </c>
      <c r="J1" s="144"/>
      <c r="K1" s="144"/>
      <c r="L1" s="144"/>
      <c r="M1" s="145" t="s">
        <v>102</v>
      </c>
      <c r="N1" s="145"/>
      <c r="O1" s="35"/>
      <c r="P1" s="35"/>
    </row>
    <row r="2" spans="1:16" ht="16" x14ac:dyDescent="0.2">
      <c r="A2" s="146" t="s">
        <v>91</v>
      </c>
      <c r="B2" s="147"/>
      <c r="C2" s="147"/>
      <c r="D2" s="147"/>
      <c r="E2" s="147"/>
      <c r="F2" s="147"/>
      <c r="G2" s="147"/>
      <c r="H2" s="102">
        <v>3</v>
      </c>
      <c r="I2" s="96"/>
      <c r="J2" s="96"/>
      <c r="K2" s="96"/>
      <c r="L2" s="96"/>
      <c r="M2" s="97"/>
      <c r="N2" s="103"/>
      <c r="O2" s="35"/>
      <c r="P2" s="35"/>
    </row>
    <row r="3" spans="1:16" ht="81" x14ac:dyDescent="0.2">
      <c r="A3" s="36" t="s">
        <v>35</v>
      </c>
      <c r="B3" s="37" t="s">
        <v>94</v>
      </c>
      <c r="C3" s="38" t="s">
        <v>36</v>
      </c>
      <c r="D3" s="38" t="s">
        <v>101</v>
      </c>
      <c r="E3" s="37" t="s">
        <v>37</v>
      </c>
      <c r="F3" s="39" t="s">
        <v>38</v>
      </c>
      <c r="G3" s="40" t="s">
        <v>39</v>
      </c>
      <c r="H3" s="40" t="s">
        <v>40</v>
      </c>
      <c r="I3" s="41" t="s">
        <v>104</v>
      </c>
      <c r="J3" s="42" t="s">
        <v>95</v>
      </c>
      <c r="K3" s="43" t="s">
        <v>105</v>
      </c>
      <c r="L3" s="44" t="s">
        <v>106</v>
      </c>
      <c r="M3" s="45" t="s">
        <v>96</v>
      </c>
      <c r="N3" s="36" t="s">
        <v>41</v>
      </c>
      <c r="O3" s="37" t="s">
        <v>42</v>
      </c>
      <c r="P3" s="39" t="s">
        <v>43</v>
      </c>
    </row>
    <row r="4" spans="1:16" ht="16" x14ac:dyDescent="0.2">
      <c r="A4" s="46">
        <v>0.31875000000000003</v>
      </c>
      <c r="B4" s="40" t="s">
        <v>152</v>
      </c>
      <c r="C4" s="40"/>
      <c r="D4" s="40" t="s">
        <v>120</v>
      </c>
      <c r="E4" s="37">
        <v>1</v>
      </c>
      <c r="F4" s="39" t="s">
        <v>111</v>
      </c>
      <c r="G4" s="47" t="s">
        <v>103</v>
      </c>
      <c r="H4" s="40" t="s">
        <v>107</v>
      </c>
      <c r="I4" s="48"/>
      <c r="J4" s="49"/>
      <c r="K4" s="50"/>
      <c r="L4" s="51">
        <v>1</v>
      </c>
      <c r="M4" s="52"/>
      <c r="N4" s="46">
        <v>0.32569444444444445</v>
      </c>
      <c r="O4" s="53">
        <f t="shared" ref="O4:O65" si="0">ABS(N4-A4)</f>
        <v>6.9444444444444198E-3</v>
      </c>
      <c r="P4" s="40"/>
    </row>
    <row r="5" spans="1:16" ht="16" x14ac:dyDescent="0.2">
      <c r="A5" s="46">
        <v>0.31875000000000003</v>
      </c>
      <c r="B5" s="40" t="s">
        <v>109</v>
      </c>
      <c r="C5" s="40"/>
      <c r="D5" s="40" t="s">
        <v>120</v>
      </c>
      <c r="E5" s="37">
        <v>1</v>
      </c>
      <c r="F5" s="39" t="s">
        <v>110</v>
      </c>
      <c r="G5" s="47" t="s">
        <v>103</v>
      </c>
      <c r="H5" s="40" t="s">
        <v>108</v>
      </c>
      <c r="I5" s="48"/>
      <c r="J5" s="49"/>
      <c r="K5" s="50"/>
      <c r="L5" s="51">
        <v>1</v>
      </c>
      <c r="M5" s="52"/>
      <c r="N5" s="46">
        <v>0.33194444444444443</v>
      </c>
      <c r="O5" s="53">
        <f t="shared" si="0"/>
        <v>1.3194444444444398E-2</v>
      </c>
      <c r="P5" s="40"/>
    </row>
    <row r="6" spans="1:16" ht="16" x14ac:dyDescent="0.2">
      <c r="A6" s="46">
        <v>0.32083333333333336</v>
      </c>
      <c r="B6" s="40" t="s">
        <v>112</v>
      </c>
      <c r="C6" s="40"/>
      <c r="D6" s="40" t="s">
        <v>120</v>
      </c>
      <c r="E6" s="37">
        <v>1</v>
      </c>
      <c r="F6" s="39" t="s">
        <v>110</v>
      </c>
      <c r="G6" s="47" t="s">
        <v>103</v>
      </c>
      <c r="H6" s="40" t="s">
        <v>113</v>
      </c>
      <c r="I6" s="48">
        <v>1</v>
      </c>
      <c r="J6" s="49"/>
      <c r="K6" s="50"/>
      <c r="L6" s="51"/>
      <c r="M6" s="52"/>
      <c r="N6" s="46">
        <v>0.32916666666666666</v>
      </c>
      <c r="O6" s="53">
        <f t="shared" si="0"/>
        <v>8.3333333333333037E-3</v>
      </c>
      <c r="P6" s="40"/>
    </row>
    <row r="7" spans="1:16" ht="16" x14ac:dyDescent="0.2">
      <c r="A7" s="46">
        <v>0.32430555555555557</v>
      </c>
      <c r="B7" s="40" t="s">
        <v>114</v>
      </c>
      <c r="C7" s="40"/>
      <c r="D7" s="40" t="s">
        <v>120</v>
      </c>
      <c r="E7" s="37">
        <v>1</v>
      </c>
      <c r="F7" s="39" t="s">
        <v>110</v>
      </c>
      <c r="G7" s="47" t="s">
        <v>103</v>
      </c>
      <c r="H7" s="40" t="s">
        <v>115</v>
      </c>
      <c r="I7" s="48"/>
      <c r="J7" s="49"/>
      <c r="K7" s="50">
        <v>1</v>
      </c>
      <c r="L7" s="51"/>
      <c r="M7" s="52"/>
      <c r="N7" s="46">
        <v>0.3263888888888889</v>
      </c>
      <c r="O7" s="53">
        <f t="shared" si="0"/>
        <v>2.0833333333333259E-3</v>
      </c>
      <c r="P7" s="40"/>
    </row>
    <row r="8" spans="1:16" ht="16" x14ac:dyDescent="0.2">
      <c r="A8" s="46">
        <v>0.32430555555555557</v>
      </c>
      <c r="B8" s="40" t="s">
        <v>116</v>
      </c>
      <c r="C8" s="40"/>
      <c r="D8" s="40" t="s">
        <v>120</v>
      </c>
      <c r="E8" s="37">
        <v>2</v>
      </c>
      <c r="F8" s="39" t="s">
        <v>118</v>
      </c>
      <c r="G8" s="47" t="s">
        <v>103</v>
      </c>
      <c r="H8" s="40" t="s">
        <v>117</v>
      </c>
      <c r="I8" s="48"/>
      <c r="J8" s="49"/>
      <c r="K8" s="50">
        <v>1</v>
      </c>
      <c r="L8" s="51"/>
      <c r="M8" s="52"/>
      <c r="N8" s="46">
        <v>0.34166666666666662</v>
      </c>
      <c r="O8" s="53">
        <f t="shared" si="0"/>
        <v>1.7361111111111049E-2</v>
      </c>
      <c r="P8" s="40"/>
    </row>
    <row r="9" spans="1:16" ht="16" x14ac:dyDescent="0.2">
      <c r="A9" s="46">
        <v>0.33333333333333331</v>
      </c>
      <c r="B9" s="40" t="s">
        <v>119</v>
      </c>
      <c r="C9" s="40"/>
      <c r="D9" s="40" t="s">
        <v>120</v>
      </c>
      <c r="E9" s="37">
        <v>2</v>
      </c>
      <c r="F9" s="39" t="s">
        <v>121</v>
      </c>
      <c r="G9" s="47" t="s">
        <v>103</v>
      </c>
      <c r="H9" s="40" t="s">
        <v>122</v>
      </c>
      <c r="I9" s="48">
        <v>1</v>
      </c>
      <c r="J9" s="49"/>
      <c r="K9" s="50"/>
      <c r="L9" s="51"/>
      <c r="M9" s="52"/>
      <c r="N9" s="46">
        <v>0.3354166666666667</v>
      </c>
      <c r="O9" s="53">
        <f t="shared" si="0"/>
        <v>2.0833333333333814E-3</v>
      </c>
      <c r="P9" s="40"/>
    </row>
    <row r="10" spans="1:16" ht="16" x14ac:dyDescent="0.2">
      <c r="A10" s="46">
        <v>0.33333333333333331</v>
      </c>
      <c r="B10" s="40" t="s">
        <v>123</v>
      </c>
      <c r="C10" s="40"/>
      <c r="D10" s="40" t="s">
        <v>120</v>
      </c>
      <c r="E10" s="37">
        <v>1</v>
      </c>
      <c r="F10" s="39" t="s">
        <v>110</v>
      </c>
      <c r="G10" s="47" t="s">
        <v>103</v>
      </c>
      <c r="H10" s="40" t="s">
        <v>122</v>
      </c>
      <c r="I10" s="48">
        <v>1</v>
      </c>
      <c r="J10" s="49"/>
      <c r="K10" s="50"/>
      <c r="L10" s="51"/>
      <c r="M10" s="52"/>
      <c r="N10" s="46">
        <v>0.3354166666666667</v>
      </c>
      <c r="O10" s="53">
        <f t="shared" si="0"/>
        <v>2.0833333333333814E-3</v>
      </c>
      <c r="P10" s="40"/>
    </row>
    <row r="11" spans="1:16" ht="16" x14ac:dyDescent="0.2">
      <c r="A11" s="46">
        <v>0.33402777777777781</v>
      </c>
      <c r="B11" s="40" t="s">
        <v>124</v>
      </c>
      <c r="C11" s="40"/>
      <c r="D11" s="40" t="s">
        <v>120</v>
      </c>
      <c r="E11" s="37">
        <v>1</v>
      </c>
      <c r="F11" s="39" t="s">
        <v>111</v>
      </c>
      <c r="G11" s="47" t="s">
        <v>103</v>
      </c>
      <c r="H11" s="40" t="s">
        <v>115</v>
      </c>
      <c r="I11" s="48"/>
      <c r="J11" s="49"/>
      <c r="K11" s="50"/>
      <c r="L11" s="51">
        <v>1</v>
      </c>
      <c r="M11" s="52"/>
      <c r="N11" s="46">
        <v>0.3354166666666667</v>
      </c>
      <c r="O11" s="53">
        <f t="shared" si="0"/>
        <v>1.388888888888884E-3</v>
      </c>
      <c r="P11" s="40"/>
    </row>
    <row r="12" spans="1:16" ht="16" x14ac:dyDescent="0.2">
      <c r="A12" s="46">
        <v>0.33402777777777781</v>
      </c>
      <c r="B12" s="40" t="s">
        <v>126</v>
      </c>
      <c r="C12" s="40"/>
      <c r="D12" s="40" t="s">
        <v>120</v>
      </c>
      <c r="E12" s="37">
        <v>1</v>
      </c>
      <c r="F12" s="39" t="s">
        <v>111</v>
      </c>
      <c r="G12" s="47" t="s">
        <v>103</v>
      </c>
      <c r="H12" s="40" t="s">
        <v>125</v>
      </c>
      <c r="I12" s="48"/>
      <c r="J12" s="49"/>
      <c r="K12" s="50"/>
      <c r="L12" s="51">
        <v>1</v>
      </c>
      <c r="M12" s="52"/>
      <c r="N12" s="46">
        <v>0.33749999999999997</v>
      </c>
      <c r="O12" s="53">
        <f t="shared" si="0"/>
        <v>3.4722222222221544E-3</v>
      </c>
      <c r="P12" s="40"/>
    </row>
    <row r="13" spans="1:16" ht="16" x14ac:dyDescent="0.2">
      <c r="A13" s="46">
        <v>0.33819444444444446</v>
      </c>
      <c r="B13" s="40" t="s">
        <v>127</v>
      </c>
      <c r="C13" s="40"/>
      <c r="D13" s="40" t="s">
        <v>120</v>
      </c>
      <c r="E13" s="37">
        <v>1</v>
      </c>
      <c r="F13" s="39" t="s">
        <v>128</v>
      </c>
      <c r="G13" s="47" t="s">
        <v>103</v>
      </c>
      <c r="H13" s="40" t="s">
        <v>125</v>
      </c>
      <c r="I13" s="48"/>
      <c r="J13" s="49"/>
      <c r="K13" s="50"/>
      <c r="L13" s="51"/>
      <c r="M13" s="52"/>
      <c r="N13" s="46">
        <v>0.34166666666666662</v>
      </c>
      <c r="O13" s="53">
        <f t="shared" si="0"/>
        <v>3.4722222222221544E-3</v>
      </c>
      <c r="P13" s="40"/>
    </row>
    <row r="14" spans="1:16" ht="16" x14ac:dyDescent="0.2">
      <c r="A14" s="46">
        <v>0.34375</v>
      </c>
      <c r="B14" s="40" t="s">
        <v>129</v>
      </c>
      <c r="C14" s="40"/>
      <c r="D14" s="40" t="s">
        <v>120</v>
      </c>
      <c r="E14" s="37">
        <v>2</v>
      </c>
      <c r="F14" s="39" t="s">
        <v>118</v>
      </c>
      <c r="G14" s="47" t="s">
        <v>103</v>
      </c>
      <c r="H14" s="40" t="s">
        <v>130</v>
      </c>
      <c r="I14" s="48"/>
      <c r="J14" s="49"/>
      <c r="K14" s="50"/>
      <c r="L14" s="51">
        <v>1</v>
      </c>
      <c r="M14" s="52"/>
      <c r="N14" s="46">
        <v>0.35138888888888892</v>
      </c>
      <c r="O14" s="53">
        <f t="shared" si="0"/>
        <v>7.6388888888889173E-3</v>
      </c>
      <c r="P14" s="40"/>
    </row>
    <row r="15" spans="1:16" ht="16" x14ac:dyDescent="0.2">
      <c r="A15" s="46">
        <v>0.34583333333333338</v>
      </c>
      <c r="B15" s="40" t="s">
        <v>112</v>
      </c>
      <c r="C15" s="40">
        <v>1</v>
      </c>
      <c r="D15" s="40" t="s">
        <v>120</v>
      </c>
      <c r="E15" s="37">
        <v>0</v>
      </c>
      <c r="F15" s="39" t="s">
        <v>110</v>
      </c>
      <c r="G15" s="47" t="s">
        <v>103</v>
      </c>
      <c r="H15" s="40" t="s">
        <v>113</v>
      </c>
      <c r="I15" s="48"/>
      <c r="J15" s="49"/>
      <c r="K15" s="50"/>
      <c r="L15" s="51">
        <v>1</v>
      </c>
      <c r="M15" s="52"/>
      <c r="N15" s="46">
        <v>0.35694444444444445</v>
      </c>
      <c r="O15" s="53">
        <f t="shared" si="0"/>
        <v>1.1111111111111072E-2</v>
      </c>
      <c r="P15" s="40"/>
    </row>
    <row r="16" spans="1:16" ht="16" x14ac:dyDescent="0.2">
      <c r="A16" s="46">
        <v>0.34583333333333338</v>
      </c>
      <c r="B16" s="40" t="s">
        <v>131</v>
      </c>
      <c r="C16" s="40"/>
      <c r="D16" s="40" t="s">
        <v>120</v>
      </c>
      <c r="E16" s="37">
        <v>1</v>
      </c>
      <c r="F16" s="39" t="s">
        <v>141</v>
      </c>
      <c r="G16" s="47" t="s">
        <v>103</v>
      </c>
      <c r="H16" s="40" t="s">
        <v>132</v>
      </c>
      <c r="I16" s="48"/>
      <c r="J16" s="49"/>
      <c r="K16" s="50"/>
      <c r="L16" s="51">
        <v>1</v>
      </c>
      <c r="M16" s="52"/>
      <c r="N16" s="46">
        <v>0.34791666666666665</v>
      </c>
      <c r="O16" s="53">
        <f t="shared" si="0"/>
        <v>2.0833333333332704E-3</v>
      </c>
      <c r="P16" s="40"/>
    </row>
    <row r="17" spans="1:16" ht="16" x14ac:dyDescent="0.2">
      <c r="A17" s="46">
        <v>0.34583333333333338</v>
      </c>
      <c r="B17" s="40" t="s">
        <v>133</v>
      </c>
      <c r="C17" s="40"/>
      <c r="D17" s="40" t="s">
        <v>120</v>
      </c>
      <c r="E17" s="37">
        <v>1</v>
      </c>
      <c r="F17" s="39" t="s">
        <v>118</v>
      </c>
      <c r="G17" s="47" t="s">
        <v>103</v>
      </c>
      <c r="H17" s="40" t="s">
        <v>134</v>
      </c>
      <c r="I17" s="48">
        <v>1</v>
      </c>
      <c r="J17" s="49"/>
      <c r="K17" s="50"/>
      <c r="L17" s="51"/>
      <c r="M17" s="52"/>
      <c r="N17" s="46">
        <v>0.35486111111111113</v>
      </c>
      <c r="O17" s="53">
        <f t="shared" si="0"/>
        <v>9.0277777777777457E-3</v>
      </c>
      <c r="P17" s="40"/>
    </row>
    <row r="18" spans="1:16" ht="16" x14ac:dyDescent="0.2">
      <c r="A18" s="46">
        <v>0.34583333333333338</v>
      </c>
      <c r="B18" s="40" t="s">
        <v>135</v>
      </c>
      <c r="C18" s="40"/>
      <c r="D18" s="40" t="s">
        <v>120</v>
      </c>
      <c r="E18" s="37">
        <v>1</v>
      </c>
      <c r="F18" s="39" t="s">
        <v>111</v>
      </c>
      <c r="G18" s="47" t="s">
        <v>103</v>
      </c>
      <c r="H18" s="40" t="s">
        <v>136</v>
      </c>
      <c r="I18" s="48">
        <v>1</v>
      </c>
      <c r="J18" s="49"/>
      <c r="K18" s="50"/>
      <c r="L18" s="51"/>
      <c r="M18" s="52"/>
      <c r="N18" s="46">
        <v>0.35000000000000003</v>
      </c>
      <c r="O18" s="53">
        <f t="shared" si="0"/>
        <v>4.1666666666666519E-3</v>
      </c>
      <c r="P18" s="40"/>
    </row>
    <row r="19" spans="1:16" ht="16" x14ac:dyDescent="0.2">
      <c r="A19" s="46">
        <v>0.34791666666666665</v>
      </c>
      <c r="B19" s="40" t="s">
        <v>161</v>
      </c>
      <c r="C19" s="40"/>
      <c r="D19" s="40" t="s">
        <v>120</v>
      </c>
      <c r="E19" s="37">
        <v>2</v>
      </c>
      <c r="F19" s="39" t="s">
        <v>121</v>
      </c>
      <c r="G19" s="47" t="s">
        <v>103</v>
      </c>
      <c r="H19" s="40" t="s">
        <v>137</v>
      </c>
      <c r="I19" s="48"/>
      <c r="J19" s="49"/>
      <c r="K19" s="50">
        <v>1</v>
      </c>
      <c r="L19" s="51"/>
      <c r="M19" s="52"/>
      <c r="N19" s="46">
        <v>0.3520833333333333</v>
      </c>
      <c r="O19" s="53">
        <f t="shared" si="0"/>
        <v>4.1666666666666519E-3</v>
      </c>
      <c r="P19" s="40"/>
    </row>
    <row r="20" spans="1:16" ht="16" x14ac:dyDescent="0.2">
      <c r="A20" s="46">
        <v>0.35000000000000003</v>
      </c>
      <c r="B20" s="40" t="s">
        <v>139</v>
      </c>
      <c r="C20" s="40">
        <v>1</v>
      </c>
      <c r="D20" s="40" t="s">
        <v>120</v>
      </c>
      <c r="E20" s="37">
        <v>0</v>
      </c>
      <c r="F20" s="39" t="s">
        <v>111</v>
      </c>
      <c r="G20" s="47" t="s">
        <v>143</v>
      </c>
      <c r="H20" s="40" t="s">
        <v>138</v>
      </c>
      <c r="I20" s="48"/>
      <c r="J20" s="49"/>
      <c r="K20" s="50">
        <v>1</v>
      </c>
      <c r="L20" s="51"/>
      <c r="M20" s="52"/>
      <c r="N20" s="46">
        <v>0.36388888888888887</v>
      </c>
      <c r="O20" s="53">
        <f t="shared" si="0"/>
        <v>1.388888888888884E-2</v>
      </c>
      <c r="P20" s="40"/>
    </row>
    <row r="21" spans="1:16" ht="16" x14ac:dyDescent="0.2">
      <c r="A21" s="46">
        <v>0.35555555555555557</v>
      </c>
      <c r="B21" s="40" t="s">
        <v>140</v>
      </c>
      <c r="C21" s="40"/>
      <c r="D21" s="40" t="s">
        <v>120</v>
      </c>
      <c r="E21" s="37">
        <v>1</v>
      </c>
      <c r="F21" s="39" t="s">
        <v>141</v>
      </c>
      <c r="G21" s="47" t="s">
        <v>103</v>
      </c>
      <c r="H21" s="40" t="s">
        <v>142</v>
      </c>
      <c r="I21" s="48"/>
      <c r="J21" s="49"/>
      <c r="K21" s="50">
        <v>1</v>
      </c>
      <c r="L21" s="51"/>
      <c r="M21" s="52"/>
      <c r="N21" s="46">
        <v>0.3576388888888889</v>
      </c>
      <c r="O21" s="53">
        <f t="shared" si="0"/>
        <v>2.0833333333333259E-3</v>
      </c>
      <c r="P21" s="40"/>
    </row>
    <row r="22" spans="1:16" ht="16" x14ac:dyDescent="0.2">
      <c r="A22" s="46">
        <v>0.36249999999999999</v>
      </c>
      <c r="B22" s="40" t="s">
        <v>144</v>
      </c>
      <c r="C22" s="40"/>
      <c r="D22" s="40" t="s">
        <v>120</v>
      </c>
      <c r="E22" s="37">
        <v>2</v>
      </c>
      <c r="F22" s="39" t="s">
        <v>141</v>
      </c>
      <c r="G22" s="47" t="s">
        <v>103</v>
      </c>
      <c r="H22" s="40" t="s">
        <v>145</v>
      </c>
      <c r="I22" s="48">
        <v>1</v>
      </c>
      <c r="J22" s="49"/>
      <c r="K22" s="50"/>
      <c r="L22" s="51"/>
      <c r="M22" s="52"/>
      <c r="N22" s="46">
        <v>0.36527777777777781</v>
      </c>
      <c r="O22" s="53">
        <f t="shared" si="0"/>
        <v>2.7777777777778234E-3</v>
      </c>
      <c r="P22" s="40"/>
    </row>
    <row r="23" spans="1:16" ht="16" x14ac:dyDescent="0.2">
      <c r="A23" s="46">
        <v>0.36458333333333331</v>
      </c>
      <c r="B23" s="40" t="s">
        <v>114</v>
      </c>
      <c r="C23" s="40">
        <v>1</v>
      </c>
      <c r="D23" s="40" t="s">
        <v>120</v>
      </c>
      <c r="E23" s="37">
        <v>0</v>
      </c>
      <c r="F23" s="39" t="s">
        <v>110</v>
      </c>
      <c r="G23" s="47" t="s">
        <v>143</v>
      </c>
      <c r="H23" s="40" t="s">
        <v>115</v>
      </c>
      <c r="I23" s="48"/>
      <c r="J23" s="49"/>
      <c r="K23" s="50"/>
      <c r="L23" s="51"/>
      <c r="M23" s="52"/>
      <c r="N23" s="46">
        <v>0.37222222222222223</v>
      </c>
      <c r="O23" s="53">
        <f t="shared" si="0"/>
        <v>7.6388888888889173E-3</v>
      </c>
      <c r="P23" s="40"/>
    </row>
    <row r="24" spans="1:16" ht="16" x14ac:dyDescent="0.2">
      <c r="A24" s="46">
        <v>0.36458333333333331</v>
      </c>
      <c r="B24" s="40" t="s">
        <v>109</v>
      </c>
      <c r="C24" s="40"/>
      <c r="D24" s="40" t="s">
        <v>120</v>
      </c>
      <c r="E24" s="37">
        <v>1</v>
      </c>
      <c r="F24" s="39" t="s">
        <v>128</v>
      </c>
      <c r="G24" s="47" t="s">
        <v>103</v>
      </c>
      <c r="H24" s="40" t="s">
        <v>107</v>
      </c>
      <c r="I24" s="48"/>
      <c r="J24" s="49"/>
      <c r="K24" s="50"/>
      <c r="L24" s="51">
        <v>1</v>
      </c>
      <c r="M24" s="52"/>
      <c r="N24" s="46">
        <v>0.37083333333333335</v>
      </c>
      <c r="O24" s="53">
        <f t="shared" si="0"/>
        <v>6.2500000000000333E-3</v>
      </c>
      <c r="P24" s="40"/>
    </row>
    <row r="25" spans="1:16" ht="16" x14ac:dyDescent="0.2">
      <c r="A25" s="46">
        <v>0.37013888888888885</v>
      </c>
      <c r="B25" s="40" t="s">
        <v>119</v>
      </c>
      <c r="C25" s="40"/>
      <c r="D25" s="40" t="s">
        <v>120</v>
      </c>
      <c r="E25" s="37">
        <v>2</v>
      </c>
      <c r="F25" s="39" t="s">
        <v>121</v>
      </c>
      <c r="G25" s="47" t="s">
        <v>103</v>
      </c>
      <c r="H25" s="40" t="s">
        <v>122</v>
      </c>
      <c r="I25" s="48">
        <v>1</v>
      </c>
      <c r="J25" s="49"/>
      <c r="K25" s="50"/>
      <c r="L25" s="51"/>
      <c r="M25" s="52"/>
      <c r="N25" s="46">
        <v>0.37638888888888888</v>
      </c>
      <c r="O25" s="53">
        <f t="shared" si="0"/>
        <v>6.2500000000000333E-3</v>
      </c>
      <c r="P25" s="40"/>
    </row>
    <row r="26" spans="1:16" ht="16" x14ac:dyDescent="0.2">
      <c r="A26" s="46">
        <v>0.375</v>
      </c>
      <c r="B26" s="40" t="s">
        <v>146</v>
      </c>
      <c r="C26" s="40">
        <v>1</v>
      </c>
      <c r="D26" s="40" t="s">
        <v>120</v>
      </c>
      <c r="E26" s="37">
        <v>1</v>
      </c>
      <c r="F26" s="39" t="s">
        <v>121</v>
      </c>
      <c r="G26" s="47" t="s">
        <v>103</v>
      </c>
      <c r="H26" s="40" t="s">
        <v>137</v>
      </c>
      <c r="I26" s="48"/>
      <c r="J26" s="49"/>
      <c r="K26" s="50">
        <v>1</v>
      </c>
      <c r="L26" s="51"/>
      <c r="M26" s="52"/>
      <c r="N26" s="46">
        <v>0.39444444444444443</v>
      </c>
      <c r="O26" s="53">
        <f t="shared" si="0"/>
        <v>1.9444444444444431E-2</v>
      </c>
      <c r="P26" s="40"/>
    </row>
    <row r="27" spans="1:16" ht="16" x14ac:dyDescent="0.2">
      <c r="A27" s="46">
        <v>0.375</v>
      </c>
      <c r="B27" s="40" t="s">
        <v>147</v>
      </c>
      <c r="C27" s="40"/>
      <c r="D27" s="40" t="s">
        <v>120</v>
      </c>
      <c r="E27" s="37">
        <v>1</v>
      </c>
      <c r="F27" s="39" t="s">
        <v>141</v>
      </c>
      <c r="G27" s="47" t="s">
        <v>103</v>
      </c>
      <c r="H27" s="40" t="s">
        <v>125</v>
      </c>
      <c r="I27" s="48"/>
      <c r="J27" s="49"/>
      <c r="K27" s="50">
        <v>1</v>
      </c>
      <c r="L27" s="51"/>
      <c r="M27" s="52"/>
      <c r="N27" s="46">
        <v>0.38263888888888892</v>
      </c>
      <c r="O27" s="53">
        <f t="shared" si="0"/>
        <v>7.6388888888889173E-3</v>
      </c>
      <c r="P27" s="40"/>
    </row>
    <row r="28" spans="1:16" ht="16" x14ac:dyDescent="0.2">
      <c r="A28" s="46">
        <v>0.375</v>
      </c>
      <c r="B28" s="40" t="s">
        <v>135</v>
      </c>
      <c r="C28" s="40"/>
      <c r="D28" s="40" t="s">
        <v>120</v>
      </c>
      <c r="E28" s="37">
        <v>1</v>
      </c>
      <c r="F28" s="39" t="s">
        <v>111</v>
      </c>
      <c r="G28" s="47" t="s">
        <v>103</v>
      </c>
      <c r="H28" s="40" t="s">
        <v>150</v>
      </c>
      <c r="I28" s="48"/>
      <c r="J28" s="49"/>
      <c r="K28" s="50">
        <v>1</v>
      </c>
      <c r="L28" s="51"/>
      <c r="M28" s="52"/>
      <c r="N28" s="46">
        <v>0.38194444444444442</v>
      </c>
      <c r="O28" s="53">
        <f t="shared" si="0"/>
        <v>6.9444444444444198E-3</v>
      </c>
      <c r="P28" s="40"/>
    </row>
    <row r="29" spans="1:16" ht="16" x14ac:dyDescent="0.2">
      <c r="A29" s="46">
        <v>0.375</v>
      </c>
      <c r="B29" s="40" t="s">
        <v>148</v>
      </c>
      <c r="C29" s="40"/>
      <c r="D29" s="40" t="s">
        <v>120</v>
      </c>
      <c r="E29" s="37">
        <v>1</v>
      </c>
      <c r="F29" s="39" t="s">
        <v>141</v>
      </c>
      <c r="G29" s="47" t="s">
        <v>103</v>
      </c>
      <c r="H29" s="40" t="s">
        <v>149</v>
      </c>
      <c r="I29" s="48"/>
      <c r="J29" s="49"/>
      <c r="K29" s="50">
        <v>1</v>
      </c>
      <c r="L29" s="51"/>
      <c r="M29" s="52"/>
      <c r="N29" s="46">
        <v>0.3888888888888889</v>
      </c>
      <c r="O29" s="53">
        <f t="shared" si="0"/>
        <v>1.3888888888888895E-2</v>
      </c>
      <c r="P29" s="40"/>
    </row>
    <row r="30" spans="1:16" ht="16" x14ac:dyDescent="0.2">
      <c r="A30" s="46">
        <v>0.375</v>
      </c>
      <c r="B30" s="40" t="s">
        <v>109</v>
      </c>
      <c r="C30" s="40"/>
      <c r="D30" s="40" t="s">
        <v>120</v>
      </c>
      <c r="E30" s="37">
        <v>1</v>
      </c>
      <c r="F30" s="39" t="s">
        <v>110</v>
      </c>
      <c r="G30" s="47" t="s">
        <v>108</v>
      </c>
      <c r="H30" s="40" t="s">
        <v>103</v>
      </c>
      <c r="I30" s="48"/>
      <c r="J30" s="49"/>
      <c r="K30" s="50"/>
      <c r="L30" s="51">
        <v>1</v>
      </c>
      <c r="M30" s="52"/>
      <c r="N30" s="46">
        <v>0.38125000000000003</v>
      </c>
      <c r="O30" s="53">
        <f t="shared" si="0"/>
        <v>6.2500000000000333E-3</v>
      </c>
      <c r="P30" s="40"/>
    </row>
    <row r="31" spans="1:16" ht="16" x14ac:dyDescent="0.2">
      <c r="A31" s="46">
        <v>0.3756944444444445</v>
      </c>
      <c r="B31" s="40" t="s">
        <v>151</v>
      </c>
      <c r="C31" s="40">
        <v>1</v>
      </c>
      <c r="D31" s="40" t="s">
        <v>120</v>
      </c>
      <c r="E31" s="37">
        <v>0</v>
      </c>
      <c r="F31" s="39" t="s">
        <v>141</v>
      </c>
      <c r="G31" s="47" t="s">
        <v>103</v>
      </c>
      <c r="H31" s="40" t="s">
        <v>145</v>
      </c>
      <c r="I31" s="48"/>
      <c r="J31" s="49"/>
      <c r="K31" s="50">
        <v>1</v>
      </c>
      <c r="L31" s="51"/>
      <c r="M31" s="52"/>
      <c r="N31" s="46">
        <v>0.37986111111111115</v>
      </c>
      <c r="O31" s="53">
        <f t="shared" si="0"/>
        <v>4.1666666666666519E-3</v>
      </c>
      <c r="P31" s="40"/>
    </row>
    <row r="32" spans="1:16" ht="16" x14ac:dyDescent="0.2">
      <c r="A32" s="46">
        <v>0.38611111111111113</v>
      </c>
      <c r="B32" s="40" t="s">
        <v>153</v>
      </c>
      <c r="C32" s="40"/>
      <c r="D32" s="40" t="s">
        <v>120</v>
      </c>
      <c r="E32" s="37">
        <v>2</v>
      </c>
      <c r="F32" s="39" t="s">
        <v>118</v>
      </c>
      <c r="G32" s="47" t="s">
        <v>103</v>
      </c>
      <c r="H32" s="40" t="s">
        <v>154</v>
      </c>
      <c r="I32" s="48"/>
      <c r="J32" s="49"/>
      <c r="K32" s="50"/>
      <c r="L32" s="51">
        <v>1</v>
      </c>
      <c r="M32" s="52"/>
      <c r="N32" s="46">
        <v>0.39305555555555555</v>
      </c>
      <c r="O32" s="53">
        <f t="shared" si="0"/>
        <v>6.9444444444444198E-3</v>
      </c>
      <c r="P32" s="40"/>
    </row>
    <row r="33" spans="1:16" ht="16" x14ac:dyDescent="0.2">
      <c r="A33" s="46">
        <v>0.38750000000000001</v>
      </c>
      <c r="B33" s="40" t="s">
        <v>127</v>
      </c>
      <c r="C33" s="40"/>
      <c r="D33" s="40" t="s">
        <v>120</v>
      </c>
      <c r="E33" s="37">
        <v>1</v>
      </c>
      <c r="F33" s="39" t="s">
        <v>128</v>
      </c>
      <c r="G33" s="47" t="s">
        <v>125</v>
      </c>
      <c r="H33" s="40" t="s">
        <v>103</v>
      </c>
      <c r="I33" s="48"/>
      <c r="J33" s="49"/>
      <c r="K33" s="50">
        <v>1</v>
      </c>
      <c r="L33" s="51"/>
      <c r="M33" s="52"/>
      <c r="N33" s="46">
        <v>0.40902777777777777</v>
      </c>
      <c r="O33" s="53">
        <f t="shared" si="0"/>
        <v>2.1527777777777757E-2</v>
      </c>
      <c r="P33" s="40"/>
    </row>
    <row r="34" spans="1:16" ht="16" x14ac:dyDescent="0.2">
      <c r="A34" s="46">
        <v>0.39444444444444443</v>
      </c>
      <c r="B34" s="40" t="s">
        <v>109</v>
      </c>
      <c r="C34" s="40"/>
      <c r="D34" s="40" t="s">
        <v>120</v>
      </c>
      <c r="E34" s="37">
        <v>1</v>
      </c>
      <c r="F34" s="39" t="s">
        <v>128</v>
      </c>
      <c r="G34" s="47" t="s">
        <v>107</v>
      </c>
      <c r="H34" s="40" t="s">
        <v>103</v>
      </c>
      <c r="I34" s="48"/>
      <c r="J34" s="49"/>
      <c r="K34" s="50"/>
      <c r="L34" s="51">
        <v>1</v>
      </c>
      <c r="M34" s="52"/>
      <c r="N34" s="46">
        <v>0.40347222222222223</v>
      </c>
      <c r="O34" s="53">
        <f t="shared" si="0"/>
        <v>9.0277777777778012E-3</v>
      </c>
      <c r="P34" s="40"/>
    </row>
    <row r="35" spans="1:16" ht="16" x14ac:dyDescent="0.2">
      <c r="A35" s="46">
        <v>0.3972222222222222</v>
      </c>
      <c r="B35" s="40" t="s">
        <v>155</v>
      </c>
      <c r="C35" s="40"/>
      <c r="D35" s="40" t="s">
        <v>120</v>
      </c>
      <c r="E35" s="37">
        <v>1</v>
      </c>
      <c r="F35" s="39" t="s">
        <v>141</v>
      </c>
      <c r="G35" s="47" t="s">
        <v>103</v>
      </c>
      <c r="H35" s="40" t="s">
        <v>156</v>
      </c>
      <c r="I35" s="48"/>
      <c r="J35" s="49"/>
      <c r="K35" s="50">
        <v>1</v>
      </c>
      <c r="L35" s="51"/>
      <c r="M35" s="52"/>
      <c r="N35" s="46">
        <v>0.40277777777777773</v>
      </c>
      <c r="O35" s="53">
        <f t="shared" si="0"/>
        <v>5.5555555555555358E-3</v>
      </c>
      <c r="P35" s="40"/>
    </row>
    <row r="36" spans="1:16" ht="16" x14ac:dyDescent="0.2">
      <c r="A36" s="46">
        <v>0.3972222222222222</v>
      </c>
      <c r="B36" s="40" t="s">
        <v>157</v>
      </c>
      <c r="C36" s="40"/>
      <c r="D36" s="40" t="s">
        <v>120</v>
      </c>
      <c r="E36" s="37">
        <v>2</v>
      </c>
      <c r="F36" s="39" t="s">
        <v>158</v>
      </c>
      <c r="G36" s="47" t="s">
        <v>103</v>
      </c>
      <c r="H36" s="40" t="s">
        <v>159</v>
      </c>
      <c r="I36" s="48"/>
      <c r="J36" s="49"/>
      <c r="K36" s="50">
        <v>1</v>
      </c>
      <c r="L36" s="51"/>
      <c r="M36" s="52"/>
      <c r="N36" s="46">
        <v>0.40138888888888885</v>
      </c>
      <c r="O36" s="53">
        <f t="shared" si="0"/>
        <v>4.1666666666666519E-3</v>
      </c>
      <c r="P36" s="40"/>
    </row>
    <row r="37" spans="1:16" ht="16" x14ac:dyDescent="0.2">
      <c r="A37" s="46">
        <v>0.40069444444444446</v>
      </c>
      <c r="B37" s="40" t="s">
        <v>112</v>
      </c>
      <c r="C37" s="40"/>
      <c r="D37" s="40" t="s">
        <v>120</v>
      </c>
      <c r="E37" s="37">
        <v>1</v>
      </c>
      <c r="F37" s="39" t="s">
        <v>110</v>
      </c>
      <c r="G37" s="47" t="s">
        <v>113</v>
      </c>
      <c r="H37" s="40" t="s">
        <v>103</v>
      </c>
      <c r="I37" s="48"/>
      <c r="J37" s="49"/>
      <c r="K37" s="50">
        <v>1</v>
      </c>
      <c r="L37" s="51"/>
      <c r="M37" s="52"/>
      <c r="N37" s="46">
        <v>0.40902777777777777</v>
      </c>
      <c r="O37" s="53">
        <f t="shared" si="0"/>
        <v>8.3333333333333037E-3</v>
      </c>
      <c r="P37" s="40"/>
    </row>
    <row r="38" spans="1:16" ht="16" x14ac:dyDescent="0.2">
      <c r="A38" s="46">
        <v>0.4069444444444445</v>
      </c>
      <c r="B38" s="40" t="s">
        <v>160</v>
      </c>
      <c r="C38" s="40"/>
      <c r="D38" s="40" t="s">
        <v>120</v>
      </c>
      <c r="E38" s="37">
        <v>2</v>
      </c>
      <c r="F38" s="39" t="s">
        <v>121</v>
      </c>
      <c r="G38" s="47" t="s">
        <v>137</v>
      </c>
      <c r="H38" s="40" t="s">
        <v>103</v>
      </c>
      <c r="I38" s="48"/>
      <c r="J38" s="49"/>
      <c r="K38" s="50"/>
      <c r="L38" s="51">
        <v>1</v>
      </c>
      <c r="M38" s="52"/>
      <c r="N38" s="46">
        <v>0.4145833333333333</v>
      </c>
      <c r="O38" s="53">
        <f t="shared" si="0"/>
        <v>7.6388888888888062E-3</v>
      </c>
      <c r="P38" s="40"/>
    </row>
    <row r="39" spans="1:16" ht="16" x14ac:dyDescent="0.2">
      <c r="A39" s="46">
        <v>0.43194444444444446</v>
      </c>
      <c r="B39" s="40" t="s">
        <v>109</v>
      </c>
      <c r="C39" s="40"/>
      <c r="D39" s="40" t="s">
        <v>120</v>
      </c>
      <c r="E39" s="37">
        <v>1</v>
      </c>
      <c r="F39" s="39" t="s">
        <v>128</v>
      </c>
      <c r="G39" s="47" t="s">
        <v>103</v>
      </c>
      <c r="H39" s="40" t="s">
        <v>163</v>
      </c>
      <c r="I39" s="48"/>
      <c r="J39" s="49"/>
      <c r="K39" s="50">
        <v>1</v>
      </c>
      <c r="L39" s="51"/>
      <c r="M39" s="52"/>
      <c r="N39" s="46">
        <v>0.43541666666666662</v>
      </c>
      <c r="O39" s="53">
        <f t="shared" si="0"/>
        <v>3.4722222222221544E-3</v>
      </c>
      <c r="P39" s="40"/>
    </row>
    <row r="40" spans="1:16" ht="16" x14ac:dyDescent="0.2">
      <c r="A40" s="46">
        <v>0.43194444444444446</v>
      </c>
      <c r="B40" s="40" t="s">
        <v>162</v>
      </c>
      <c r="C40" s="40"/>
      <c r="D40" s="40" t="s">
        <v>120</v>
      </c>
      <c r="E40" s="37">
        <v>2</v>
      </c>
      <c r="F40" s="39" t="s">
        <v>110</v>
      </c>
      <c r="G40" s="47" t="s">
        <v>103</v>
      </c>
      <c r="H40" s="40" t="s">
        <v>163</v>
      </c>
      <c r="I40" s="48"/>
      <c r="J40" s="49"/>
      <c r="K40" s="50">
        <v>1</v>
      </c>
      <c r="L40" s="51"/>
      <c r="M40" s="52"/>
      <c r="N40" s="46">
        <v>0.43541666666666662</v>
      </c>
      <c r="O40" s="53">
        <f t="shared" si="0"/>
        <v>3.4722222222221544E-3</v>
      </c>
      <c r="P40" s="40"/>
    </row>
    <row r="41" spans="1:16" ht="16" x14ac:dyDescent="0.2">
      <c r="A41" s="46">
        <v>0.4368055555555555</v>
      </c>
      <c r="B41" s="40" t="s">
        <v>164</v>
      </c>
      <c r="C41" s="40"/>
      <c r="D41" s="40" t="s">
        <v>120</v>
      </c>
      <c r="E41" s="37">
        <v>1</v>
      </c>
      <c r="F41" s="39" t="s">
        <v>141</v>
      </c>
      <c r="G41" s="47" t="s">
        <v>103</v>
      </c>
      <c r="H41" s="40" t="s">
        <v>165</v>
      </c>
      <c r="I41" s="48"/>
      <c r="J41" s="49"/>
      <c r="K41" s="50"/>
      <c r="L41" s="51">
        <v>1</v>
      </c>
      <c r="M41" s="52"/>
      <c r="N41" s="46">
        <v>0.44166666666666665</v>
      </c>
      <c r="O41" s="53">
        <f t="shared" si="0"/>
        <v>4.8611111111111494E-3</v>
      </c>
      <c r="P41" s="40"/>
    </row>
    <row r="42" spans="1:16" ht="16" x14ac:dyDescent="0.2">
      <c r="A42" s="46">
        <v>0.44166666666666665</v>
      </c>
      <c r="B42" s="40" t="s">
        <v>166</v>
      </c>
      <c r="C42" s="40">
        <v>1</v>
      </c>
      <c r="D42" s="40" t="s">
        <v>120</v>
      </c>
      <c r="E42" s="37">
        <v>0</v>
      </c>
      <c r="F42" s="39" t="s">
        <v>121</v>
      </c>
      <c r="G42" s="47" t="s">
        <v>103</v>
      </c>
      <c r="H42" s="40" t="s">
        <v>122</v>
      </c>
      <c r="I42" s="48"/>
      <c r="J42" s="49"/>
      <c r="K42" s="50">
        <v>1</v>
      </c>
      <c r="L42" s="51"/>
      <c r="M42" s="52"/>
      <c r="N42" s="46">
        <v>0.4458333333333333</v>
      </c>
      <c r="O42" s="53">
        <f t="shared" si="0"/>
        <v>4.1666666666666519E-3</v>
      </c>
      <c r="P42" s="40"/>
    </row>
    <row r="43" spans="1:16" ht="16" x14ac:dyDescent="0.2">
      <c r="A43" s="46">
        <v>0.44513888888888892</v>
      </c>
      <c r="B43" s="40" t="s">
        <v>167</v>
      </c>
      <c r="C43" s="40"/>
      <c r="D43" s="40" t="s">
        <v>120</v>
      </c>
      <c r="E43" s="37">
        <v>1</v>
      </c>
      <c r="F43" s="39" t="s">
        <v>158</v>
      </c>
      <c r="G43" s="47" t="s">
        <v>103</v>
      </c>
      <c r="H43" s="40" t="s">
        <v>159</v>
      </c>
      <c r="I43" s="48"/>
      <c r="J43" s="49"/>
      <c r="K43" s="50"/>
      <c r="L43" s="51">
        <v>1</v>
      </c>
      <c r="M43" s="52"/>
      <c r="N43" s="46">
        <v>0.44861111111111113</v>
      </c>
      <c r="O43" s="53">
        <f t="shared" si="0"/>
        <v>3.4722222222222099E-3</v>
      </c>
      <c r="P43" s="40"/>
    </row>
    <row r="44" spans="1:16" ht="16" x14ac:dyDescent="0.2">
      <c r="A44" s="46">
        <v>0.44930555555555557</v>
      </c>
      <c r="B44" s="40" t="s">
        <v>167</v>
      </c>
      <c r="C44" s="40"/>
      <c r="D44" s="40" t="s">
        <v>120</v>
      </c>
      <c r="E44" s="37">
        <v>1</v>
      </c>
      <c r="F44" s="39" t="s">
        <v>158</v>
      </c>
      <c r="G44" s="47" t="s">
        <v>159</v>
      </c>
      <c r="H44" s="40" t="s">
        <v>103</v>
      </c>
      <c r="I44" s="48"/>
      <c r="J44" s="49"/>
      <c r="K44" s="50"/>
      <c r="L44" s="51">
        <v>1</v>
      </c>
      <c r="M44" s="52"/>
      <c r="N44" s="46">
        <v>0.4548611111111111</v>
      </c>
      <c r="O44" s="53">
        <f t="shared" si="0"/>
        <v>5.5555555555555358E-3</v>
      </c>
      <c r="P44" s="40"/>
    </row>
    <row r="45" spans="1:16" ht="16" x14ac:dyDescent="0.2">
      <c r="A45" s="46">
        <v>0.4465277777777778</v>
      </c>
      <c r="B45" s="40" t="s">
        <v>168</v>
      </c>
      <c r="C45" s="40"/>
      <c r="D45" s="40" t="s">
        <v>120</v>
      </c>
      <c r="E45" s="37">
        <v>1</v>
      </c>
      <c r="F45" s="39" t="s">
        <v>141</v>
      </c>
      <c r="G45" s="47" t="s">
        <v>115</v>
      </c>
      <c r="H45" s="40" t="s">
        <v>136</v>
      </c>
      <c r="I45" s="48"/>
      <c r="J45" s="49"/>
      <c r="K45" s="50"/>
      <c r="L45" s="51">
        <v>1</v>
      </c>
      <c r="M45" s="52"/>
      <c r="N45" s="46">
        <v>0.45763888888888887</v>
      </c>
      <c r="O45" s="53">
        <f t="shared" si="0"/>
        <v>1.1111111111111072E-2</v>
      </c>
      <c r="P45" s="40"/>
    </row>
    <row r="46" spans="1:16" ht="16" x14ac:dyDescent="0.2">
      <c r="A46" s="46">
        <v>0.44861111111111113</v>
      </c>
      <c r="B46" s="40" t="s">
        <v>147</v>
      </c>
      <c r="C46" s="40"/>
      <c r="D46" s="40" t="s">
        <v>120</v>
      </c>
      <c r="E46" s="37">
        <v>1</v>
      </c>
      <c r="F46" s="39" t="s">
        <v>141</v>
      </c>
      <c r="G46" s="47" t="s">
        <v>143</v>
      </c>
      <c r="H46" s="40" t="s">
        <v>125</v>
      </c>
      <c r="I46" s="48"/>
      <c r="J46" s="49"/>
      <c r="K46" s="50">
        <v>1</v>
      </c>
      <c r="L46" s="51"/>
      <c r="M46" s="52"/>
      <c r="N46" s="46">
        <v>0.45833333333333331</v>
      </c>
      <c r="O46" s="53">
        <f t="shared" si="0"/>
        <v>9.7222222222221877E-3</v>
      </c>
      <c r="P46" s="40"/>
    </row>
    <row r="47" spans="1:16" ht="16" x14ac:dyDescent="0.2">
      <c r="A47" s="46">
        <v>0.45</v>
      </c>
      <c r="B47" s="40" t="s">
        <v>169</v>
      </c>
      <c r="C47" s="40"/>
      <c r="D47" s="40" t="s">
        <v>120</v>
      </c>
      <c r="E47" s="37">
        <v>2</v>
      </c>
      <c r="F47" s="39" t="s">
        <v>121</v>
      </c>
      <c r="G47" s="47" t="s">
        <v>103</v>
      </c>
      <c r="H47" s="40" t="s">
        <v>170</v>
      </c>
      <c r="I47" s="48"/>
      <c r="J47" s="49"/>
      <c r="K47" s="50">
        <v>1</v>
      </c>
      <c r="L47" s="51"/>
      <c r="M47" s="52"/>
      <c r="N47" s="46">
        <v>0.45624999999999999</v>
      </c>
      <c r="O47" s="53">
        <f t="shared" si="0"/>
        <v>6.2499999999999778E-3</v>
      </c>
      <c r="P47" s="40"/>
    </row>
    <row r="48" spans="1:16" ht="16" x14ac:dyDescent="0.2">
      <c r="A48" s="46">
        <v>0.45069444444444445</v>
      </c>
      <c r="B48" s="40" t="s">
        <v>116</v>
      </c>
      <c r="C48" s="40"/>
      <c r="D48" s="40" t="s">
        <v>120</v>
      </c>
      <c r="E48" s="37">
        <v>2</v>
      </c>
      <c r="F48" s="39" t="s">
        <v>118</v>
      </c>
      <c r="G48" s="47" t="s">
        <v>117</v>
      </c>
      <c r="H48" s="40" t="s">
        <v>103</v>
      </c>
      <c r="I48" s="48"/>
      <c r="J48" s="49"/>
      <c r="K48" s="50">
        <v>1</v>
      </c>
      <c r="L48" s="51"/>
      <c r="M48" s="52"/>
      <c r="N48" s="46">
        <v>0.47638888888888892</v>
      </c>
      <c r="O48" s="53">
        <f t="shared" si="0"/>
        <v>2.5694444444444464E-2</v>
      </c>
      <c r="P48" s="40"/>
    </row>
    <row r="49" spans="1:16" ht="16" x14ac:dyDescent="0.2">
      <c r="A49" s="46">
        <v>0.45277777777777778</v>
      </c>
      <c r="B49" s="40" t="s">
        <v>171</v>
      </c>
      <c r="C49" s="40">
        <v>1</v>
      </c>
      <c r="D49" s="40" t="s">
        <v>120</v>
      </c>
      <c r="E49" s="37">
        <v>0</v>
      </c>
      <c r="F49" s="39" t="s">
        <v>118</v>
      </c>
      <c r="G49" s="47" t="s">
        <v>103</v>
      </c>
      <c r="H49" s="40" t="s">
        <v>154</v>
      </c>
      <c r="I49" s="48"/>
      <c r="J49" s="49"/>
      <c r="K49" s="50"/>
      <c r="L49" s="51">
        <v>1</v>
      </c>
      <c r="M49" s="52"/>
      <c r="N49" s="46">
        <v>0.46527777777777773</v>
      </c>
      <c r="O49" s="53">
        <f t="shared" si="0"/>
        <v>1.2499999999999956E-2</v>
      </c>
      <c r="P49" s="40"/>
    </row>
    <row r="50" spans="1:16" ht="16" x14ac:dyDescent="0.2">
      <c r="A50" s="46">
        <v>0.46458333333333335</v>
      </c>
      <c r="B50" s="40" t="s">
        <v>129</v>
      </c>
      <c r="C50" s="40"/>
      <c r="D50" s="40" t="s">
        <v>120</v>
      </c>
      <c r="E50" s="37">
        <v>2</v>
      </c>
      <c r="F50" s="39" t="s">
        <v>118</v>
      </c>
      <c r="G50" s="47" t="s">
        <v>172</v>
      </c>
      <c r="H50" s="40" t="s">
        <v>103</v>
      </c>
      <c r="I50" s="48"/>
      <c r="J50" s="49"/>
      <c r="K50" s="50">
        <v>1</v>
      </c>
      <c r="L50" s="51"/>
      <c r="M50" s="52"/>
      <c r="N50" s="46">
        <v>0.47638888888888892</v>
      </c>
      <c r="O50" s="53">
        <f t="shared" si="0"/>
        <v>1.1805555555555569E-2</v>
      </c>
      <c r="P50" s="40"/>
    </row>
    <row r="51" spans="1:16" ht="16" x14ac:dyDescent="0.2">
      <c r="A51" s="46">
        <v>0.46875</v>
      </c>
      <c r="B51" s="40" t="s">
        <v>131</v>
      </c>
      <c r="C51" s="40"/>
      <c r="D51" s="40" t="s">
        <v>120</v>
      </c>
      <c r="E51" s="37">
        <v>1</v>
      </c>
      <c r="F51" s="39" t="s">
        <v>141</v>
      </c>
      <c r="G51" s="47" t="s">
        <v>142</v>
      </c>
      <c r="H51" s="40" t="s">
        <v>122</v>
      </c>
      <c r="I51" s="48"/>
      <c r="J51" s="49"/>
      <c r="K51" s="50"/>
      <c r="L51" s="51">
        <v>1</v>
      </c>
      <c r="M51" s="52"/>
      <c r="N51" s="46">
        <v>0.48125000000000001</v>
      </c>
      <c r="O51" s="53">
        <f t="shared" si="0"/>
        <v>1.2500000000000011E-2</v>
      </c>
      <c r="P51" s="40"/>
    </row>
    <row r="52" spans="1:16" ht="16" x14ac:dyDescent="0.2">
      <c r="A52" s="46">
        <v>0.47222222222222227</v>
      </c>
      <c r="B52" s="40" t="s">
        <v>139</v>
      </c>
      <c r="C52" s="40"/>
      <c r="D52" s="40" t="s">
        <v>120</v>
      </c>
      <c r="E52" s="37">
        <v>1</v>
      </c>
      <c r="F52" s="39" t="s">
        <v>111</v>
      </c>
      <c r="G52" s="47" t="s">
        <v>103</v>
      </c>
      <c r="H52" s="40" t="s">
        <v>115</v>
      </c>
      <c r="I52" s="48"/>
      <c r="J52" s="49"/>
      <c r="K52" s="50"/>
      <c r="L52" s="51">
        <v>1</v>
      </c>
      <c r="M52" s="52"/>
      <c r="N52" s="46">
        <v>0.47430555555555554</v>
      </c>
      <c r="O52" s="53">
        <f t="shared" si="0"/>
        <v>2.0833333333332704E-3</v>
      </c>
      <c r="P52" s="40"/>
    </row>
    <row r="53" spans="1:16" ht="16" x14ac:dyDescent="0.2">
      <c r="A53" s="46">
        <v>0.4770833333333333</v>
      </c>
      <c r="B53" s="40" t="s">
        <v>171</v>
      </c>
      <c r="C53" s="40">
        <v>1</v>
      </c>
      <c r="D53" s="40" t="s">
        <v>120</v>
      </c>
      <c r="E53" s="37">
        <v>0</v>
      </c>
      <c r="F53" s="39" t="s">
        <v>118</v>
      </c>
      <c r="G53" s="47" t="s">
        <v>103</v>
      </c>
      <c r="H53" s="40" t="s">
        <v>154</v>
      </c>
      <c r="I53" s="48"/>
      <c r="J53" s="55"/>
      <c r="K53" s="56">
        <v>1</v>
      </c>
      <c r="L53" s="51"/>
      <c r="M53" s="52"/>
      <c r="N53" s="46">
        <v>0.48819444444444443</v>
      </c>
      <c r="O53" s="53">
        <f t="shared" si="0"/>
        <v>1.1111111111111127E-2</v>
      </c>
      <c r="P53" s="40"/>
    </row>
    <row r="54" spans="1:16" ht="16" x14ac:dyDescent="0.2">
      <c r="A54" s="46">
        <v>0.47916666666666669</v>
      </c>
      <c r="B54" s="40" t="s">
        <v>173</v>
      </c>
      <c r="C54" s="40"/>
      <c r="D54" s="40" t="s">
        <v>120</v>
      </c>
      <c r="E54" s="37">
        <v>2</v>
      </c>
      <c r="F54" s="39" t="s">
        <v>121</v>
      </c>
      <c r="G54" s="47" t="s">
        <v>122</v>
      </c>
      <c r="H54" s="40" t="s">
        <v>103</v>
      </c>
      <c r="I54" s="48"/>
      <c r="J54" s="55"/>
      <c r="K54" s="56"/>
      <c r="L54" s="51">
        <v>1</v>
      </c>
      <c r="M54" s="52"/>
      <c r="N54" s="46">
        <v>0.48402777777777778</v>
      </c>
      <c r="O54" s="53">
        <f t="shared" si="0"/>
        <v>4.8611111111110938E-3</v>
      </c>
      <c r="P54" s="40"/>
    </row>
    <row r="55" spans="1:16" ht="16" x14ac:dyDescent="0.2">
      <c r="A55" s="46">
        <v>0.48055555555555557</v>
      </c>
      <c r="B55" s="40" t="s">
        <v>161</v>
      </c>
      <c r="C55" s="40"/>
      <c r="D55" s="40" t="s">
        <v>120</v>
      </c>
      <c r="E55" s="37">
        <v>2</v>
      </c>
      <c r="F55" s="39" t="s">
        <v>121</v>
      </c>
      <c r="G55" s="47" t="s">
        <v>170</v>
      </c>
      <c r="H55" s="40" t="s">
        <v>103</v>
      </c>
      <c r="I55" s="48"/>
      <c r="J55" s="55"/>
      <c r="K55" s="56"/>
      <c r="L55" s="51">
        <v>1</v>
      </c>
      <c r="M55" s="52"/>
      <c r="N55" s="46">
        <v>0.49444444444444446</v>
      </c>
      <c r="O55" s="53">
        <f t="shared" si="0"/>
        <v>1.3888888888888895E-2</v>
      </c>
      <c r="P55" s="40"/>
    </row>
    <row r="56" spans="1:16" ht="16" x14ac:dyDescent="0.2">
      <c r="A56" s="46">
        <v>0.48125000000000001</v>
      </c>
      <c r="B56" s="40" t="s">
        <v>127</v>
      </c>
      <c r="C56" s="40"/>
      <c r="D56" s="40" t="s">
        <v>120</v>
      </c>
      <c r="E56" s="37">
        <v>1</v>
      </c>
      <c r="F56" s="39" t="s">
        <v>128</v>
      </c>
      <c r="G56" s="47" t="s">
        <v>103</v>
      </c>
      <c r="H56" s="40" t="s">
        <v>159</v>
      </c>
      <c r="I56" s="48"/>
      <c r="J56" s="55"/>
      <c r="K56" s="56">
        <v>1</v>
      </c>
      <c r="L56" s="51"/>
      <c r="M56" s="52"/>
      <c r="N56" s="46">
        <v>0.48333333333333334</v>
      </c>
      <c r="O56" s="53">
        <f t="shared" si="0"/>
        <v>2.0833333333333259E-3</v>
      </c>
      <c r="P56" s="40"/>
    </row>
    <row r="57" spans="1:16" ht="16" x14ac:dyDescent="0.2">
      <c r="A57" s="46">
        <v>0.48125000000000001</v>
      </c>
      <c r="B57" s="40" t="s">
        <v>167</v>
      </c>
      <c r="C57" s="40"/>
      <c r="D57" s="40" t="s">
        <v>120</v>
      </c>
      <c r="E57" s="37">
        <v>1</v>
      </c>
      <c r="F57" s="39" t="s">
        <v>158</v>
      </c>
      <c r="G57" s="47" t="s">
        <v>103</v>
      </c>
      <c r="H57" s="40" t="s">
        <v>159</v>
      </c>
      <c r="I57" s="57"/>
      <c r="J57" s="55"/>
      <c r="K57" s="56">
        <v>1</v>
      </c>
      <c r="L57" s="51"/>
      <c r="M57" s="52"/>
      <c r="N57" s="46">
        <v>0.48333333333333334</v>
      </c>
      <c r="O57" s="53">
        <f t="shared" si="0"/>
        <v>2.0833333333333259E-3</v>
      </c>
      <c r="P57" s="40"/>
    </row>
    <row r="58" spans="1:16" ht="16" x14ac:dyDescent="0.2">
      <c r="A58" s="46">
        <v>0.48680555555555555</v>
      </c>
      <c r="B58" s="40" t="s">
        <v>174</v>
      </c>
      <c r="C58" s="40"/>
      <c r="D58" s="40" t="s">
        <v>120</v>
      </c>
      <c r="E58" s="37">
        <v>2</v>
      </c>
      <c r="F58" s="39" t="s">
        <v>110</v>
      </c>
      <c r="G58" s="47" t="s">
        <v>163</v>
      </c>
      <c r="H58" s="40" t="s">
        <v>103</v>
      </c>
      <c r="I58" s="57"/>
      <c r="J58" s="55"/>
      <c r="K58" s="56"/>
      <c r="L58" s="51">
        <v>1</v>
      </c>
      <c r="M58" s="52"/>
      <c r="N58" s="46">
        <v>0.49444444444444446</v>
      </c>
      <c r="O58" s="53">
        <f t="shared" si="0"/>
        <v>7.6388888888889173E-3</v>
      </c>
      <c r="P58" s="40"/>
    </row>
    <row r="59" spans="1:16" ht="16" x14ac:dyDescent="0.2">
      <c r="A59" s="46">
        <v>0.48680555555555555</v>
      </c>
      <c r="B59" s="40" t="s">
        <v>109</v>
      </c>
      <c r="C59" s="40"/>
      <c r="D59" s="40" t="s">
        <v>120</v>
      </c>
      <c r="E59" s="37">
        <v>1</v>
      </c>
      <c r="F59" s="39" t="s">
        <v>128</v>
      </c>
      <c r="G59" s="47" t="s">
        <v>163</v>
      </c>
      <c r="H59" s="40" t="s">
        <v>103</v>
      </c>
      <c r="I59" s="48"/>
      <c r="J59" s="55"/>
      <c r="K59" s="56"/>
      <c r="L59" s="51">
        <v>1</v>
      </c>
      <c r="M59" s="52"/>
      <c r="N59" s="46">
        <v>0.49444444444444446</v>
      </c>
      <c r="O59" s="53">
        <f t="shared" si="0"/>
        <v>7.6388888888889173E-3</v>
      </c>
      <c r="P59" s="40"/>
    </row>
    <row r="60" spans="1:16" ht="16" x14ac:dyDescent="0.2">
      <c r="A60" s="46"/>
      <c r="B60" s="40"/>
      <c r="C60" s="40"/>
      <c r="D60" s="40"/>
      <c r="E60" s="37"/>
      <c r="F60" s="39"/>
      <c r="G60" s="47" t="s">
        <v>103</v>
      </c>
      <c r="H60" s="40"/>
      <c r="I60" s="48"/>
      <c r="J60" s="55"/>
      <c r="K60" s="56"/>
      <c r="L60" s="51"/>
      <c r="M60" s="52"/>
      <c r="N60" s="46"/>
      <c r="O60" s="53">
        <f t="shared" si="0"/>
        <v>0</v>
      </c>
      <c r="P60" s="40"/>
    </row>
    <row r="61" spans="1:16" ht="16" x14ac:dyDescent="0.2">
      <c r="A61" s="46"/>
      <c r="B61" s="40"/>
      <c r="C61" s="40"/>
      <c r="D61" s="40"/>
      <c r="E61" s="37"/>
      <c r="F61" s="39"/>
      <c r="G61" s="47" t="s">
        <v>103</v>
      </c>
      <c r="H61" s="40"/>
      <c r="I61" s="48"/>
      <c r="J61" s="55"/>
      <c r="K61" s="56"/>
      <c r="L61" s="51"/>
      <c r="M61" s="52"/>
      <c r="N61" s="46"/>
      <c r="O61" s="53">
        <f t="shared" si="0"/>
        <v>0</v>
      </c>
      <c r="P61" s="40"/>
    </row>
    <row r="62" spans="1:16" ht="16" x14ac:dyDescent="0.2">
      <c r="A62" s="46"/>
      <c r="B62" s="40"/>
      <c r="C62" s="40"/>
      <c r="D62" s="40"/>
      <c r="E62" s="37"/>
      <c r="F62" s="39"/>
      <c r="G62" s="47" t="s">
        <v>103</v>
      </c>
      <c r="H62" s="40"/>
      <c r="I62" s="48"/>
      <c r="J62" s="55"/>
      <c r="K62" s="56"/>
      <c r="L62" s="51"/>
      <c r="M62" s="52"/>
      <c r="N62" s="46"/>
      <c r="O62" s="53">
        <f t="shared" si="0"/>
        <v>0</v>
      </c>
      <c r="P62" s="40"/>
    </row>
    <row r="63" spans="1:16" ht="16" x14ac:dyDescent="0.2">
      <c r="A63" s="46"/>
      <c r="B63" s="40"/>
      <c r="C63" s="40"/>
      <c r="D63" s="40"/>
      <c r="E63" s="37"/>
      <c r="F63" s="39"/>
      <c r="G63" s="47" t="s">
        <v>103</v>
      </c>
      <c r="H63" s="40"/>
      <c r="I63" s="48"/>
      <c r="J63" s="55"/>
      <c r="K63" s="56"/>
      <c r="L63" s="51"/>
      <c r="M63" s="52"/>
      <c r="N63" s="46"/>
      <c r="O63" s="53">
        <f t="shared" si="0"/>
        <v>0</v>
      </c>
      <c r="P63" s="40"/>
    </row>
    <row r="64" spans="1:16" ht="16" x14ac:dyDescent="0.2">
      <c r="A64" s="46"/>
      <c r="B64" s="40"/>
      <c r="C64" s="40"/>
      <c r="D64" s="40"/>
      <c r="E64" s="37"/>
      <c r="F64" s="39"/>
      <c r="G64" s="47" t="s">
        <v>103</v>
      </c>
      <c r="H64" s="40"/>
      <c r="I64" s="48"/>
      <c r="J64" s="55"/>
      <c r="K64" s="56"/>
      <c r="L64" s="51"/>
      <c r="M64" s="52"/>
      <c r="N64" s="46"/>
      <c r="O64" s="53">
        <f t="shared" si="0"/>
        <v>0</v>
      </c>
      <c r="P64" s="40"/>
    </row>
    <row r="65" spans="1:16" ht="16" x14ac:dyDescent="0.2">
      <c r="A65" s="46"/>
      <c r="B65" s="40"/>
      <c r="C65" s="40"/>
      <c r="D65" s="40"/>
      <c r="E65" s="37"/>
      <c r="F65" s="39"/>
      <c r="G65" s="47" t="s">
        <v>103</v>
      </c>
      <c r="H65" s="40"/>
      <c r="I65" s="48"/>
      <c r="J65" s="55"/>
      <c r="K65" s="56"/>
      <c r="L65" s="51"/>
      <c r="M65" s="52"/>
      <c r="N65" s="46"/>
      <c r="O65" s="53">
        <f t="shared" si="0"/>
        <v>0</v>
      </c>
      <c r="P65" s="40"/>
    </row>
    <row r="66" spans="1:16" ht="16" x14ac:dyDescent="0.2">
      <c r="A66" s="46"/>
      <c r="B66" s="40"/>
      <c r="C66" s="40"/>
      <c r="D66" s="40"/>
      <c r="E66" s="37"/>
      <c r="F66" s="39"/>
      <c r="G66" s="47" t="s">
        <v>103</v>
      </c>
      <c r="H66" s="40"/>
      <c r="I66" s="48"/>
      <c r="J66" s="55"/>
      <c r="K66" s="56"/>
      <c r="L66" s="51"/>
      <c r="M66" s="52"/>
      <c r="N66" s="46"/>
      <c r="O66" s="53">
        <f t="shared" ref="O66:O129" si="1">ABS(N66-A66)</f>
        <v>0</v>
      </c>
      <c r="P66" s="40"/>
    </row>
    <row r="67" spans="1:16" ht="16" x14ac:dyDescent="0.2">
      <c r="A67" s="46"/>
      <c r="B67" s="40"/>
      <c r="C67" s="40"/>
      <c r="D67" s="40"/>
      <c r="E67" s="37"/>
      <c r="F67" s="39"/>
      <c r="G67" s="47" t="s">
        <v>103</v>
      </c>
      <c r="H67" s="40"/>
      <c r="I67" s="48"/>
      <c r="J67" s="55"/>
      <c r="K67" s="56"/>
      <c r="L67" s="51"/>
      <c r="M67" s="52"/>
      <c r="N67" s="46"/>
      <c r="O67" s="53">
        <f t="shared" si="1"/>
        <v>0</v>
      </c>
      <c r="P67" s="40"/>
    </row>
    <row r="68" spans="1:16" ht="16" x14ac:dyDescent="0.2">
      <c r="A68" s="46"/>
      <c r="B68" s="40"/>
      <c r="C68" s="40"/>
      <c r="D68" s="40"/>
      <c r="E68" s="37"/>
      <c r="F68" s="39"/>
      <c r="G68" s="47" t="s">
        <v>103</v>
      </c>
      <c r="H68" s="40"/>
      <c r="I68" s="48"/>
      <c r="J68" s="55"/>
      <c r="K68" s="56"/>
      <c r="L68" s="51"/>
      <c r="M68" s="52"/>
      <c r="N68" s="46"/>
      <c r="O68" s="53">
        <f t="shared" si="1"/>
        <v>0</v>
      </c>
      <c r="P68" s="40"/>
    </row>
    <row r="69" spans="1:16" ht="16" x14ac:dyDescent="0.2">
      <c r="A69" s="46"/>
      <c r="B69" s="40"/>
      <c r="C69" s="40"/>
      <c r="D69" s="40"/>
      <c r="E69" s="37"/>
      <c r="F69" s="39"/>
      <c r="G69" s="47" t="s">
        <v>103</v>
      </c>
      <c r="H69" s="40"/>
      <c r="I69" s="48"/>
      <c r="J69" s="55"/>
      <c r="K69" s="56"/>
      <c r="L69" s="51"/>
      <c r="M69" s="52"/>
      <c r="N69" s="46"/>
      <c r="O69" s="53">
        <f t="shared" si="1"/>
        <v>0</v>
      </c>
      <c r="P69" s="40"/>
    </row>
    <row r="70" spans="1:16" ht="16" x14ac:dyDescent="0.2">
      <c r="A70" s="46"/>
      <c r="B70" s="40"/>
      <c r="C70" s="40"/>
      <c r="D70" s="40"/>
      <c r="E70" s="37"/>
      <c r="F70" s="39"/>
      <c r="G70" s="47" t="s">
        <v>103</v>
      </c>
      <c r="H70" s="40"/>
      <c r="I70" s="48"/>
      <c r="J70" s="55"/>
      <c r="K70" s="56"/>
      <c r="L70" s="51"/>
      <c r="M70" s="52"/>
      <c r="N70" s="46"/>
      <c r="O70" s="53">
        <f t="shared" si="1"/>
        <v>0</v>
      </c>
      <c r="P70" s="40"/>
    </row>
    <row r="71" spans="1:16" ht="16" x14ac:dyDescent="0.2">
      <c r="A71" s="46"/>
      <c r="B71" s="40"/>
      <c r="C71" s="40"/>
      <c r="D71" s="40"/>
      <c r="E71" s="37"/>
      <c r="F71" s="39"/>
      <c r="G71" s="47" t="s">
        <v>103</v>
      </c>
      <c r="H71" s="40"/>
      <c r="I71" s="48"/>
      <c r="J71" s="55"/>
      <c r="K71" s="56"/>
      <c r="L71" s="51"/>
      <c r="M71" s="52"/>
      <c r="N71" s="46"/>
      <c r="O71" s="53">
        <f t="shared" si="1"/>
        <v>0</v>
      </c>
      <c r="P71" s="40"/>
    </row>
    <row r="72" spans="1:16" ht="16" x14ac:dyDescent="0.2">
      <c r="A72" s="46"/>
      <c r="B72" s="40"/>
      <c r="C72" s="40"/>
      <c r="D72" s="40"/>
      <c r="E72" s="37"/>
      <c r="F72" s="39"/>
      <c r="G72" s="47" t="s">
        <v>103</v>
      </c>
      <c r="H72" s="40"/>
      <c r="I72" s="48"/>
      <c r="J72" s="55"/>
      <c r="K72" s="56"/>
      <c r="L72" s="51"/>
      <c r="M72" s="52"/>
      <c r="N72" s="46"/>
      <c r="O72" s="53">
        <f t="shared" si="1"/>
        <v>0</v>
      </c>
      <c r="P72" s="40"/>
    </row>
    <row r="73" spans="1:16" ht="16" x14ac:dyDescent="0.2">
      <c r="A73" s="46"/>
      <c r="B73" s="40"/>
      <c r="C73" s="40"/>
      <c r="D73" s="40"/>
      <c r="E73" s="37"/>
      <c r="F73" s="39"/>
      <c r="G73" s="47" t="s">
        <v>103</v>
      </c>
      <c r="H73" s="40"/>
      <c r="I73" s="48"/>
      <c r="J73" s="55"/>
      <c r="K73" s="56"/>
      <c r="L73" s="51"/>
      <c r="M73" s="52"/>
      <c r="N73" s="46"/>
      <c r="O73" s="53">
        <f t="shared" si="1"/>
        <v>0</v>
      </c>
      <c r="P73" s="40"/>
    </row>
    <row r="74" spans="1:16" ht="16" x14ac:dyDescent="0.2">
      <c r="A74" s="46"/>
      <c r="B74" s="40"/>
      <c r="C74" s="40"/>
      <c r="D74" s="40"/>
      <c r="E74" s="37"/>
      <c r="F74" s="39"/>
      <c r="G74" s="47" t="s">
        <v>103</v>
      </c>
      <c r="H74" s="40"/>
      <c r="I74" s="48"/>
      <c r="J74" s="55"/>
      <c r="K74" s="56"/>
      <c r="L74" s="51"/>
      <c r="M74" s="52"/>
      <c r="N74" s="46"/>
      <c r="O74" s="53">
        <f t="shared" si="1"/>
        <v>0</v>
      </c>
      <c r="P74" s="40"/>
    </row>
    <row r="75" spans="1:16" ht="16" x14ac:dyDescent="0.2">
      <c r="A75" s="46"/>
      <c r="B75" s="40"/>
      <c r="C75" s="40"/>
      <c r="D75" s="40"/>
      <c r="E75" s="37"/>
      <c r="F75" s="39"/>
      <c r="G75" s="47" t="s">
        <v>103</v>
      </c>
      <c r="H75" s="40"/>
      <c r="I75" s="48"/>
      <c r="J75" s="55"/>
      <c r="K75" s="56"/>
      <c r="L75" s="51"/>
      <c r="M75" s="52"/>
      <c r="N75" s="46"/>
      <c r="O75" s="53">
        <f t="shared" si="1"/>
        <v>0</v>
      </c>
      <c r="P75" s="40"/>
    </row>
    <row r="76" spans="1:16" ht="16" x14ac:dyDescent="0.2">
      <c r="A76" s="46"/>
      <c r="B76" s="40"/>
      <c r="C76" s="40"/>
      <c r="D76" s="40"/>
      <c r="E76" s="37"/>
      <c r="F76" s="39"/>
      <c r="G76" s="47" t="s">
        <v>103</v>
      </c>
      <c r="H76" s="40"/>
      <c r="I76" s="48"/>
      <c r="J76" s="55"/>
      <c r="K76" s="56"/>
      <c r="L76" s="51"/>
      <c r="M76" s="52"/>
      <c r="N76" s="46"/>
      <c r="O76" s="53">
        <f t="shared" si="1"/>
        <v>0</v>
      </c>
      <c r="P76" s="40"/>
    </row>
    <row r="77" spans="1:16" ht="16" x14ac:dyDescent="0.2">
      <c r="A77" s="46"/>
      <c r="B77" s="40"/>
      <c r="C77" s="40"/>
      <c r="D77" s="40"/>
      <c r="E77" s="37"/>
      <c r="F77" s="39"/>
      <c r="G77" s="47" t="s">
        <v>103</v>
      </c>
      <c r="H77" s="40"/>
      <c r="I77" s="48"/>
      <c r="J77" s="55"/>
      <c r="K77" s="56"/>
      <c r="L77" s="51"/>
      <c r="M77" s="52"/>
      <c r="N77" s="46"/>
      <c r="O77" s="53">
        <f t="shared" si="1"/>
        <v>0</v>
      </c>
      <c r="P77" s="40"/>
    </row>
    <row r="78" spans="1:16" ht="16" x14ac:dyDescent="0.2">
      <c r="A78" s="46"/>
      <c r="B78" s="40"/>
      <c r="C78" s="40"/>
      <c r="D78" s="40"/>
      <c r="E78" s="37"/>
      <c r="F78" s="39"/>
      <c r="G78" s="47" t="s">
        <v>103</v>
      </c>
      <c r="H78" s="40"/>
      <c r="I78" s="48"/>
      <c r="J78" s="55"/>
      <c r="K78" s="56"/>
      <c r="L78" s="51"/>
      <c r="M78" s="52"/>
      <c r="N78" s="46"/>
      <c r="O78" s="53">
        <f t="shared" si="1"/>
        <v>0</v>
      </c>
      <c r="P78" s="40"/>
    </row>
    <row r="79" spans="1:16" ht="16" x14ac:dyDescent="0.2">
      <c r="A79" s="46"/>
      <c r="B79" s="40"/>
      <c r="C79" s="40"/>
      <c r="D79" s="40"/>
      <c r="E79" s="37"/>
      <c r="F79" s="39"/>
      <c r="G79" s="47" t="s">
        <v>103</v>
      </c>
      <c r="H79" s="40"/>
      <c r="I79" s="48"/>
      <c r="J79" s="55"/>
      <c r="K79" s="56"/>
      <c r="L79" s="51"/>
      <c r="M79" s="52"/>
      <c r="N79" s="46"/>
      <c r="O79" s="53">
        <f t="shared" si="1"/>
        <v>0</v>
      </c>
      <c r="P79" s="40"/>
    </row>
    <row r="80" spans="1:16" ht="16" x14ac:dyDescent="0.2">
      <c r="A80" s="46"/>
      <c r="B80" s="40"/>
      <c r="C80" s="40"/>
      <c r="D80" s="40"/>
      <c r="E80" s="37"/>
      <c r="F80" s="39"/>
      <c r="G80" s="47" t="s">
        <v>103</v>
      </c>
      <c r="H80" s="40"/>
      <c r="I80" s="48"/>
      <c r="J80" s="55"/>
      <c r="K80" s="56"/>
      <c r="L80" s="51"/>
      <c r="M80" s="52"/>
      <c r="N80" s="46"/>
      <c r="O80" s="53">
        <f t="shared" si="1"/>
        <v>0</v>
      </c>
      <c r="P80" s="40"/>
    </row>
    <row r="81" spans="1:16" ht="16" x14ac:dyDescent="0.2">
      <c r="A81" s="46"/>
      <c r="B81" s="40"/>
      <c r="C81" s="40"/>
      <c r="D81" s="40"/>
      <c r="E81" s="37"/>
      <c r="F81" s="39"/>
      <c r="G81" s="47" t="s">
        <v>103</v>
      </c>
      <c r="H81" s="40"/>
      <c r="I81" s="48"/>
      <c r="J81" s="55"/>
      <c r="K81" s="56"/>
      <c r="L81" s="51"/>
      <c r="M81" s="52"/>
      <c r="N81" s="46"/>
      <c r="O81" s="53">
        <f t="shared" si="1"/>
        <v>0</v>
      </c>
      <c r="P81" s="40"/>
    </row>
    <row r="82" spans="1:16" ht="16" x14ac:dyDescent="0.2">
      <c r="A82" s="46"/>
      <c r="B82" s="40"/>
      <c r="C82" s="40"/>
      <c r="D82" s="40"/>
      <c r="E82" s="37"/>
      <c r="F82" s="39"/>
      <c r="G82" s="47" t="s">
        <v>103</v>
      </c>
      <c r="H82" s="40"/>
      <c r="I82" s="48"/>
      <c r="J82" s="55"/>
      <c r="K82" s="56"/>
      <c r="L82" s="51"/>
      <c r="M82" s="52"/>
      <c r="N82" s="46"/>
      <c r="O82" s="53">
        <f t="shared" si="1"/>
        <v>0</v>
      </c>
      <c r="P82" s="40"/>
    </row>
    <row r="83" spans="1:16" ht="16" x14ac:dyDescent="0.2">
      <c r="A83" s="46"/>
      <c r="B83" s="40"/>
      <c r="C83" s="40"/>
      <c r="D83" s="40"/>
      <c r="E83" s="37"/>
      <c r="F83" s="39"/>
      <c r="G83" s="47" t="s">
        <v>103</v>
      </c>
      <c r="H83" s="40"/>
      <c r="I83" s="48"/>
      <c r="J83" s="55"/>
      <c r="K83" s="56"/>
      <c r="L83" s="51"/>
      <c r="M83" s="52"/>
      <c r="N83" s="46"/>
      <c r="O83" s="53">
        <f t="shared" si="1"/>
        <v>0</v>
      </c>
      <c r="P83" s="40"/>
    </row>
    <row r="84" spans="1:16" ht="16" x14ac:dyDescent="0.2">
      <c r="A84" s="46"/>
      <c r="B84" s="40"/>
      <c r="C84" s="40"/>
      <c r="D84" s="40"/>
      <c r="E84" s="37"/>
      <c r="F84" s="39"/>
      <c r="G84" s="47" t="s">
        <v>103</v>
      </c>
      <c r="H84" s="40"/>
      <c r="I84" s="48"/>
      <c r="J84" s="55"/>
      <c r="K84" s="56"/>
      <c r="L84" s="51"/>
      <c r="M84" s="52"/>
      <c r="N84" s="46"/>
      <c r="O84" s="53">
        <f t="shared" si="1"/>
        <v>0</v>
      </c>
      <c r="P84" s="40"/>
    </row>
    <row r="85" spans="1:16" ht="16" x14ac:dyDescent="0.2">
      <c r="A85" s="46"/>
      <c r="B85" s="40"/>
      <c r="C85" s="40"/>
      <c r="D85" s="40"/>
      <c r="E85" s="37"/>
      <c r="F85" s="39"/>
      <c r="G85" s="47" t="s">
        <v>103</v>
      </c>
      <c r="H85" s="40"/>
      <c r="I85" s="48"/>
      <c r="J85" s="55"/>
      <c r="K85" s="56"/>
      <c r="L85" s="51"/>
      <c r="M85" s="52"/>
      <c r="N85" s="46"/>
      <c r="O85" s="53">
        <f t="shared" si="1"/>
        <v>0</v>
      </c>
      <c r="P85" s="40"/>
    </row>
    <row r="86" spans="1:16" ht="16" x14ac:dyDescent="0.2">
      <c r="A86" s="46"/>
      <c r="B86" s="40"/>
      <c r="C86" s="40"/>
      <c r="D86" s="40"/>
      <c r="E86" s="37"/>
      <c r="F86" s="39"/>
      <c r="G86" s="47" t="s">
        <v>103</v>
      </c>
      <c r="H86" s="40"/>
      <c r="I86" s="48"/>
      <c r="J86" s="55"/>
      <c r="K86" s="56"/>
      <c r="L86" s="51"/>
      <c r="M86" s="52"/>
      <c r="N86" s="46"/>
      <c r="O86" s="53">
        <f t="shared" si="1"/>
        <v>0</v>
      </c>
      <c r="P86" s="40"/>
    </row>
    <row r="87" spans="1:16" ht="16" x14ac:dyDescent="0.2">
      <c r="A87" s="46"/>
      <c r="B87" s="40"/>
      <c r="C87" s="40"/>
      <c r="D87" s="40"/>
      <c r="E87" s="37"/>
      <c r="F87" s="39"/>
      <c r="G87" s="47" t="s">
        <v>103</v>
      </c>
      <c r="H87" s="40"/>
      <c r="I87" s="48"/>
      <c r="J87" s="55"/>
      <c r="K87" s="56"/>
      <c r="L87" s="51"/>
      <c r="M87" s="52"/>
      <c r="N87" s="46"/>
      <c r="O87" s="53">
        <f t="shared" si="1"/>
        <v>0</v>
      </c>
      <c r="P87" s="40"/>
    </row>
    <row r="88" spans="1:16" ht="16" x14ac:dyDescent="0.2">
      <c r="A88" s="46"/>
      <c r="B88" s="40"/>
      <c r="C88" s="40"/>
      <c r="D88" s="40"/>
      <c r="E88" s="37"/>
      <c r="F88" s="39"/>
      <c r="G88" s="47" t="s">
        <v>103</v>
      </c>
      <c r="H88" s="40"/>
      <c r="I88" s="48"/>
      <c r="J88" s="55"/>
      <c r="K88" s="56"/>
      <c r="L88" s="51"/>
      <c r="M88" s="52"/>
      <c r="N88" s="46"/>
      <c r="O88" s="53">
        <f t="shared" si="1"/>
        <v>0</v>
      </c>
      <c r="P88" s="40"/>
    </row>
    <row r="89" spans="1:16" ht="16" x14ac:dyDescent="0.2">
      <c r="A89" s="46"/>
      <c r="B89" s="40"/>
      <c r="C89" s="40"/>
      <c r="D89" s="40"/>
      <c r="E89" s="37"/>
      <c r="F89" s="39"/>
      <c r="G89" s="47" t="s">
        <v>103</v>
      </c>
      <c r="H89" s="40"/>
      <c r="I89" s="48"/>
      <c r="J89" s="55"/>
      <c r="K89" s="56"/>
      <c r="L89" s="51"/>
      <c r="M89" s="52"/>
      <c r="N89" s="46"/>
      <c r="O89" s="53">
        <f t="shared" si="1"/>
        <v>0</v>
      </c>
      <c r="P89" s="40"/>
    </row>
    <row r="90" spans="1:16" ht="16" x14ac:dyDescent="0.2">
      <c r="A90" s="46"/>
      <c r="B90" s="40"/>
      <c r="C90" s="40"/>
      <c r="D90" s="40"/>
      <c r="E90" s="37"/>
      <c r="F90" s="39"/>
      <c r="G90" s="47" t="s">
        <v>103</v>
      </c>
      <c r="H90" s="40"/>
      <c r="I90" s="48"/>
      <c r="J90" s="55"/>
      <c r="K90" s="56"/>
      <c r="L90" s="51"/>
      <c r="M90" s="52"/>
      <c r="N90" s="46"/>
      <c r="O90" s="53">
        <f t="shared" si="1"/>
        <v>0</v>
      </c>
      <c r="P90" s="40"/>
    </row>
    <row r="91" spans="1:16" ht="16" x14ac:dyDescent="0.2">
      <c r="A91" s="46"/>
      <c r="B91" s="40"/>
      <c r="C91" s="40"/>
      <c r="D91" s="40"/>
      <c r="E91" s="37"/>
      <c r="F91" s="39"/>
      <c r="G91" s="47" t="s">
        <v>103</v>
      </c>
      <c r="H91" s="40"/>
      <c r="I91" s="48"/>
      <c r="J91" s="55"/>
      <c r="K91" s="56"/>
      <c r="L91" s="51"/>
      <c r="M91" s="52"/>
      <c r="N91" s="46"/>
      <c r="O91" s="53">
        <f t="shared" si="1"/>
        <v>0</v>
      </c>
      <c r="P91" s="40"/>
    </row>
    <row r="92" spans="1:16" ht="16" x14ac:dyDescent="0.2">
      <c r="A92" s="46"/>
      <c r="B92" s="40"/>
      <c r="C92" s="40"/>
      <c r="D92" s="40"/>
      <c r="E92" s="37"/>
      <c r="F92" s="39"/>
      <c r="G92" s="47" t="s">
        <v>103</v>
      </c>
      <c r="H92" s="40"/>
      <c r="I92" s="48"/>
      <c r="J92" s="55"/>
      <c r="K92" s="56"/>
      <c r="L92" s="51"/>
      <c r="M92" s="52"/>
      <c r="N92" s="46"/>
      <c r="O92" s="53">
        <f t="shared" si="1"/>
        <v>0</v>
      </c>
      <c r="P92" s="40"/>
    </row>
    <row r="93" spans="1:16" ht="16" x14ac:dyDescent="0.2">
      <c r="A93" s="46"/>
      <c r="B93" s="40"/>
      <c r="C93" s="40"/>
      <c r="D93" s="40"/>
      <c r="E93" s="37"/>
      <c r="F93" s="39"/>
      <c r="G93" s="47" t="s">
        <v>103</v>
      </c>
      <c r="H93" s="40"/>
      <c r="I93" s="48"/>
      <c r="J93" s="55"/>
      <c r="K93" s="56"/>
      <c r="L93" s="51"/>
      <c r="M93" s="52"/>
      <c r="N93" s="46"/>
      <c r="O93" s="53">
        <f t="shared" si="1"/>
        <v>0</v>
      </c>
      <c r="P93" s="40"/>
    </row>
    <row r="94" spans="1:16" ht="16" x14ac:dyDescent="0.2">
      <c r="A94" s="46"/>
      <c r="B94" s="40"/>
      <c r="C94" s="40"/>
      <c r="D94" s="40"/>
      <c r="E94" s="37"/>
      <c r="F94" s="39"/>
      <c r="G94" s="47" t="s">
        <v>103</v>
      </c>
      <c r="H94" s="40"/>
      <c r="I94" s="48"/>
      <c r="J94" s="55"/>
      <c r="K94" s="56"/>
      <c r="L94" s="51"/>
      <c r="M94" s="52"/>
      <c r="N94" s="46"/>
      <c r="O94" s="53">
        <f t="shared" si="1"/>
        <v>0</v>
      </c>
      <c r="P94" s="40"/>
    </row>
    <row r="95" spans="1:16" ht="16" x14ac:dyDescent="0.2">
      <c r="A95" s="46"/>
      <c r="B95" s="40"/>
      <c r="C95" s="40"/>
      <c r="D95" s="40"/>
      <c r="E95" s="37"/>
      <c r="F95" s="39"/>
      <c r="G95" s="47" t="s">
        <v>103</v>
      </c>
      <c r="H95" s="40"/>
      <c r="I95" s="48"/>
      <c r="J95" s="55"/>
      <c r="K95" s="56"/>
      <c r="L95" s="51"/>
      <c r="M95" s="52"/>
      <c r="N95" s="46"/>
      <c r="O95" s="53">
        <f t="shared" si="1"/>
        <v>0</v>
      </c>
      <c r="P95" s="40"/>
    </row>
    <row r="96" spans="1:16" ht="16" x14ac:dyDescent="0.2">
      <c r="A96" s="46"/>
      <c r="B96" s="40"/>
      <c r="C96" s="40"/>
      <c r="D96" s="40"/>
      <c r="E96" s="37"/>
      <c r="F96" s="39"/>
      <c r="G96" s="47" t="s">
        <v>103</v>
      </c>
      <c r="H96" s="40"/>
      <c r="I96" s="48"/>
      <c r="J96" s="55"/>
      <c r="K96" s="56"/>
      <c r="L96" s="51"/>
      <c r="M96" s="52"/>
      <c r="N96" s="46"/>
      <c r="O96" s="53">
        <f t="shared" si="1"/>
        <v>0</v>
      </c>
      <c r="P96" s="40"/>
    </row>
    <row r="97" spans="1:16" ht="16" x14ac:dyDescent="0.2">
      <c r="A97" s="46"/>
      <c r="B97" s="40"/>
      <c r="C97" s="40"/>
      <c r="D97" s="40"/>
      <c r="E97" s="37"/>
      <c r="F97" s="39"/>
      <c r="G97" s="47" t="s">
        <v>103</v>
      </c>
      <c r="H97" s="40"/>
      <c r="I97" s="48"/>
      <c r="J97" s="55"/>
      <c r="K97" s="56"/>
      <c r="L97" s="51"/>
      <c r="M97" s="52"/>
      <c r="N97" s="46"/>
      <c r="O97" s="53">
        <f t="shared" si="1"/>
        <v>0</v>
      </c>
      <c r="P97" s="40"/>
    </row>
    <row r="98" spans="1:16" ht="16" x14ac:dyDescent="0.2">
      <c r="A98" s="46"/>
      <c r="B98" s="40"/>
      <c r="C98" s="40"/>
      <c r="D98" s="40"/>
      <c r="E98" s="37"/>
      <c r="F98" s="39"/>
      <c r="G98" s="47" t="s">
        <v>103</v>
      </c>
      <c r="H98" s="40"/>
      <c r="I98" s="48"/>
      <c r="J98" s="55"/>
      <c r="K98" s="56"/>
      <c r="L98" s="51"/>
      <c r="M98" s="52"/>
      <c r="N98" s="46"/>
      <c r="O98" s="53">
        <f t="shared" si="1"/>
        <v>0</v>
      </c>
      <c r="P98" s="40"/>
    </row>
    <row r="99" spans="1:16" ht="16" x14ac:dyDescent="0.2">
      <c r="A99" s="46"/>
      <c r="B99" s="40"/>
      <c r="C99" s="40"/>
      <c r="D99" s="40"/>
      <c r="E99" s="37"/>
      <c r="F99" s="39"/>
      <c r="G99" s="47" t="s">
        <v>103</v>
      </c>
      <c r="H99" s="40"/>
      <c r="I99" s="48"/>
      <c r="J99" s="55"/>
      <c r="K99" s="56"/>
      <c r="L99" s="51"/>
      <c r="M99" s="52"/>
      <c r="N99" s="46"/>
      <c r="O99" s="53">
        <f t="shared" si="1"/>
        <v>0</v>
      </c>
      <c r="P99" s="40"/>
    </row>
    <row r="100" spans="1:16" ht="16" x14ac:dyDescent="0.2">
      <c r="A100" s="46"/>
      <c r="B100" s="40"/>
      <c r="C100" s="40"/>
      <c r="D100" s="40"/>
      <c r="E100" s="37"/>
      <c r="F100" s="39"/>
      <c r="G100" s="47" t="s">
        <v>103</v>
      </c>
      <c r="H100" s="40"/>
      <c r="I100" s="48"/>
      <c r="J100" s="55"/>
      <c r="K100" s="56"/>
      <c r="L100" s="51"/>
      <c r="M100" s="52"/>
      <c r="N100" s="46"/>
      <c r="O100" s="53">
        <f t="shared" si="1"/>
        <v>0</v>
      </c>
      <c r="P100" s="40"/>
    </row>
    <row r="101" spans="1:16" ht="16" x14ac:dyDescent="0.2">
      <c r="A101" s="46"/>
      <c r="B101" s="40"/>
      <c r="C101" s="40"/>
      <c r="D101" s="40"/>
      <c r="E101" s="37"/>
      <c r="F101" s="39"/>
      <c r="G101" s="47" t="s">
        <v>103</v>
      </c>
      <c r="H101" s="40"/>
      <c r="I101" s="48"/>
      <c r="J101" s="55"/>
      <c r="K101" s="56"/>
      <c r="L101" s="51"/>
      <c r="M101" s="52"/>
      <c r="N101" s="46"/>
      <c r="O101" s="53">
        <f t="shared" si="1"/>
        <v>0</v>
      </c>
      <c r="P101" s="40"/>
    </row>
    <row r="102" spans="1:16" ht="16" x14ac:dyDescent="0.2">
      <c r="A102" s="46"/>
      <c r="B102" s="40"/>
      <c r="C102" s="40"/>
      <c r="D102" s="40"/>
      <c r="E102" s="37"/>
      <c r="F102" s="39"/>
      <c r="G102" s="47" t="s">
        <v>103</v>
      </c>
      <c r="H102" s="40"/>
      <c r="I102" s="48"/>
      <c r="J102" s="55"/>
      <c r="K102" s="56"/>
      <c r="L102" s="51"/>
      <c r="M102" s="52"/>
      <c r="N102" s="46"/>
      <c r="O102" s="53">
        <f t="shared" si="1"/>
        <v>0</v>
      </c>
      <c r="P102" s="40"/>
    </row>
    <row r="103" spans="1:16" ht="16" x14ac:dyDescent="0.2">
      <c r="A103" s="46"/>
      <c r="B103" s="40"/>
      <c r="C103" s="40"/>
      <c r="D103" s="40"/>
      <c r="E103" s="37"/>
      <c r="F103" s="39"/>
      <c r="G103" s="47" t="s">
        <v>103</v>
      </c>
      <c r="H103" s="40"/>
      <c r="I103" s="48"/>
      <c r="J103" s="55"/>
      <c r="K103" s="56"/>
      <c r="L103" s="51"/>
      <c r="M103" s="52"/>
      <c r="N103" s="46"/>
      <c r="O103" s="53">
        <f t="shared" si="1"/>
        <v>0</v>
      </c>
      <c r="P103" s="40"/>
    </row>
    <row r="104" spans="1:16" ht="16" x14ac:dyDescent="0.2">
      <c r="A104" s="46"/>
      <c r="B104" s="40"/>
      <c r="C104" s="40"/>
      <c r="D104" s="40"/>
      <c r="E104" s="37"/>
      <c r="F104" s="39"/>
      <c r="G104" s="47" t="s">
        <v>103</v>
      </c>
      <c r="H104" s="40"/>
      <c r="I104" s="48"/>
      <c r="J104" s="55"/>
      <c r="K104" s="56"/>
      <c r="L104" s="51"/>
      <c r="M104" s="52"/>
      <c r="N104" s="46"/>
      <c r="O104" s="53">
        <f t="shared" si="1"/>
        <v>0</v>
      </c>
      <c r="P104" s="40"/>
    </row>
    <row r="105" spans="1:16" ht="16" x14ac:dyDescent="0.2">
      <c r="A105" s="46"/>
      <c r="B105" s="40"/>
      <c r="C105" s="40"/>
      <c r="D105" s="40"/>
      <c r="E105" s="37"/>
      <c r="F105" s="39"/>
      <c r="G105" s="47" t="s">
        <v>103</v>
      </c>
      <c r="H105" s="40"/>
      <c r="I105" s="48"/>
      <c r="J105" s="55"/>
      <c r="K105" s="56"/>
      <c r="L105" s="51"/>
      <c r="M105" s="52"/>
      <c r="N105" s="46"/>
      <c r="O105" s="53">
        <f t="shared" si="1"/>
        <v>0</v>
      </c>
      <c r="P105" s="40"/>
    </row>
    <row r="106" spans="1:16" ht="16" x14ac:dyDescent="0.2">
      <c r="A106" s="46"/>
      <c r="B106" s="40"/>
      <c r="C106" s="40"/>
      <c r="D106" s="40"/>
      <c r="E106" s="37"/>
      <c r="F106" s="39"/>
      <c r="G106" s="47" t="s">
        <v>103</v>
      </c>
      <c r="H106" s="40"/>
      <c r="I106" s="48"/>
      <c r="J106" s="55"/>
      <c r="K106" s="56"/>
      <c r="L106" s="51"/>
      <c r="M106" s="52"/>
      <c r="N106" s="46"/>
      <c r="O106" s="53">
        <f t="shared" si="1"/>
        <v>0</v>
      </c>
      <c r="P106" s="40"/>
    </row>
    <row r="107" spans="1:16" ht="16" x14ac:dyDescent="0.2">
      <c r="A107" s="46"/>
      <c r="B107" s="40"/>
      <c r="C107" s="40"/>
      <c r="D107" s="40"/>
      <c r="E107" s="37"/>
      <c r="F107" s="39"/>
      <c r="G107" s="47" t="s">
        <v>103</v>
      </c>
      <c r="H107" s="40"/>
      <c r="I107" s="48"/>
      <c r="J107" s="55"/>
      <c r="K107" s="56"/>
      <c r="L107" s="51"/>
      <c r="M107" s="52"/>
      <c r="N107" s="46"/>
      <c r="O107" s="53">
        <f t="shared" si="1"/>
        <v>0</v>
      </c>
      <c r="P107" s="40"/>
    </row>
    <row r="108" spans="1:16" ht="16" x14ac:dyDescent="0.2">
      <c r="A108" s="46"/>
      <c r="B108" s="40"/>
      <c r="C108" s="40"/>
      <c r="D108" s="40"/>
      <c r="E108" s="37"/>
      <c r="F108" s="39"/>
      <c r="G108" s="47" t="s">
        <v>103</v>
      </c>
      <c r="H108" s="40"/>
      <c r="I108" s="48"/>
      <c r="J108" s="55"/>
      <c r="K108" s="56"/>
      <c r="L108" s="51"/>
      <c r="M108" s="52"/>
      <c r="N108" s="46"/>
      <c r="O108" s="53">
        <f t="shared" si="1"/>
        <v>0</v>
      </c>
      <c r="P108" s="40"/>
    </row>
    <row r="109" spans="1:16" ht="16" x14ac:dyDescent="0.2">
      <c r="A109" s="46"/>
      <c r="B109" s="40"/>
      <c r="C109" s="40"/>
      <c r="D109" s="40"/>
      <c r="E109" s="37"/>
      <c r="F109" s="39"/>
      <c r="G109" s="47" t="s">
        <v>103</v>
      </c>
      <c r="H109" s="40"/>
      <c r="I109" s="48"/>
      <c r="J109" s="55"/>
      <c r="K109" s="56"/>
      <c r="L109" s="51"/>
      <c r="M109" s="52"/>
      <c r="N109" s="46"/>
      <c r="O109" s="53">
        <f t="shared" si="1"/>
        <v>0</v>
      </c>
      <c r="P109" s="40"/>
    </row>
    <row r="110" spans="1:16" ht="16" x14ac:dyDescent="0.2">
      <c r="A110" s="46"/>
      <c r="B110" s="40"/>
      <c r="C110" s="40"/>
      <c r="D110" s="40"/>
      <c r="E110" s="37"/>
      <c r="F110" s="39"/>
      <c r="G110" s="47" t="s">
        <v>103</v>
      </c>
      <c r="H110" s="40"/>
      <c r="I110" s="48"/>
      <c r="J110" s="55"/>
      <c r="K110" s="56"/>
      <c r="L110" s="51"/>
      <c r="M110" s="52"/>
      <c r="N110" s="46"/>
      <c r="O110" s="53">
        <f t="shared" si="1"/>
        <v>0</v>
      </c>
      <c r="P110" s="40"/>
    </row>
    <row r="111" spans="1:16" ht="16" x14ac:dyDescent="0.2">
      <c r="A111" s="46"/>
      <c r="B111" s="40"/>
      <c r="C111" s="40"/>
      <c r="D111" s="40"/>
      <c r="E111" s="37"/>
      <c r="F111" s="39"/>
      <c r="G111" s="47" t="s">
        <v>103</v>
      </c>
      <c r="H111" s="40"/>
      <c r="I111" s="48"/>
      <c r="J111" s="55"/>
      <c r="K111" s="56"/>
      <c r="L111" s="51"/>
      <c r="M111" s="52"/>
      <c r="N111" s="46"/>
      <c r="O111" s="53">
        <f t="shared" si="1"/>
        <v>0</v>
      </c>
      <c r="P111" s="40"/>
    </row>
    <row r="112" spans="1:16" ht="16" x14ac:dyDescent="0.2">
      <c r="A112" s="46"/>
      <c r="B112" s="40"/>
      <c r="C112" s="40"/>
      <c r="D112" s="40"/>
      <c r="E112" s="37"/>
      <c r="F112" s="39"/>
      <c r="G112" s="47"/>
      <c r="H112" s="40"/>
      <c r="I112" s="48"/>
      <c r="J112" s="55"/>
      <c r="K112" s="56"/>
      <c r="L112" s="51"/>
      <c r="M112" s="52"/>
      <c r="N112" s="46"/>
      <c r="O112" s="53">
        <f t="shared" si="1"/>
        <v>0</v>
      </c>
      <c r="P112" s="40"/>
    </row>
    <row r="113" spans="1:16" ht="16" x14ac:dyDescent="0.2">
      <c r="A113" s="46"/>
      <c r="B113" s="40"/>
      <c r="C113" s="40"/>
      <c r="D113" s="40"/>
      <c r="E113" s="37"/>
      <c r="F113" s="39"/>
      <c r="G113" s="47"/>
      <c r="H113" s="40"/>
      <c r="I113" s="48"/>
      <c r="J113" s="55"/>
      <c r="K113" s="56"/>
      <c r="L113" s="51"/>
      <c r="M113" s="52"/>
      <c r="N113" s="46"/>
      <c r="O113" s="53">
        <f t="shared" si="1"/>
        <v>0</v>
      </c>
      <c r="P113" s="40"/>
    </row>
    <row r="114" spans="1:16" ht="16" x14ac:dyDescent="0.2">
      <c r="A114" s="46"/>
      <c r="B114" s="40"/>
      <c r="C114" s="40"/>
      <c r="D114" s="40"/>
      <c r="E114" s="37"/>
      <c r="F114" s="39"/>
      <c r="G114" s="47"/>
      <c r="H114" s="40"/>
      <c r="I114" s="48"/>
      <c r="J114" s="55"/>
      <c r="K114" s="56"/>
      <c r="L114" s="51"/>
      <c r="M114" s="52"/>
      <c r="N114" s="46"/>
      <c r="O114" s="53">
        <f t="shared" si="1"/>
        <v>0</v>
      </c>
      <c r="P114" s="40"/>
    </row>
    <row r="115" spans="1:16" ht="16" x14ac:dyDescent="0.2">
      <c r="A115" s="46"/>
      <c r="B115" s="40"/>
      <c r="C115" s="40"/>
      <c r="D115" s="40"/>
      <c r="E115" s="37"/>
      <c r="F115" s="39"/>
      <c r="G115" s="47"/>
      <c r="H115" s="40"/>
      <c r="I115" s="48"/>
      <c r="J115" s="55"/>
      <c r="K115" s="56"/>
      <c r="L115" s="51"/>
      <c r="M115" s="52"/>
      <c r="N115" s="46"/>
      <c r="O115" s="53">
        <f t="shared" si="1"/>
        <v>0</v>
      </c>
      <c r="P115" s="40"/>
    </row>
    <row r="116" spans="1:16" ht="16" x14ac:dyDescent="0.2">
      <c r="A116" s="46"/>
      <c r="B116" s="40"/>
      <c r="C116" s="40"/>
      <c r="D116" s="40"/>
      <c r="E116" s="37"/>
      <c r="F116" s="39"/>
      <c r="G116" s="47"/>
      <c r="H116" s="40"/>
      <c r="I116" s="48"/>
      <c r="J116" s="55"/>
      <c r="K116" s="56"/>
      <c r="L116" s="51"/>
      <c r="M116" s="52"/>
      <c r="N116" s="46"/>
      <c r="O116" s="53">
        <f t="shared" si="1"/>
        <v>0</v>
      </c>
      <c r="P116" s="40"/>
    </row>
    <row r="117" spans="1:16" ht="16" x14ac:dyDescent="0.2">
      <c r="A117" s="46"/>
      <c r="B117" s="40"/>
      <c r="C117" s="40"/>
      <c r="D117" s="40"/>
      <c r="E117" s="37"/>
      <c r="F117" s="39"/>
      <c r="G117" s="47"/>
      <c r="H117" s="40"/>
      <c r="I117" s="48"/>
      <c r="J117" s="55"/>
      <c r="K117" s="56"/>
      <c r="L117" s="51"/>
      <c r="M117" s="52"/>
      <c r="N117" s="46"/>
      <c r="O117" s="53">
        <f t="shared" si="1"/>
        <v>0</v>
      </c>
      <c r="P117" s="40"/>
    </row>
    <row r="118" spans="1:16" ht="16" x14ac:dyDescent="0.2">
      <c r="A118" s="46"/>
      <c r="B118" s="40"/>
      <c r="C118" s="40"/>
      <c r="D118" s="40"/>
      <c r="E118" s="37"/>
      <c r="F118" s="39"/>
      <c r="G118" s="47"/>
      <c r="H118" s="40"/>
      <c r="I118" s="48"/>
      <c r="J118" s="55"/>
      <c r="K118" s="56"/>
      <c r="L118" s="51"/>
      <c r="M118" s="52"/>
      <c r="N118" s="46"/>
      <c r="O118" s="53">
        <f t="shared" si="1"/>
        <v>0</v>
      </c>
      <c r="P118" s="40"/>
    </row>
    <row r="119" spans="1:16" ht="16" x14ac:dyDescent="0.2">
      <c r="A119" s="46"/>
      <c r="B119" s="40"/>
      <c r="C119" s="40"/>
      <c r="D119" s="40"/>
      <c r="E119" s="37"/>
      <c r="F119" s="39"/>
      <c r="G119" s="47"/>
      <c r="H119" s="40"/>
      <c r="I119" s="48"/>
      <c r="J119" s="55"/>
      <c r="K119" s="56"/>
      <c r="L119" s="51"/>
      <c r="M119" s="52"/>
      <c r="N119" s="46"/>
      <c r="O119" s="53">
        <f t="shared" si="1"/>
        <v>0</v>
      </c>
      <c r="P119" s="40"/>
    </row>
    <row r="120" spans="1:16" ht="16" x14ac:dyDescent="0.2">
      <c r="A120" s="46"/>
      <c r="B120" s="40"/>
      <c r="C120" s="40"/>
      <c r="D120" s="40"/>
      <c r="E120" s="37"/>
      <c r="F120" s="39"/>
      <c r="G120" s="47"/>
      <c r="H120" s="40"/>
      <c r="I120" s="48"/>
      <c r="J120" s="55"/>
      <c r="K120" s="56"/>
      <c r="L120" s="51"/>
      <c r="M120" s="52"/>
      <c r="N120" s="46"/>
      <c r="O120" s="53">
        <f t="shared" si="1"/>
        <v>0</v>
      </c>
      <c r="P120" s="40"/>
    </row>
    <row r="121" spans="1:16" ht="16" x14ac:dyDescent="0.2">
      <c r="A121" s="46"/>
      <c r="B121" s="40"/>
      <c r="C121" s="40"/>
      <c r="D121" s="40"/>
      <c r="E121" s="37"/>
      <c r="F121" s="39"/>
      <c r="G121" s="47"/>
      <c r="H121" s="40"/>
      <c r="I121" s="48"/>
      <c r="J121" s="55"/>
      <c r="K121" s="56"/>
      <c r="L121" s="51"/>
      <c r="M121" s="52"/>
      <c r="N121" s="46"/>
      <c r="O121" s="53">
        <f t="shared" si="1"/>
        <v>0</v>
      </c>
      <c r="P121" s="40"/>
    </row>
    <row r="122" spans="1:16" ht="16" x14ac:dyDescent="0.2">
      <c r="A122" s="46"/>
      <c r="B122" s="40"/>
      <c r="C122" s="40"/>
      <c r="D122" s="40"/>
      <c r="E122" s="37"/>
      <c r="F122" s="39"/>
      <c r="G122" s="47"/>
      <c r="H122" s="40"/>
      <c r="I122" s="48"/>
      <c r="J122" s="55"/>
      <c r="K122" s="56"/>
      <c r="L122" s="51"/>
      <c r="M122" s="52"/>
      <c r="N122" s="46"/>
      <c r="O122" s="53">
        <f t="shared" si="1"/>
        <v>0</v>
      </c>
      <c r="P122" s="40"/>
    </row>
    <row r="123" spans="1:16" ht="16" x14ac:dyDescent="0.2">
      <c r="A123" s="46"/>
      <c r="B123" s="40"/>
      <c r="C123" s="40"/>
      <c r="D123" s="40"/>
      <c r="E123" s="37"/>
      <c r="F123" s="39"/>
      <c r="G123" s="47"/>
      <c r="H123" s="40"/>
      <c r="I123" s="48"/>
      <c r="J123" s="55"/>
      <c r="K123" s="56"/>
      <c r="L123" s="51"/>
      <c r="M123" s="52"/>
      <c r="N123" s="46"/>
      <c r="O123" s="53">
        <f t="shared" si="1"/>
        <v>0</v>
      </c>
      <c r="P123" s="40"/>
    </row>
    <row r="124" spans="1:16" ht="16" x14ac:dyDescent="0.2">
      <c r="A124" s="46"/>
      <c r="B124" s="40"/>
      <c r="C124" s="40"/>
      <c r="D124" s="40"/>
      <c r="E124" s="37"/>
      <c r="F124" s="39"/>
      <c r="G124" s="47"/>
      <c r="H124" s="40"/>
      <c r="I124" s="48"/>
      <c r="J124" s="55"/>
      <c r="K124" s="56"/>
      <c r="L124" s="51"/>
      <c r="M124" s="52"/>
      <c r="N124" s="46"/>
      <c r="O124" s="53">
        <f t="shared" si="1"/>
        <v>0</v>
      </c>
      <c r="P124" s="40"/>
    </row>
    <row r="125" spans="1:16" ht="16" x14ac:dyDescent="0.2">
      <c r="A125" s="46"/>
      <c r="B125" s="40"/>
      <c r="C125" s="40"/>
      <c r="D125" s="40"/>
      <c r="E125" s="37"/>
      <c r="F125" s="39"/>
      <c r="G125" s="47"/>
      <c r="H125" s="40"/>
      <c r="I125" s="48"/>
      <c r="J125" s="55"/>
      <c r="K125" s="56"/>
      <c r="L125" s="51"/>
      <c r="M125" s="52"/>
      <c r="N125" s="46"/>
      <c r="O125" s="53">
        <f t="shared" si="1"/>
        <v>0</v>
      </c>
      <c r="P125" s="40"/>
    </row>
    <row r="126" spans="1:16" ht="16" x14ac:dyDescent="0.2">
      <c r="A126" s="46"/>
      <c r="B126" s="40"/>
      <c r="C126" s="40"/>
      <c r="D126" s="40"/>
      <c r="E126" s="37"/>
      <c r="F126" s="39"/>
      <c r="G126" s="47"/>
      <c r="H126" s="40"/>
      <c r="I126" s="48"/>
      <c r="J126" s="55"/>
      <c r="K126" s="56"/>
      <c r="L126" s="51"/>
      <c r="M126" s="52"/>
      <c r="N126" s="46"/>
      <c r="O126" s="53">
        <f t="shared" si="1"/>
        <v>0</v>
      </c>
      <c r="P126" s="40"/>
    </row>
    <row r="127" spans="1:16" ht="16" x14ac:dyDescent="0.2">
      <c r="A127" s="46"/>
      <c r="B127" s="40"/>
      <c r="C127" s="40"/>
      <c r="D127" s="40"/>
      <c r="E127" s="37"/>
      <c r="F127" s="39"/>
      <c r="G127" s="47"/>
      <c r="H127" s="40"/>
      <c r="I127" s="57"/>
      <c r="J127" s="49"/>
      <c r="K127" s="50"/>
      <c r="L127" s="51"/>
      <c r="M127" s="52"/>
      <c r="N127" s="46"/>
      <c r="O127" s="53">
        <f t="shared" si="1"/>
        <v>0</v>
      </c>
      <c r="P127" s="40"/>
    </row>
    <row r="128" spans="1:16" ht="16" x14ac:dyDescent="0.2">
      <c r="A128" s="46"/>
      <c r="B128" s="40"/>
      <c r="C128" s="40"/>
      <c r="D128" s="40"/>
      <c r="E128" s="37"/>
      <c r="F128" s="39"/>
      <c r="G128" s="47"/>
      <c r="H128" s="40"/>
      <c r="I128" s="48"/>
      <c r="J128" s="49"/>
      <c r="K128" s="50"/>
      <c r="L128" s="51"/>
      <c r="M128" s="52"/>
      <c r="N128" s="46"/>
      <c r="O128" s="53">
        <f t="shared" si="1"/>
        <v>0</v>
      </c>
      <c r="P128" s="40"/>
    </row>
    <row r="129" spans="1:16" ht="16" x14ac:dyDescent="0.2">
      <c r="A129" s="46"/>
      <c r="B129" s="40"/>
      <c r="C129" s="40"/>
      <c r="D129" s="40"/>
      <c r="E129" s="37"/>
      <c r="F129" s="39"/>
      <c r="G129" s="47"/>
      <c r="H129" s="40"/>
      <c r="I129" s="48"/>
      <c r="J129" s="49"/>
      <c r="K129" s="50"/>
      <c r="L129" s="51"/>
      <c r="M129" s="52"/>
      <c r="N129" s="46"/>
      <c r="O129" s="53">
        <f t="shared" si="1"/>
        <v>0</v>
      </c>
      <c r="P129" s="40"/>
    </row>
    <row r="130" spans="1:16" ht="16" x14ac:dyDescent="0.2">
      <c r="A130" s="46"/>
      <c r="B130" s="40"/>
      <c r="C130" s="40"/>
      <c r="D130" s="40"/>
      <c r="E130" s="37"/>
      <c r="F130" s="39"/>
      <c r="G130" s="47"/>
      <c r="H130" s="40"/>
      <c r="I130" s="48"/>
      <c r="J130" s="49"/>
      <c r="K130" s="50"/>
      <c r="L130" s="51"/>
      <c r="M130" s="52"/>
      <c r="N130" s="46"/>
      <c r="O130" s="53">
        <f t="shared" ref="O130:O150" si="2">ABS(N130-A130)</f>
        <v>0</v>
      </c>
      <c r="P130" s="40"/>
    </row>
    <row r="131" spans="1:16" ht="16" x14ac:dyDescent="0.2">
      <c r="A131" s="46"/>
      <c r="B131" s="40"/>
      <c r="C131" s="40"/>
      <c r="D131" s="40"/>
      <c r="E131" s="37"/>
      <c r="F131" s="39"/>
      <c r="G131" s="47"/>
      <c r="H131" s="40"/>
      <c r="I131" s="48"/>
      <c r="J131" s="49"/>
      <c r="K131" s="50"/>
      <c r="L131" s="51"/>
      <c r="M131" s="52"/>
      <c r="N131" s="46"/>
      <c r="O131" s="53">
        <f t="shared" si="2"/>
        <v>0</v>
      </c>
      <c r="P131" s="40"/>
    </row>
    <row r="132" spans="1:16" ht="16" x14ac:dyDescent="0.2">
      <c r="A132" s="46"/>
      <c r="B132" s="40"/>
      <c r="C132" s="40"/>
      <c r="D132" s="40"/>
      <c r="E132" s="37"/>
      <c r="F132" s="39"/>
      <c r="G132" s="47"/>
      <c r="H132" s="40"/>
      <c r="I132" s="48"/>
      <c r="J132" s="49"/>
      <c r="K132" s="50"/>
      <c r="L132" s="51"/>
      <c r="M132" s="52"/>
      <c r="N132" s="46"/>
      <c r="O132" s="53">
        <f t="shared" si="2"/>
        <v>0</v>
      </c>
      <c r="P132" s="40"/>
    </row>
    <row r="133" spans="1:16" ht="16" x14ac:dyDescent="0.2">
      <c r="A133" s="46"/>
      <c r="B133" s="40"/>
      <c r="C133" s="40"/>
      <c r="D133" s="40"/>
      <c r="E133" s="37"/>
      <c r="F133" s="39"/>
      <c r="G133" s="47"/>
      <c r="H133" s="40"/>
      <c r="I133" s="48"/>
      <c r="J133" s="49"/>
      <c r="K133" s="50"/>
      <c r="L133" s="51"/>
      <c r="M133" s="52"/>
      <c r="N133" s="46"/>
      <c r="O133" s="53">
        <f t="shared" si="2"/>
        <v>0</v>
      </c>
      <c r="P133" s="40"/>
    </row>
    <row r="134" spans="1:16" ht="16" x14ac:dyDescent="0.2">
      <c r="A134" s="46"/>
      <c r="B134" s="40"/>
      <c r="C134" s="40"/>
      <c r="D134" s="40"/>
      <c r="E134" s="37"/>
      <c r="F134" s="39"/>
      <c r="G134" s="47"/>
      <c r="H134" s="40"/>
      <c r="I134" s="48"/>
      <c r="J134" s="49"/>
      <c r="K134" s="50"/>
      <c r="L134" s="51"/>
      <c r="M134" s="52"/>
      <c r="N134" s="46"/>
      <c r="O134" s="53">
        <f t="shared" si="2"/>
        <v>0</v>
      </c>
      <c r="P134" s="40"/>
    </row>
    <row r="135" spans="1:16" ht="16" x14ac:dyDescent="0.2">
      <c r="A135" s="46"/>
      <c r="B135" s="40"/>
      <c r="C135" s="40"/>
      <c r="D135" s="40"/>
      <c r="E135" s="37"/>
      <c r="F135" s="39"/>
      <c r="G135" s="47"/>
      <c r="H135" s="40"/>
      <c r="I135" s="48"/>
      <c r="J135" s="49"/>
      <c r="K135" s="50"/>
      <c r="L135" s="51"/>
      <c r="M135" s="52"/>
      <c r="N135" s="46"/>
      <c r="O135" s="53">
        <f t="shared" si="2"/>
        <v>0</v>
      </c>
      <c r="P135" s="40"/>
    </row>
    <row r="136" spans="1:16" ht="16" x14ac:dyDescent="0.2">
      <c r="A136" s="46"/>
      <c r="B136" s="40"/>
      <c r="C136" s="40"/>
      <c r="D136" s="40"/>
      <c r="E136" s="37"/>
      <c r="F136" s="39"/>
      <c r="G136" s="47"/>
      <c r="H136" s="40"/>
      <c r="I136" s="48"/>
      <c r="J136" s="49"/>
      <c r="K136" s="50"/>
      <c r="L136" s="51"/>
      <c r="M136" s="52"/>
      <c r="N136" s="46"/>
      <c r="O136" s="53">
        <f t="shared" si="2"/>
        <v>0</v>
      </c>
      <c r="P136" s="40"/>
    </row>
    <row r="137" spans="1:16" ht="16" x14ac:dyDescent="0.2">
      <c r="A137" s="46"/>
      <c r="B137" s="40"/>
      <c r="C137" s="40"/>
      <c r="D137" s="40"/>
      <c r="E137" s="37"/>
      <c r="F137" s="39"/>
      <c r="G137" s="47"/>
      <c r="H137" s="40"/>
      <c r="I137" s="48"/>
      <c r="J137" s="49"/>
      <c r="K137" s="50"/>
      <c r="L137" s="51"/>
      <c r="M137" s="52"/>
      <c r="N137" s="46"/>
      <c r="O137" s="53">
        <f t="shared" si="2"/>
        <v>0</v>
      </c>
      <c r="P137" s="40"/>
    </row>
    <row r="138" spans="1:16" ht="16" x14ac:dyDescent="0.2">
      <c r="A138" s="46"/>
      <c r="B138" s="40"/>
      <c r="C138" s="40"/>
      <c r="D138" s="40"/>
      <c r="E138" s="37"/>
      <c r="F138" s="39"/>
      <c r="G138" s="47"/>
      <c r="H138" s="40"/>
      <c r="I138" s="48"/>
      <c r="J138" s="49"/>
      <c r="K138" s="50"/>
      <c r="L138" s="51"/>
      <c r="M138" s="52"/>
      <c r="N138" s="46"/>
      <c r="O138" s="53">
        <f t="shared" si="2"/>
        <v>0</v>
      </c>
      <c r="P138" s="40"/>
    </row>
    <row r="139" spans="1:16" ht="16" x14ac:dyDescent="0.2">
      <c r="A139" s="46"/>
      <c r="B139" s="40"/>
      <c r="C139" s="40"/>
      <c r="D139" s="40"/>
      <c r="E139" s="37"/>
      <c r="F139" s="39"/>
      <c r="G139" s="47"/>
      <c r="H139" s="40"/>
      <c r="I139" s="48"/>
      <c r="J139" s="49"/>
      <c r="K139" s="50"/>
      <c r="L139" s="51"/>
      <c r="M139" s="52"/>
      <c r="N139" s="46"/>
      <c r="O139" s="53">
        <f t="shared" si="2"/>
        <v>0</v>
      </c>
      <c r="P139" s="40"/>
    </row>
    <row r="140" spans="1:16" ht="16" x14ac:dyDescent="0.2">
      <c r="A140" s="46"/>
      <c r="B140" s="40"/>
      <c r="C140" s="40"/>
      <c r="D140" s="40"/>
      <c r="E140" s="37"/>
      <c r="F140" s="39"/>
      <c r="G140" s="47"/>
      <c r="H140" s="40"/>
      <c r="I140" s="48"/>
      <c r="J140" s="49"/>
      <c r="K140" s="50"/>
      <c r="L140" s="51"/>
      <c r="M140" s="52"/>
      <c r="N140" s="46"/>
      <c r="O140" s="53">
        <f t="shared" si="2"/>
        <v>0</v>
      </c>
      <c r="P140" s="40"/>
    </row>
    <row r="141" spans="1:16" ht="16" x14ac:dyDescent="0.2">
      <c r="A141" s="46"/>
      <c r="B141" s="40"/>
      <c r="C141" s="40"/>
      <c r="D141" s="40"/>
      <c r="E141" s="37"/>
      <c r="F141" s="39"/>
      <c r="G141" s="47"/>
      <c r="H141" s="40"/>
      <c r="I141" s="48"/>
      <c r="J141" s="49"/>
      <c r="K141" s="50"/>
      <c r="L141" s="51"/>
      <c r="M141" s="52"/>
      <c r="N141" s="46"/>
      <c r="O141" s="53">
        <f t="shared" si="2"/>
        <v>0</v>
      </c>
      <c r="P141" s="40"/>
    </row>
    <row r="142" spans="1:16" ht="16" x14ac:dyDescent="0.2">
      <c r="A142" s="46"/>
      <c r="B142" s="40"/>
      <c r="C142" s="40"/>
      <c r="D142" s="40"/>
      <c r="E142" s="37"/>
      <c r="F142" s="39"/>
      <c r="G142" s="47"/>
      <c r="H142" s="40"/>
      <c r="I142" s="48"/>
      <c r="J142" s="49"/>
      <c r="K142" s="50"/>
      <c r="L142" s="51"/>
      <c r="M142" s="52"/>
      <c r="N142" s="46"/>
      <c r="O142" s="53">
        <f t="shared" si="2"/>
        <v>0</v>
      </c>
      <c r="P142" s="40"/>
    </row>
    <row r="143" spans="1:16" ht="16" x14ac:dyDescent="0.2">
      <c r="A143" s="46"/>
      <c r="B143" s="40"/>
      <c r="C143" s="40"/>
      <c r="D143" s="40"/>
      <c r="E143" s="37"/>
      <c r="F143" s="39"/>
      <c r="G143" s="47"/>
      <c r="H143" s="40"/>
      <c r="I143" s="48"/>
      <c r="J143" s="49"/>
      <c r="K143" s="50"/>
      <c r="L143" s="51"/>
      <c r="M143" s="52"/>
      <c r="N143" s="46"/>
      <c r="O143" s="53">
        <f t="shared" si="2"/>
        <v>0</v>
      </c>
      <c r="P143" s="40"/>
    </row>
    <row r="144" spans="1:16" ht="16" x14ac:dyDescent="0.2">
      <c r="A144" s="46"/>
      <c r="B144" s="40"/>
      <c r="C144" s="40"/>
      <c r="D144" s="40"/>
      <c r="E144" s="37"/>
      <c r="F144" s="39"/>
      <c r="G144" s="47"/>
      <c r="H144" s="40"/>
      <c r="I144" s="48"/>
      <c r="J144" s="49"/>
      <c r="K144" s="50"/>
      <c r="L144" s="51"/>
      <c r="M144" s="52"/>
      <c r="N144" s="46"/>
      <c r="O144" s="53">
        <f t="shared" si="2"/>
        <v>0</v>
      </c>
      <c r="P144" s="40"/>
    </row>
    <row r="145" spans="1:16" ht="16" x14ac:dyDescent="0.2">
      <c r="A145" s="46"/>
      <c r="B145" s="40"/>
      <c r="C145" s="40"/>
      <c r="D145" s="40"/>
      <c r="E145" s="37"/>
      <c r="F145" s="39"/>
      <c r="G145" s="47"/>
      <c r="H145" s="40"/>
      <c r="I145" s="48"/>
      <c r="J145" s="49"/>
      <c r="K145" s="50"/>
      <c r="L145" s="51"/>
      <c r="M145" s="52"/>
      <c r="N145" s="46"/>
      <c r="O145" s="53">
        <f t="shared" si="2"/>
        <v>0</v>
      </c>
      <c r="P145" s="40"/>
    </row>
    <row r="146" spans="1:16" ht="16" x14ac:dyDescent="0.2">
      <c r="A146" s="46"/>
      <c r="B146" s="40"/>
      <c r="C146" s="40"/>
      <c r="D146" s="40"/>
      <c r="E146" s="37"/>
      <c r="F146" s="39"/>
      <c r="G146" s="47"/>
      <c r="H146" s="40"/>
      <c r="I146" s="48"/>
      <c r="J146" s="49"/>
      <c r="K146" s="50"/>
      <c r="L146" s="51"/>
      <c r="M146" s="52"/>
      <c r="N146" s="46"/>
      <c r="O146" s="53">
        <f t="shared" si="2"/>
        <v>0</v>
      </c>
      <c r="P146" s="40"/>
    </row>
    <row r="147" spans="1:16" ht="16" x14ac:dyDescent="0.2">
      <c r="A147" s="46"/>
      <c r="B147" s="40"/>
      <c r="C147" s="40"/>
      <c r="D147" s="40"/>
      <c r="E147" s="37"/>
      <c r="F147" s="39"/>
      <c r="G147" s="47"/>
      <c r="H147" s="40"/>
      <c r="I147" s="48"/>
      <c r="J147" s="49"/>
      <c r="K147" s="50"/>
      <c r="L147" s="51"/>
      <c r="M147" s="52"/>
      <c r="N147" s="46"/>
      <c r="O147" s="53">
        <f t="shared" si="2"/>
        <v>0</v>
      </c>
      <c r="P147" s="40"/>
    </row>
    <row r="148" spans="1:16" ht="16" x14ac:dyDescent="0.2">
      <c r="A148" s="46"/>
      <c r="B148" s="40"/>
      <c r="C148" s="40"/>
      <c r="D148" s="40"/>
      <c r="E148" s="37"/>
      <c r="F148" s="39"/>
      <c r="G148" s="47"/>
      <c r="H148" s="40"/>
      <c r="I148" s="48"/>
      <c r="J148" s="49"/>
      <c r="K148" s="50"/>
      <c r="L148" s="51"/>
      <c r="M148" s="52"/>
      <c r="N148" s="46"/>
      <c r="O148" s="53">
        <f t="shared" si="2"/>
        <v>0</v>
      </c>
      <c r="P148" s="40"/>
    </row>
    <row r="149" spans="1:16" ht="16" x14ac:dyDescent="0.2">
      <c r="A149" s="46"/>
      <c r="B149" s="40"/>
      <c r="C149" s="40"/>
      <c r="D149" s="40"/>
      <c r="E149" s="37"/>
      <c r="F149" s="39"/>
      <c r="G149" s="47"/>
      <c r="H149" s="40"/>
      <c r="I149" s="48"/>
      <c r="J149" s="49"/>
      <c r="K149" s="50"/>
      <c r="L149" s="51"/>
      <c r="M149" s="52"/>
      <c r="N149" s="46"/>
      <c r="O149" s="53">
        <f t="shared" si="2"/>
        <v>0</v>
      </c>
      <c r="P149" s="40"/>
    </row>
    <row r="150" spans="1:16" ht="16" x14ac:dyDescent="0.2">
      <c r="A150" s="46"/>
      <c r="B150" s="40"/>
      <c r="C150" s="40"/>
      <c r="D150" s="40"/>
      <c r="E150" s="37"/>
      <c r="F150" s="39"/>
      <c r="G150" s="47"/>
      <c r="H150" s="40"/>
      <c r="I150" s="48"/>
      <c r="J150" s="49"/>
      <c r="K150" s="50"/>
      <c r="L150" s="51"/>
      <c r="M150" s="52"/>
      <c r="N150" s="46"/>
      <c r="O150" s="53">
        <f t="shared" si="2"/>
        <v>0</v>
      </c>
      <c r="P150" s="40"/>
    </row>
    <row r="151" spans="1:16" ht="16" x14ac:dyDescent="0.2">
      <c r="A151" s="46"/>
      <c r="B151" s="40"/>
      <c r="C151" s="40"/>
      <c r="D151" s="40"/>
      <c r="E151" s="37"/>
      <c r="F151" s="39"/>
      <c r="G151" s="47"/>
      <c r="H151" s="40"/>
      <c r="I151" s="48"/>
      <c r="J151" s="49"/>
      <c r="K151" s="50"/>
      <c r="L151" s="51"/>
      <c r="M151" s="52"/>
      <c r="N151" s="46"/>
      <c r="O151" s="53">
        <f t="shared" ref="O151:O194" si="3">ABS(N151-A151)</f>
        <v>0</v>
      </c>
      <c r="P151" s="54"/>
    </row>
    <row r="152" spans="1:16" ht="16" x14ac:dyDescent="0.2">
      <c r="A152" s="46"/>
      <c r="B152" s="40"/>
      <c r="C152" s="40"/>
      <c r="D152" s="40"/>
      <c r="E152" s="37"/>
      <c r="F152" s="39"/>
      <c r="G152" s="47"/>
      <c r="H152" s="40"/>
      <c r="I152" s="48"/>
      <c r="J152" s="49"/>
      <c r="K152" s="50"/>
      <c r="L152" s="51"/>
      <c r="M152" s="52"/>
      <c r="N152" s="46"/>
      <c r="O152" s="53">
        <f t="shared" si="3"/>
        <v>0</v>
      </c>
      <c r="P152" s="54"/>
    </row>
    <row r="153" spans="1:16" ht="16" x14ac:dyDescent="0.2">
      <c r="A153" s="46"/>
      <c r="B153" s="40"/>
      <c r="C153" s="40"/>
      <c r="D153" s="40"/>
      <c r="E153" s="37"/>
      <c r="F153" s="39"/>
      <c r="G153" s="47"/>
      <c r="H153" s="40"/>
      <c r="I153" s="48"/>
      <c r="J153" s="49"/>
      <c r="K153" s="50"/>
      <c r="L153" s="51"/>
      <c r="M153" s="52"/>
      <c r="N153" s="46"/>
      <c r="O153" s="53">
        <f t="shared" si="3"/>
        <v>0</v>
      </c>
      <c r="P153" s="54"/>
    </row>
    <row r="154" spans="1:16" ht="16" x14ac:dyDescent="0.2">
      <c r="A154" s="46"/>
      <c r="B154" s="40"/>
      <c r="C154" s="40"/>
      <c r="D154" s="40"/>
      <c r="E154" s="37"/>
      <c r="F154" s="39"/>
      <c r="G154" s="47"/>
      <c r="H154" s="40"/>
      <c r="I154" s="48"/>
      <c r="J154" s="49"/>
      <c r="K154" s="50"/>
      <c r="L154" s="51"/>
      <c r="M154" s="52"/>
      <c r="N154" s="46"/>
      <c r="O154" s="53">
        <f t="shared" si="3"/>
        <v>0</v>
      </c>
      <c r="P154" s="54"/>
    </row>
    <row r="155" spans="1:16" ht="16" x14ac:dyDescent="0.2">
      <c r="A155" s="46"/>
      <c r="B155" s="40"/>
      <c r="C155" s="40"/>
      <c r="D155" s="40"/>
      <c r="E155" s="37"/>
      <c r="F155" s="39"/>
      <c r="G155" s="47"/>
      <c r="H155" s="40"/>
      <c r="I155" s="48"/>
      <c r="J155" s="49"/>
      <c r="K155" s="50"/>
      <c r="L155" s="51"/>
      <c r="M155" s="52"/>
      <c r="N155" s="46"/>
      <c r="O155" s="53">
        <f t="shared" si="3"/>
        <v>0</v>
      </c>
      <c r="P155" s="54"/>
    </row>
    <row r="156" spans="1:16" ht="16" x14ac:dyDescent="0.2">
      <c r="A156" s="46"/>
      <c r="B156" s="40"/>
      <c r="C156" s="40"/>
      <c r="D156" s="40"/>
      <c r="E156" s="37"/>
      <c r="F156" s="39"/>
      <c r="G156" s="47"/>
      <c r="H156" s="40"/>
      <c r="I156" s="48"/>
      <c r="J156" s="49"/>
      <c r="K156" s="50"/>
      <c r="L156" s="51"/>
      <c r="M156" s="52"/>
      <c r="N156" s="46"/>
      <c r="O156" s="53">
        <f t="shared" si="3"/>
        <v>0</v>
      </c>
      <c r="P156" s="54"/>
    </row>
    <row r="157" spans="1:16" ht="16" x14ac:dyDescent="0.2">
      <c r="A157" s="46"/>
      <c r="B157" s="40"/>
      <c r="C157" s="40"/>
      <c r="D157" s="40"/>
      <c r="E157" s="37"/>
      <c r="F157" s="39"/>
      <c r="G157" s="47"/>
      <c r="H157" s="40"/>
      <c r="I157" s="48"/>
      <c r="J157" s="49"/>
      <c r="K157" s="50"/>
      <c r="L157" s="51"/>
      <c r="M157" s="52"/>
      <c r="N157" s="46"/>
      <c r="O157" s="53">
        <f t="shared" si="3"/>
        <v>0</v>
      </c>
      <c r="P157" s="54"/>
    </row>
    <row r="158" spans="1:16" ht="16" x14ac:dyDescent="0.2">
      <c r="A158" s="46"/>
      <c r="B158" s="40"/>
      <c r="C158" s="40"/>
      <c r="D158" s="40"/>
      <c r="E158" s="37"/>
      <c r="F158" s="39"/>
      <c r="G158" s="47"/>
      <c r="H158" s="40"/>
      <c r="I158" s="48"/>
      <c r="J158" s="49"/>
      <c r="K158" s="50"/>
      <c r="L158" s="51"/>
      <c r="M158" s="52"/>
      <c r="N158" s="46"/>
      <c r="O158" s="53">
        <f t="shared" si="3"/>
        <v>0</v>
      </c>
      <c r="P158" s="54"/>
    </row>
    <row r="159" spans="1:16" ht="16" x14ac:dyDescent="0.2">
      <c r="A159" s="46"/>
      <c r="B159" s="40"/>
      <c r="C159" s="40"/>
      <c r="D159" s="40"/>
      <c r="E159" s="37"/>
      <c r="F159" s="39"/>
      <c r="G159" s="47"/>
      <c r="H159" s="40"/>
      <c r="I159" s="48"/>
      <c r="J159" s="49"/>
      <c r="K159" s="50"/>
      <c r="L159" s="51"/>
      <c r="M159" s="52"/>
      <c r="N159" s="46"/>
      <c r="O159" s="53">
        <f t="shared" si="3"/>
        <v>0</v>
      </c>
      <c r="P159" s="54"/>
    </row>
    <row r="160" spans="1:16" ht="16" x14ac:dyDescent="0.2">
      <c r="A160" s="46"/>
      <c r="B160" s="40"/>
      <c r="C160" s="40"/>
      <c r="D160" s="40"/>
      <c r="E160" s="37"/>
      <c r="F160" s="39"/>
      <c r="G160" s="47"/>
      <c r="H160" s="40"/>
      <c r="I160" s="48"/>
      <c r="J160" s="49"/>
      <c r="K160" s="50"/>
      <c r="L160" s="51"/>
      <c r="M160" s="52"/>
      <c r="N160" s="46"/>
      <c r="O160" s="53">
        <f t="shared" si="3"/>
        <v>0</v>
      </c>
      <c r="P160" s="54"/>
    </row>
    <row r="161" spans="1:16" ht="16" x14ac:dyDescent="0.2">
      <c r="A161" s="46"/>
      <c r="B161" s="40"/>
      <c r="C161" s="40"/>
      <c r="D161" s="40"/>
      <c r="E161" s="37"/>
      <c r="F161" s="39"/>
      <c r="G161" s="47"/>
      <c r="H161" s="40"/>
      <c r="I161" s="48"/>
      <c r="J161" s="49"/>
      <c r="K161" s="50"/>
      <c r="L161" s="51"/>
      <c r="M161" s="52"/>
      <c r="N161" s="46"/>
      <c r="O161" s="53">
        <f t="shared" si="3"/>
        <v>0</v>
      </c>
      <c r="P161" s="54"/>
    </row>
    <row r="162" spans="1:16" ht="16" x14ac:dyDescent="0.2">
      <c r="A162" s="46"/>
      <c r="B162" s="40"/>
      <c r="C162" s="40"/>
      <c r="D162" s="40"/>
      <c r="E162" s="37"/>
      <c r="F162" s="39"/>
      <c r="G162" s="47"/>
      <c r="H162" s="40"/>
      <c r="I162" s="48"/>
      <c r="J162" s="49"/>
      <c r="K162" s="50"/>
      <c r="L162" s="51"/>
      <c r="M162" s="52"/>
      <c r="N162" s="46"/>
      <c r="O162" s="53">
        <f t="shared" si="3"/>
        <v>0</v>
      </c>
      <c r="P162" s="54"/>
    </row>
    <row r="163" spans="1:16" ht="16" x14ac:dyDescent="0.2">
      <c r="A163" s="46"/>
      <c r="B163" s="40"/>
      <c r="C163" s="40"/>
      <c r="D163" s="40"/>
      <c r="E163" s="37"/>
      <c r="F163" s="39"/>
      <c r="G163" s="47"/>
      <c r="H163" s="40"/>
      <c r="I163" s="48"/>
      <c r="J163" s="49"/>
      <c r="K163" s="50"/>
      <c r="L163" s="51"/>
      <c r="M163" s="52"/>
      <c r="N163" s="46"/>
      <c r="O163" s="53">
        <f t="shared" si="3"/>
        <v>0</v>
      </c>
      <c r="P163" s="54"/>
    </row>
    <row r="164" spans="1:16" ht="16" x14ac:dyDescent="0.2">
      <c r="A164" s="46"/>
      <c r="B164" s="40"/>
      <c r="C164" s="40"/>
      <c r="D164" s="40"/>
      <c r="E164" s="37"/>
      <c r="F164" s="39"/>
      <c r="G164" s="47"/>
      <c r="H164" s="40"/>
      <c r="I164" s="48"/>
      <c r="J164" s="49"/>
      <c r="K164" s="50"/>
      <c r="L164" s="51"/>
      <c r="M164" s="52"/>
      <c r="N164" s="46"/>
      <c r="O164" s="53">
        <f t="shared" si="3"/>
        <v>0</v>
      </c>
      <c r="P164" s="54"/>
    </row>
    <row r="165" spans="1:16" ht="16" x14ac:dyDescent="0.2">
      <c r="A165" s="46"/>
      <c r="B165" s="40"/>
      <c r="C165" s="40"/>
      <c r="D165" s="40"/>
      <c r="E165" s="37"/>
      <c r="F165" s="39"/>
      <c r="G165" s="47"/>
      <c r="H165" s="40"/>
      <c r="I165" s="48"/>
      <c r="J165" s="49"/>
      <c r="K165" s="50"/>
      <c r="L165" s="51"/>
      <c r="M165" s="52"/>
      <c r="N165" s="46"/>
      <c r="O165" s="53">
        <f t="shared" si="3"/>
        <v>0</v>
      </c>
      <c r="P165" s="54"/>
    </row>
    <row r="166" spans="1:16" ht="16" x14ac:dyDescent="0.2">
      <c r="A166" s="46"/>
      <c r="B166" s="40"/>
      <c r="C166" s="40"/>
      <c r="D166" s="40"/>
      <c r="E166" s="37"/>
      <c r="F166" s="39"/>
      <c r="G166" s="47"/>
      <c r="H166" s="40"/>
      <c r="I166" s="48"/>
      <c r="J166" s="49"/>
      <c r="K166" s="50"/>
      <c r="L166" s="51"/>
      <c r="M166" s="52"/>
      <c r="N166" s="46"/>
      <c r="O166" s="53">
        <f t="shared" si="3"/>
        <v>0</v>
      </c>
      <c r="P166" s="54"/>
    </row>
    <row r="167" spans="1:16" ht="16" x14ac:dyDescent="0.2">
      <c r="A167" s="46"/>
      <c r="B167" s="40"/>
      <c r="C167" s="40"/>
      <c r="D167" s="40"/>
      <c r="E167" s="37"/>
      <c r="F167" s="39"/>
      <c r="G167" s="47"/>
      <c r="H167" s="40"/>
      <c r="I167" s="48"/>
      <c r="J167" s="49"/>
      <c r="K167" s="50"/>
      <c r="L167" s="51"/>
      <c r="M167" s="52"/>
      <c r="N167" s="46"/>
      <c r="O167" s="53">
        <f t="shared" si="3"/>
        <v>0</v>
      </c>
      <c r="P167" s="54"/>
    </row>
    <row r="168" spans="1:16" ht="16" x14ac:dyDescent="0.2">
      <c r="A168" s="46"/>
      <c r="B168" s="40"/>
      <c r="C168" s="40"/>
      <c r="D168" s="40"/>
      <c r="E168" s="37"/>
      <c r="F168" s="39"/>
      <c r="G168" s="47"/>
      <c r="H168" s="40"/>
      <c r="I168" s="48"/>
      <c r="J168" s="49"/>
      <c r="K168" s="50"/>
      <c r="L168" s="51"/>
      <c r="M168" s="52"/>
      <c r="N168" s="46"/>
      <c r="O168" s="53">
        <f t="shared" si="3"/>
        <v>0</v>
      </c>
      <c r="P168" s="54"/>
    </row>
    <row r="169" spans="1:16" ht="16" x14ac:dyDescent="0.2">
      <c r="A169" s="46"/>
      <c r="B169" s="40"/>
      <c r="C169" s="40"/>
      <c r="D169" s="40"/>
      <c r="E169" s="37"/>
      <c r="F169" s="39"/>
      <c r="G169" s="47"/>
      <c r="H169" s="40"/>
      <c r="I169" s="48"/>
      <c r="J169" s="49"/>
      <c r="K169" s="50"/>
      <c r="L169" s="51"/>
      <c r="M169" s="52"/>
      <c r="N169" s="46"/>
      <c r="O169" s="53">
        <f t="shared" si="3"/>
        <v>0</v>
      </c>
      <c r="P169" s="54"/>
    </row>
    <row r="170" spans="1:16" ht="16" x14ac:dyDescent="0.2">
      <c r="A170" s="46"/>
      <c r="B170" s="40"/>
      <c r="C170" s="40"/>
      <c r="D170" s="40"/>
      <c r="E170" s="37"/>
      <c r="F170" s="39"/>
      <c r="G170" s="47"/>
      <c r="H170" s="40"/>
      <c r="I170" s="48"/>
      <c r="J170" s="49"/>
      <c r="K170" s="50"/>
      <c r="L170" s="51"/>
      <c r="M170" s="52"/>
      <c r="N170" s="46"/>
      <c r="O170" s="53">
        <f t="shared" si="3"/>
        <v>0</v>
      </c>
      <c r="P170" s="54"/>
    </row>
    <row r="171" spans="1:16" ht="16" x14ac:dyDescent="0.2">
      <c r="A171" s="46"/>
      <c r="B171" s="40"/>
      <c r="C171" s="40"/>
      <c r="D171" s="40"/>
      <c r="E171" s="37"/>
      <c r="F171" s="39"/>
      <c r="G171" s="47"/>
      <c r="H171" s="40"/>
      <c r="I171" s="48"/>
      <c r="J171" s="49"/>
      <c r="K171" s="50"/>
      <c r="L171" s="51"/>
      <c r="M171" s="52"/>
      <c r="N171" s="46"/>
      <c r="O171" s="53">
        <f t="shared" si="3"/>
        <v>0</v>
      </c>
      <c r="P171" s="54"/>
    </row>
    <row r="172" spans="1:16" ht="16" x14ac:dyDescent="0.2">
      <c r="A172" s="46"/>
      <c r="B172" s="40"/>
      <c r="C172" s="40"/>
      <c r="D172" s="90"/>
      <c r="E172" s="59"/>
      <c r="F172" s="39"/>
      <c r="G172" s="47"/>
      <c r="H172" s="40"/>
      <c r="I172" s="48"/>
      <c r="J172" s="49"/>
      <c r="K172" s="50"/>
      <c r="L172" s="51"/>
      <c r="M172" s="52"/>
      <c r="N172" s="46"/>
      <c r="O172" s="53">
        <f t="shared" si="3"/>
        <v>0</v>
      </c>
      <c r="P172" s="54"/>
    </row>
    <row r="173" spans="1:16" ht="16" x14ac:dyDescent="0.2">
      <c r="A173" s="46"/>
      <c r="B173" s="40"/>
      <c r="C173" s="40"/>
      <c r="D173" s="40"/>
      <c r="E173" s="37"/>
      <c r="F173" s="39"/>
      <c r="G173" s="47"/>
      <c r="H173" s="40"/>
      <c r="I173" s="48"/>
      <c r="J173" s="49"/>
      <c r="K173" s="50"/>
      <c r="L173" s="51"/>
      <c r="M173" s="52"/>
      <c r="N173" s="46"/>
      <c r="O173" s="53">
        <f t="shared" si="3"/>
        <v>0</v>
      </c>
      <c r="P173" s="54"/>
    </row>
    <row r="174" spans="1:16" ht="16" x14ac:dyDescent="0.2">
      <c r="A174" s="46"/>
      <c r="B174" s="40"/>
      <c r="C174" s="40"/>
      <c r="D174" s="40"/>
      <c r="E174" s="37"/>
      <c r="F174" s="39"/>
      <c r="G174" s="47"/>
      <c r="H174" s="40"/>
      <c r="I174" s="48"/>
      <c r="J174" s="49"/>
      <c r="K174" s="50"/>
      <c r="L174" s="51"/>
      <c r="M174" s="52"/>
      <c r="N174" s="46"/>
      <c r="O174" s="53">
        <f t="shared" si="3"/>
        <v>0</v>
      </c>
      <c r="P174" s="54"/>
    </row>
    <row r="175" spans="1:16" ht="16" x14ac:dyDescent="0.2">
      <c r="A175" s="46"/>
      <c r="B175" s="40"/>
      <c r="C175" s="40"/>
      <c r="D175" s="40"/>
      <c r="E175" s="37"/>
      <c r="F175" s="39"/>
      <c r="G175" s="47"/>
      <c r="H175" s="40"/>
      <c r="I175" s="48"/>
      <c r="J175" s="49"/>
      <c r="K175" s="50"/>
      <c r="L175" s="51"/>
      <c r="M175" s="52"/>
      <c r="N175" s="46"/>
      <c r="O175" s="53">
        <f t="shared" si="3"/>
        <v>0</v>
      </c>
      <c r="P175" s="54"/>
    </row>
    <row r="176" spans="1:16" ht="16" x14ac:dyDescent="0.2">
      <c r="A176" s="46"/>
      <c r="B176" s="40"/>
      <c r="C176" s="40"/>
      <c r="D176" s="40"/>
      <c r="E176" s="37"/>
      <c r="F176" s="39"/>
      <c r="G176" s="47"/>
      <c r="H176" s="40"/>
      <c r="I176" s="48"/>
      <c r="J176" s="49"/>
      <c r="K176" s="50"/>
      <c r="L176" s="51"/>
      <c r="M176" s="52"/>
      <c r="N176" s="46"/>
      <c r="O176" s="53">
        <f t="shared" si="3"/>
        <v>0</v>
      </c>
      <c r="P176" s="54"/>
    </row>
    <row r="177" spans="1:16" ht="16" x14ac:dyDescent="0.2">
      <c r="A177" s="46"/>
      <c r="B177" s="40"/>
      <c r="C177" s="40"/>
      <c r="D177" s="40"/>
      <c r="E177" s="37"/>
      <c r="F177" s="39"/>
      <c r="G177" s="47"/>
      <c r="H177" s="40"/>
      <c r="I177" s="48"/>
      <c r="J177" s="49"/>
      <c r="K177" s="50"/>
      <c r="L177" s="51"/>
      <c r="M177" s="52"/>
      <c r="N177" s="46"/>
      <c r="O177" s="53">
        <f t="shared" si="3"/>
        <v>0</v>
      </c>
      <c r="P177" s="54"/>
    </row>
    <row r="178" spans="1:16" ht="16" x14ac:dyDescent="0.2">
      <c r="A178" s="46"/>
      <c r="B178" s="40"/>
      <c r="C178" s="40"/>
      <c r="D178" s="40"/>
      <c r="E178" s="37"/>
      <c r="F178" s="39"/>
      <c r="G178" s="47"/>
      <c r="H178" s="40"/>
      <c r="I178" s="48"/>
      <c r="J178" s="49"/>
      <c r="K178" s="50"/>
      <c r="L178" s="51"/>
      <c r="M178" s="52"/>
      <c r="N178" s="46"/>
      <c r="O178" s="53">
        <f t="shared" si="3"/>
        <v>0</v>
      </c>
      <c r="P178" s="54"/>
    </row>
    <row r="179" spans="1:16" ht="16" x14ac:dyDescent="0.2">
      <c r="A179" s="46"/>
      <c r="B179" s="40"/>
      <c r="C179" s="40"/>
      <c r="D179" s="40"/>
      <c r="E179" s="37"/>
      <c r="F179" s="39"/>
      <c r="G179" s="47"/>
      <c r="H179" s="40"/>
      <c r="I179" s="48"/>
      <c r="J179" s="49"/>
      <c r="K179" s="50"/>
      <c r="L179" s="51"/>
      <c r="M179" s="52"/>
      <c r="N179" s="46"/>
      <c r="O179" s="53">
        <f t="shared" si="3"/>
        <v>0</v>
      </c>
      <c r="P179" s="54"/>
    </row>
    <row r="180" spans="1:16" ht="16" x14ac:dyDescent="0.2">
      <c r="A180" s="46"/>
      <c r="B180" s="40"/>
      <c r="C180" s="40"/>
      <c r="D180" s="40"/>
      <c r="E180" s="37"/>
      <c r="F180" s="39"/>
      <c r="G180" s="47"/>
      <c r="H180" s="40"/>
      <c r="I180" s="48"/>
      <c r="J180" s="49"/>
      <c r="K180" s="50"/>
      <c r="L180" s="51"/>
      <c r="M180" s="52"/>
      <c r="N180" s="46"/>
      <c r="O180" s="53">
        <f t="shared" si="3"/>
        <v>0</v>
      </c>
      <c r="P180" s="54"/>
    </row>
    <row r="181" spans="1:16" ht="16" x14ac:dyDescent="0.2">
      <c r="A181" s="46"/>
      <c r="B181" s="40"/>
      <c r="C181" s="40"/>
      <c r="D181" s="40"/>
      <c r="E181" s="37"/>
      <c r="F181" s="39"/>
      <c r="G181" s="47"/>
      <c r="H181" s="40"/>
      <c r="I181" s="48"/>
      <c r="J181" s="49"/>
      <c r="K181" s="50"/>
      <c r="L181" s="51"/>
      <c r="M181" s="52"/>
      <c r="N181" s="46"/>
      <c r="O181" s="53">
        <f t="shared" si="3"/>
        <v>0</v>
      </c>
      <c r="P181" s="54"/>
    </row>
    <row r="182" spans="1:16" ht="16" x14ac:dyDescent="0.2">
      <c r="A182" s="46"/>
      <c r="B182" s="40"/>
      <c r="C182" s="40"/>
      <c r="D182" s="40"/>
      <c r="E182" s="37"/>
      <c r="F182" s="39"/>
      <c r="G182" s="47"/>
      <c r="H182" s="40"/>
      <c r="I182" s="48"/>
      <c r="J182" s="49"/>
      <c r="K182" s="50"/>
      <c r="L182" s="51"/>
      <c r="M182" s="52"/>
      <c r="N182" s="46"/>
      <c r="O182" s="53">
        <f t="shared" si="3"/>
        <v>0</v>
      </c>
      <c r="P182" s="54"/>
    </row>
    <row r="183" spans="1:16" ht="16" x14ac:dyDescent="0.2">
      <c r="A183" s="46"/>
      <c r="B183" s="40"/>
      <c r="C183" s="40"/>
      <c r="D183" s="40"/>
      <c r="E183" s="37"/>
      <c r="F183" s="39"/>
      <c r="G183" s="47"/>
      <c r="H183" s="40"/>
      <c r="I183" s="48"/>
      <c r="J183" s="49"/>
      <c r="K183" s="50"/>
      <c r="L183" s="51"/>
      <c r="M183" s="52"/>
      <c r="N183" s="46"/>
      <c r="O183" s="53">
        <f t="shared" si="3"/>
        <v>0</v>
      </c>
      <c r="P183" s="54"/>
    </row>
    <row r="184" spans="1:16" ht="16" x14ac:dyDescent="0.2">
      <c r="A184" s="46"/>
      <c r="B184" s="40"/>
      <c r="C184" s="40"/>
      <c r="D184" s="40"/>
      <c r="E184" s="37"/>
      <c r="F184" s="39"/>
      <c r="G184" s="47"/>
      <c r="H184" s="40"/>
      <c r="I184" s="48"/>
      <c r="J184" s="49"/>
      <c r="K184" s="50"/>
      <c r="L184" s="51"/>
      <c r="M184" s="52"/>
      <c r="N184" s="46"/>
      <c r="O184" s="53">
        <f t="shared" si="3"/>
        <v>0</v>
      </c>
      <c r="P184" s="54"/>
    </row>
    <row r="185" spans="1:16" ht="16" x14ac:dyDescent="0.2">
      <c r="A185" s="46"/>
      <c r="B185" s="40"/>
      <c r="C185" s="40"/>
      <c r="D185" s="40"/>
      <c r="E185" s="37"/>
      <c r="F185" s="39"/>
      <c r="G185" s="47"/>
      <c r="H185" s="40"/>
      <c r="I185" s="48"/>
      <c r="J185" s="49"/>
      <c r="K185" s="50"/>
      <c r="L185" s="51"/>
      <c r="M185" s="52"/>
      <c r="N185" s="46"/>
      <c r="O185" s="53">
        <f t="shared" si="3"/>
        <v>0</v>
      </c>
      <c r="P185" s="54"/>
    </row>
    <row r="186" spans="1:16" ht="16" x14ac:dyDescent="0.2">
      <c r="A186" s="46"/>
      <c r="B186" s="40"/>
      <c r="C186" s="40"/>
      <c r="D186" s="40"/>
      <c r="E186" s="37"/>
      <c r="F186" s="39"/>
      <c r="G186" s="47"/>
      <c r="H186" s="40"/>
      <c r="I186" s="48"/>
      <c r="J186" s="49"/>
      <c r="K186" s="50"/>
      <c r="L186" s="51"/>
      <c r="M186" s="52"/>
      <c r="N186" s="46"/>
      <c r="O186" s="53">
        <f t="shared" si="3"/>
        <v>0</v>
      </c>
      <c r="P186" s="54"/>
    </row>
    <row r="187" spans="1:16" ht="16" x14ac:dyDescent="0.2">
      <c r="A187" s="46"/>
      <c r="B187" s="40"/>
      <c r="C187" s="40"/>
      <c r="D187" s="40"/>
      <c r="E187" s="37"/>
      <c r="F187" s="39"/>
      <c r="G187" s="47"/>
      <c r="H187" s="40"/>
      <c r="I187" s="48"/>
      <c r="J187" s="49"/>
      <c r="K187" s="50"/>
      <c r="L187" s="51"/>
      <c r="M187" s="52"/>
      <c r="N187" s="46"/>
      <c r="O187" s="53">
        <f t="shared" si="3"/>
        <v>0</v>
      </c>
      <c r="P187" s="54"/>
    </row>
    <row r="188" spans="1:16" ht="16" x14ac:dyDescent="0.2">
      <c r="A188" s="46"/>
      <c r="B188" s="40"/>
      <c r="C188" s="40"/>
      <c r="D188" s="40"/>
      <c r="E188" s="37"/>
      <c r="F188" s="39"/>
      <c r="G188" s="47"/>
      <c r="H188" s="40"/>
      <c r="I188" s="48"/>
      <c r="J188" s="49"/>
      <c r="K188" s="50"/>
      <c r="L188" s="51"/>
      <c r="M188" s="52"/>
      <c r="N188" s="46"/>
      <c r="O188" s="53">
        <f t="shared" si="3"/>
        <v>0</v>
      </c>
      <c r="P188" s="54"/>
    </row>
    <row r="189" spans="1:16" ht="16" x14ac:dyDescent="0.2">
      <c r="A189" s="46"/>
      <c r="B189" s="40"/>
      <c r="C189" s="40"/>
      <c r="D189" s="40"/>
      <c r="E189" s="37"/>
      <c r="F189" s="39"/>
      <c r="G189" s="47"/>
      <c r="H189" s="40"/>
      <c r="I189" s="48"/>
      <c r="J189" s="49"/>
      <c r="K189" s="50"/>
      <c r="L189" s="51"/>
      <c r="M189" s="52"/>
      <c r="N189" s="46"/>
      <c r="O189" s="53">
        <f t="shared" si="3"/>
        <v>0</v>
      </c>
      <c r="P189" s="54"/>
    </row>
    <row r="190" spans="1:16" ht="16" x14ac:dyDescent="0.2">
      <c r="A190" s="46"/>
      <c r="B190" s="40"/>
      <c r="C190" s="40"/>
      <c r="D190" s="40"/>
      <c r="E190" s="37"/>
      <c r="F190" s="39"/>
      <c r="G190" s="47"/>
      <c r="H190" s="40"/>
      <c r="I190" s="48"/>
      <c r="J190" s="49"/>
      <c r="K190" s="50"/>
      <c r="L190" s="51"/>
      <c r="M190" s="52"/>
      <c r="N190" s="46"/>
      <c r="O190" s="53">
        <f t="shared" si="3"/>
        <v>0</v>
      </c>
      <c r="P190" s="54"/>
    </row>
    <row r="191" spans="1:16" ht="16" x14ac:dyDescent="0.2">
      <c r="A191" s="46"/>
      <c r="B191" s="40"/>
      <c r="C191" s="40"/>
      <c r="D191" s="40"/>
      <c r="E191" s="37"/>
      <c r="F191" s="39"/>
      <c r="G191" s="47"/>
      <c r="H191" s="40"/>
      <c r="I191" s="48"/>
      <c r="J191" s="49"/>
      <c r="K191" s="50"/>
      <c r="L191" s="51"/>
      <c r="M191" s="52"/>
      <c r="N191" s="46"/>
      <c r="O191" s="53">
        <f t="shared" si="3"/>
        <v>0</v>
      </c>
      <c r="P191" s="54"/>
    </row>
    <row r="192" spans="1:16" ht="16" x14ac:dyDescent="0.2">
      <c r="A192" s="89"/>
      <c r="B192" s="90"/>
      <c r="C192" s="90"/>
      <c r="D192" s="90"/>
      <c r="E192" s="59"/>
      <c r="F192" s="91"/>
      <c r="G192" s="47"/>
      <c r="H192" s="40"/>
      <c r="I192" s="48"/>
      <c r="J192" s="49"/>
      <c r="K192" s="50"/>
      <c r="L192" s="51"/>
      <c r="M192" s="52"/>
      <c r="N192" s="46"/>
      <c r="O192" s="53">
        <f t="shared" si="3"/>
        <v>0</v>
      </c>
      <c r="P192" s="54"/>
    </row>
    <row r="193" spans="1:16" ht="16" x14ac:dyDescent="0.2">
      <c r="A193" s="46"/>
      <c r="B193" s="40"/>
      <c r="C193" s="40"/>
      <c r="D193" s="40"/>
      <c r="E193" s="37"/>
      <c r="F193" s="39"/>
      <c r="G193" s="47"/>
      <c r="H193" s="40"/>
      <c r="I193" s="48"/>
      <c r="J193" s="49"/>
      <c r="K193" s="50"/>
      <c r="L193" s="51"/>
      <c r="M193" s="52"/>
      <c r="N193" s="46"/>
      <c r="O193" s="53">
        <f t="shared" si="3"/>
        <v>0</v>
      </c>
      <c r="P193" s="54"/>
    </row>
    <row r="194" spans="1:16" ht="16" x14ac:dyDescent="0.2">
      <c r="A194" s="46"/>
      <c r="B194" s="40"/>
      <c r="C194" s="40"/>
      <c r="D194" s="40"/>
      <c r="E194" s="37"/>
      <c r="F194" s="39"/>
      <c r="G194" s="47"/>
      <c r="H194" s="40"/>
      <c r="I194" s="48"/>
      <c r="J194" s="49"/>
      <c r="K194" s="50"/>
      <c r="L194" s="51"/>
      <c r="M194" s="52"/>
      <c r="N194" s="46"/>
      <c r="O194" s="53">
        <f t="shared" si="3"/>
        <v>0</v>
      </c>
      <c r="P194" s="54"/>
    </row>
    <row r="195" spans="1:16" ht="16" x14ac:dyDescent="0.2">
      <c r="A195" s="46"/>
      <c r="B195" s="40"/>
      <c r="C195" s="40"/>
      <c r="D195" s="40"/>
      <c r="E195" s="37"/>
      <c r="F195" s="39"/>
      <c r="G195" s="47"/>
      <c r="H195" s="40"/>
      <c r="I195" s="48"/>
      <c r="J195" s="49"/>
      <c r="K195" s="50"/>
      <c r="L195" s="51"/>
      <c r="M195" s="52"/>
      <c r="N195" s="46"/>
      <c r="O195" s="53">
        <f t="shared" ref="O195:O218" si="4">ABS(N195-A195)</f>
        <v>0</v>
      </c>
      <c r="P195" s="54"/>
    </row>
    <row r="196" spans="1:16" ht="16" x14ac:dyDescent="0.2">
      <c r="A196" s="46"/>
      <c r="B196" s="40"/>
      <c r="C196" s="40"/>
      <c r="D196" s="40"/>
      <c r="E196" s="37"/>
      <c r="F196" s="39"/>
      <c r="G196" s="47"/>
      <c r="H196" s="40"/>
      <c r="I196" s="48"/>
      <c r="J196" s="49"/>
      <c r="K196" s="50"/>
      <c r="L196" s="51"/>
      <c r="M196" s="52"/>
      <c r="N196" s="46"/>
      <c r="O196" s="53">
        <f t="shared" si="4"/>
        <v>0</v>
      </c>
      <c r="P196" s="54"/>
    </row>
    <row r="197" spans="1:16" ht="16" x14ac:dyDescent="0.2">
      <c r="A197" s="46"/>
      <c r="B197" s="40"/>
      <c r="C197" s="40"/>
      <c r="D197" s="40"/>
      <c r="E197" s="37"/>
      <c r="F197" s="39"/>
      <c r="G197" s="47"/>
      <c r="H197" s="40"/>
      <c r="I197" s="48"/>
      <c r="J197" s="49"/>
      <c r="K197" s="50"/>
      <c r="L197" s="51"/>
      <c r="M197" s="52"/>
      <c r="N197" s="46"/>
      <c r="O197" s="53">
        <f t="shared" si="4"/>
        <v>0</v>
      </c>
      <c r="P197" s="54"/>
    </row>
    <row r="198" spans="1:16" ht="16" x14ac:dyDescent="0.2">
      <c r="A198" s="46"/>
      <c r="B198" s="40"/>
      <c r="C198" s="40"/>
      <c r="D198" s="40"/>
      <c r="E198" s="37"/>
      <c r="F198" s="39"/>
      <c r="G198" s="47"/>
      <c r="H198" s="40"/>
      <c r="I198" s="48"/>
      <c r="J198" s="49"/>
      <c r="K198" s="50"/>
      <c r="L198" s="51"/>
      <c r="M198" s="52"/>
      <c r="N198" s="46"/>
      <c r="O198" s="53">
        <f t="shared" si="4"/>
        <v>0</v>
      </c>
      <c r="P198" s="54"/>
    </row>
    <row r="199" spans="1:16" ht="16" x14ac:dyDescent="0.2">
      <c r="A199" s="46"/>
      <c r="B199" s="40"/>
      <c r="C199" s="40"/>
      <c r="D199" s="40"/>
      <c r="E199" s="37"/>
      <c r="F199" s="39"/>
      <c r="G199" s="47"/>
      <c r="H199" s="40"/>
      <c r="I199" s="48"/>
      <c r="J199" s="49"/>
      <c r="K199" s="50"/>
      <c r="L199" s="51"/>
      <c r="M199" s="52"/>
      <c r="N199" s="46"/>
      <c r="O199" s="53">
        <f t="shared" si="4"/>
        <v>0</v>
      </c>
      <c r="P199" s="54"/>
    </row>
    <row r="200" spans="1:16" ht="16" x14ac:dyDescent="0.2">
      <c r="A200" s="46"/>
      <c r="B200" s="40"/>
      <c r="C200" s="40"/>
      <c r="D200" s="40"/>
      <c r="E200" s="37"/>
      <c r="F200" s="39"/>
      <c r="G200" s="47"/>
      <c r="H200" s="40"/>
      <c r="I200" s="48"/>
      <c r="J200" s="49"/>
      <c r="K200" s="50"/>
      <c r="L200" s="51"/>
      <c r="M200" s="52"/>
      <c r="N200" s="46"/>
      <c r="O200" s="53">
        <f t="shared" si="4"/>
        <v>0</v>
      </c>
      <c r="P200" s="54"/>
    </row>
    <row r="201" spans="1:16" ht="16" x14ac:dyDescent="0.2">
      <c r="A201" s="46"/>
      <c r="B201" s="40"/>
      <c r="C201" s="40"/>
      <c r="D201" s="40"/>
      <c r="E201" s="37"/>
      <c r="F201" s="39"/>
      <c r="G201" s="47"/>
      <c r="H201" s="40"/>
      <c r="I201" s="48"/>
      <c r="J201" s="49"/>
      <c r="K201" s="50"/>
      <c r="L201" s="51"/>
      <c r="M201" s="52"/>
      <c r="N201" s="46"/>
      <c r="O201" s="53">
        <f t="shared" si="4"/>
        <v>0</v>
      </c>
      <c r="P201" s="54"/>
    </row>
    <row r="202" spans="1:16" ht="16" x14ac:dyDescent="0.2">
      <c r="A202" s="46"/>
      <c r="B202" s="40"/>
      <c r="C202" s="40"/>
      <c r="D202" s="40"/>
      <c r="E202" s="37"/>
      <c r="F202" s="39"/>
      <c r="G202" s="47"/>
      <c r="H202" s="40"/>
      <c r="I202" s="48"/>
      <c r="J202" s="49"/>
      <c r="K202" s="50"/>
      <c r="L202" s="51"/>
      <c r="M202" s="52"/>
      <c r="N202" s="46"/>
      <c r="O202" s="53">
        <f t="shared" si="4"/>
        <v>0</v>
      </c>
      <c r="P202" s="54"/>
    </row>
    <row r="203" spans="1:16" ht="16" x14ac:dyDescent="0.2">
      <c r="A203" s="46"/>
      <c r="B203" s="40"/>
      <c r="C203" s="40"/>
      <c r="D203" s="40"/>
      <c r="E203" s="37"/>
      <c r="F203" s="39"/>
      <c r="G203" s="47"/>
      <c r="H203" s="40"/>
      <c r="I203" s="48"/>
      <c r="J203" s="49"/>
      <c r="K203" s="50"/>
      <c r="L203" s="51"/>
      <c r="M203" s="52"/>
      <c r="N203" s="46"/>
      <c r="O203" s="53">
        <f t="shared" si="4"/>
        <v>0</v>
      </c>
      <c r="P203" s="54"/>
    </row>
    <row r="204" spans="1:16" ht="16" x14ac:dyDescent="0.2">
      <c r="A204" s="46"/>
      <c r="B204" s="40"/>
      <c r="C204" s="40"/>
      <c r="D204" s="40"/>
      <c r="E204" s="37"/>
      <c r="F204" s="39"/>
      <c r="G204" s="47"/>
      <c r="H204" s="40"/>
      <c r="I204" s="48"/>
      <c r="J204" s="49"/>
      <c r="K204" s="50"/>
      <c r="L204" s="51"/>
      <c r="M204" s="52"/>
      <c r="N204" s="46"/>
      <c r="O204" s="53">
        <f t="shared" si="4"/>
        <v>0</v>
      </c>
      <c r="P204" s="54"/>
    </row>
    <row r="205" spans="1:16" ht="16" x14ac:dyDescent="0.2">
      <c r="A205" s="46"/>
      <c r="B205" s="40"/>
      <c r="C205" s="40"/>
      <c r="D205" s="40"/>
      <c r="E205" s="37"/>
      <c r="F205" s="39"/>
      <c r="G205" s="47"/>
      <c r="H205" s="40"/>
      <c r="I205" s="48"/>
      <c r="J205" s="49"/>
      <c r="K205" s="50"/>
      <c r="L205" s="51"/>
      <c r="M205" s="52"/>
      <c r="N205" s="46"/>
      <c r="O205" s="53">
        <f t="shared" si="4"/>
        <v>0</v>
      </c>
      <c r="P205" s="54"/>
    </row>
    <row r="206" spans="1:16" ht="16" x14ac:dyDescent="0.2">
      <c r="A206" s="46"/>
      <c r="B206" s="40"/>
      <c r="C206" s="40"/>
      <c r="D206" s="40"/>
      <c r="E206" s="37"/>
      <c r="F206" s="39"/>
      <c r="G206" s="47"/>
      <c r="H206" s="40"/>
      <c r="I206" s="48"/>
      <c r="J206" s="49"/>
      <c r="K206" s="50"/>
      <c r="L206" s="51"/>
      <c r="M206" s="52"/>
      <c r="N206" s="46"/>
      <c r="O206" s="53">
        <f t="shared" si="4"/>
        <v>0</v>
      </c>
      <c r="P206" s="54"/>
    </row>
    <row r="207" spans="1:16" ht="16" x14ac:dyDescent="0.2">
      <c r="A207" s="46"/>
      <c r="B207" s="40"/>
      <c r="C207" s="40"/>
      <c r="D207" s="40"/>
      <c r="E207" s="37"/>
      <c r="F207" s="39"/>
      <c r="G207" s="47"/>
      <c r="H207" s="40"/>
      <c r="I207" s="48"/>
      <c r="J207" s="49"/>
      <c r="K207" s="50"/>
      <c r="L207" s="51"/>
      <c r="M207" s="52"/>
      <c r="N207" s="46"/>
      <c r="O207" s="53">
        <f t="shared" si="4"/>
        <v>0</v>
      </c>
      <c r="P207" s="54"/>
    </row>
    <row r="208" spans="1:16" ht="16" x14ac:dyDescent="0.2">
      <c r="A208" s="46"/>
      <c r="B208" s="40"/>
      <c r="C208" s="40"/>
      <c r="D208" s="40"/>
      <c r="E208" s="37"/>
      <c r="F208" s="39"/>
      <c r="G208" s="47"/>
      <c r="H208" s="40"/>
      <c r="I208" s="48"/>
      <c r="J208" s="49"/>
      <c r="K208" s="50"/>
      <c r="L208" s="51"/>
      <c r="M208" s="52"/>
      <c r="N208" s="46"/>
      <c r="O208" s="53">
        <f t="shared" si="4"/>
        <v>0</v>
      </c>
      <c r="P208" s="54"/>
    </row>
    <row r="209" spans="1:16" ht="16" x14ac:dyDescent="0.2">
      <c r="A209" s="46"/>
      <c r="B209" s="40"/>
      <c r="C209" s="40"/>
      <c r="D209" s="40"/>
      <c r="E209" s="37"/>
      <c r="F209" s="39"/>
      <c r="G209" s="47"/>
      <c r="H209" s="40"/>
      <c r="I209" s="48"/>
      <c r="J209" s="49"/>
      <c r="K209" s="50"/>
      <c r="L209" s="51"/>
      <c r="M209" s="52"/>
      <c r="N209" s="46"/>
      <c r="O209" s="53">
        <f t="shared" si="4"/>
        <v>0</v>
      </c>
      <c r="P209" s="54"/>
    </row>
    <row r="210" spans="1:16" ht="16" x14ac:dyDescent="0.2">
      <c r="A210" s="46"/>
      <c r="B210" s="40"/>
      <c r="C210" s="40"/>
      <c r="D210" s="40"/>
      <c r="E210" s="37"/>
      <c r="F210" s="39"/>
      <c r="G210" s="47"/>
      <c r="H210" s="40"/>
      <c r="I210" s="48"/>
      <c r="J210" s="49"/>
      <c r="K210" s="50"/>
      <c r="L210" s="51"/>
      <c r="M210" s="52"/>
      <c r="N210" s="46"/>
      <c r="O210" s="53">
        <f t="shared" si="4"/>
        <v>0</v>
      </c>
      <c r="P210" s="54"/>
    </row>
    <row r="211" spans="1:16" ht="16" x14ac:dyDescent="0.2">
      <c r="A211" s="46"/>
      <c r="B211" s="40"/>
      <c r="C211" s="40"/>
      <c r="D211" s="40"/>
      <c r="E211" s="37"/>
      <c r="F211" s="39"/>
      <c r="G211" s="47"/>
      <c r="H211" s="40"/>
      <c r="I211" s="48"/>
      <c r="J211" s="49"/>
      <c r="K211" s="50"/>
      <c r="L211" s="51"/>
      <c r="M211" s="52"/>
      <c r="N211" s="46"/>
      <c r="O211" s="53">
        <f t="shared" si="4"/>
        <v>0</v>
      </c>
      <c r="P211" s="54"/>
    </row>
    <row r="212" spans="1:16" ht="16" x14ac:dyDescent="0.2">
      <c r="A212" s="46"/>
      <c r="B212" s="40"/>
      <c r="C212" s="40"/>
      <c r="D212" s="40"/>
      <c r="E212" s="37"/>
      <c r="F212" s="39"/>
      <c r="G212" s="47"/>
      <c r="H212" s="40"/>
      <c r="I212" s="48"/>
      <c r="J212" s="49"/>
      <c r="K212" s="50"/>
      <c r="L212" s="51"/>
      <c r="M212" s="52"/>
      <c r="N212" s="46"/>
      <c r="O212" s="53">
        <f t="shared" si="4"/>
        <v>0</v>
      </c>
      <c r="P212" s="54"/>
    </row>
    <row r="213" spans="1:16" ht="16" x14ac:dyDescent="0.2">
      <c r="A213" s="46"/>
      <c r="B213" s="40"/>
      <c r="C213" s="40"/>
      <c r="D213" s="40"/>
      <c r="E213" s="37"/>
      <c r="F213" s="39"/>
      <c r="G213" s="47"/>
      <c r="H213" s="40"/>
      <c r="I213" s="48"/>
      <c r="J213" s="49"/>
      <c r="K213" s="50"/>
      <c r="L213" s="51"/>
      <c r="M213" s="52"/>
      <c r="N213" s="46"/>
      <c r="O213" s="53">
        <f t="shared" si="4"/>
        <v>0</v>
      </c>
      <c r="P213" s="54"/>
    </row>
    <row r="214" spans="1:16" ht="16" x14ac:dyDescent="0.2">
      <c r="A214" s="46"/>
      <c r="B214" s="40"/>
      <c r="C214" s="40"/>
      <c r="D214" s="40"/>
      <c r="E214" s="37"/>
      <c r="F214" s="39"/>
      <c r="G214" s="47"/>
      <c r="H214" s="40"/>
      <c r="I214" s="48"/>
      <c r="J214" s="49"/>
      <c r="K214" s="107"/>
      <c r="L214" s="110"/>
      <c r="M214" s="111"/>
      <c r="N214" s="46"/>
      <c r="O214" s="53">
        <f t="shared" si="4"/>
        <v>0</v>
      </c>
      <c r="P214" s="54"/>
    </row>
    <row r="215" spans="1:16" ht="16" x14ac:dyDescent="0.2">
      <c r="A215" s="46"/>
      <c r="B215" s="40"/>
      <c r="C215" s="40"/>
      <c r="D215" s="40"/>
      <c r="E215" s="37"/>
      <c r="F215" s="39"/>
      <c r="G215" s="47"/>
      <c r="H215" s="40"/>
      <c r="I215" s="48"/>
      <c r="J215" s="49"/>
      <c r="K215" s="50"/>
      <c r="L215" s="51"/>
      <c r="M215" s="52"/>
      <c r="N215" s="46"/>
      <c r="O215" s="53">
        <f t="shared" si="4"/>
        <v>0</v>
      </c>
      <c r="P215" s="54"/>
    </row>
    <row r="216" spans="1:16" ht="16" x14ac:dyDescent="0.2">
      <c r="A216" s="46"/>
      <c r="B216" s="40"/>
      <c r="C216" s="40"/>
      <c r="D216" s="40"/>
      <c r="E216" s="37"/>
      <c r="F216" s="39"/>
      <c r="G216" s="47"/>
      <c r="H216" s="40"/>
      <c r="I216" s="48"/>
      <c r="J216" s="49"/>
      <c r="K216" s="50"/>
      <c r="L216" s="51"/>
      <c r="M216" s="52"/>
      <c r="N216" s="46"/>
      <c r="O216" s="53">
        <f t="shared" si="4"/>
        <v>0</v>
      </c>
      <c r="P216" s="54"/>
    </row>
    <row r="217" spans="1:16" ht="16" x14ac:dyDescent="0.2">
      <c r="A217" s="46"/>
      <c r="B217" s="40"/>
      <c r="C217" s="40"/>
      <c r="D217" s="40"/>
      <c r="E217" s="37"/>
      <c r="F217" s="39"/>
      <c r="G217" s="47"/>
      <c r="H217" s="40"/>
      <c r="I217" s="48"/>
      <c r="J217" s="49"/>
      <c r="K217" s="50"/>
      <c r="L217" s="51"/>
      <c r="M217" s="52"/>
      <c r="N217" s="46"/>
      <c r="O217" s="53">
        <f t="shared" si="4"/>
        <v>0</v>
      </c>
      <c r="P217" s="54"/>
    </row>
    <row r="218" spans="1:16" ht="16" x14ac:dyDescent="0.2">
      <c r="A218" s="46"/>
      <c r="B218" s="40"/>
      <c r="C218" s="40"/>
      <c r="D218" s="40"/>
      <c r="E218" s="37"/>
      <c r="F218" s="39"/>
      <c r="G218" s="47"/>
      <c r="H218" s="40"/>
      <c r="I218" s="48"/>
      <c r="J218" s="49"/>
      <c r="K218" s="107"/>
      <c r="L218" s="110"/>
      <c r="M218" s="111"/>
      <c r="N218" s="46"/>
      <c r="O218" s="53">
        <f t="shared" si="4"/>
        <v>0</v>
      </c>
      <c r="P218" s="54"/>
    </row>
    <row r="219" spans="1:16" ht="35" thickBot="1" x14ac:dyDescent="0.25">
      <c r="A219" s="100" t="s">
        <v>55</v>
      </c>
      <c r="B219" s="60"/>
      <c r="C219" s="104"/>
      <c r="D219" s="104"/>
      <c r="E219" s="92">
        <f>SUM(E4:E218)</f>
        <v>65</v>
      </c>
      <c r="F219" s="35"/>
      <c r="G219" s="148" t="s">
        <v>56</v>
      </c>
      <c r="H219" s="149"/>
      <c r="I219" s="62">
        <f>SUM(I4:I192)</f>
        <v>7</v>
      </c>
      <c r="J219" s="105">
        <f>SUM(J4:J192)</f>
        <v>0</v>
      </c>
      <c r="K219" s="108">
        <f>SUM(K4:K192)</f>
        <v>24</v>
      </c>
      <c r="L219" s="110">
        <f>SUM(L4:L192)</f>
        <v>23</v>
      </c>
      <c r="M219" s="52">
        <f>SUM(M4:M192)</f>
        <v>0</v>
      </c>
      <c r="N219" s="93"/>
      <c r="O219" s="64">
        <f>SUM(I219:M219)</f>
        <v>54</v>
      </c>
      <c r="P219" s="65" t="s">
        <v>57</v>
      </c>
    </row>
    <row r="220" spans="1:16" ht="52" thickBot="1" x14ac:dyDescent="0.25">
      <c r="A220" s="150" t="s">
        <v>58</v>
      </c>
      <c r="B220" s="150"/>
      <c r="C220" s="150"/>
      <c r="D220" s="117"/>
      <c r="E220" s="61">
        <f>SUM(C4:C218)</f>
        <v>8</v>
      </c>
      <c r="F220" s="35"/>
      <c r="G220" s="151" t="s">
        <v>59</v>
      </c>
      <c r="H220" s="152"/>
      <c r="I220" s="66">
        <f>SUMIF(I4:I192,"=1",O4:O192)</f>
        <v>3.4722222222222321E-2</v>
      </c>
      <c r="J220" s="106">
        <f>SUMIF(J4:J192,"=1",O4:O192)</f>
        <v>0</v>
      </c>
      <c r="K220" s="109">
        <f>SUMIF(K4:K192,"=1",O4:O192)</f>
        <v>0.21111111111111069</v>
      </c>
      <c r="L220" s="113">
        <f>SUMIF(L4:L192,"=1",O4:O192)</f>
        <v>0.16805555555555524</v>
      </c>
      <c r="M220" s="112">
        <f>SUMIF(M4:M192,"=1",O4:O192)</f>
        <v>0</v>
      </c>
      <c r="N220" s="94"/>
      <c r="O220" s="67">
        <f>SUM(O4:O218)</f>
        <v>0.42499999999999932</v>
      </c>
      <c r="P220" s="68" t="s">
        <v>60</v>
      </c>
    </row>
    <row r="221" spans="1:16" ht="51" x14ac:dyDescent="0.2">
      <c r="A221" s="63"/>
      <c r="B221" s="69"/>
      <c r="C221" s="35"/>
      <c r="D221" s="35"/>
      <c r="E221" s="35"/>
      <c r="F221" s="35"/>
      <c r="G221" s="151" t="s">
        <v>61</v>
      </c>
      <c r="H221" s="152"/>
      <c r="I221" s="70">
        <f>ABS(I220*60)</f>
        <v>2.0833333333333393</v>
      </c>
      <c r="J221" s="71">
        <f>ABS(J220*60)</f>
        <v>0</v>
      </c>
      <c r="K221" s="72">
        <f>ABS(K220*60)</f>
        <v>12.666666666666641</v>
      </c>
      <c r="L221" s="73">
        <f>ABS(L220*60)</f>
        <v>10.083333333333314</v>
      </c>
      <c r="M221" s="74">
        <f>ABS(M220*60)</f>
        <v>0</v>
      </c>
      <c r="N221" s="95"/>
      <c r="O221" s="53">
        <f>ABS(O220*60)</f>
        <v>25.499999999999961</v>
      </c>
      <c r="P221" s="65" t="s">
        <v>62</v>
      </c>
    </row>
    <row r="222" spans="1:16" ht="34" x14ac:dyDescent="0.2">
      <c r="A222" s="63"/>
      <c r="B222" s="69"/>
      <c r="C222" s="35"/>
      <c r="D222" s="35"/>
      <c r="E222" s="35"/>
      <c r="F222" s="35"/>
      <c r="G222" s="151" t="s">
        <v>63</v>
      </c>
      <c r="H222" s="152"/>
      <c r="I222" s="115">
        <f>ABS(I221/I219)</f>
        <v>0.29761904761904845</v>
      </c>
      <c r="J222" s="75">
        <v>0</v>
      </c>
      <c r="K222" s="76">
        <f>ABS(K221/K219)</f>
        <v>0.52777777777777668</v>
      </c>
      <c r="L222" s="77">
        <f>ABS(L221/L219)</f>
        <v>0.43840579710144845</v>
      </c>
      <c r="M222" s="78" t="e">
        <f>ABS(M221/M219)</f>
        <v>#DIV/0!</v>
      </c>
      <c r="N222" s="93"/>
      <c r="O222" s="79">
        <f>ABS(O221/O219)</f>
        <v>0.47222222222222149</v>
      </c>
      <c r="P222" s="80" t="s">
        <v>64</v>
      </c>
    </row>
    <row r="223" spans="1:16" ht="17" thickBot="1" x14ac:dyDescent="0.25">
      <c r="A223" s="63"/>
      <c r="B223" s="69"/>
      <c r="C223" s="35"/>
      <c r="D223" s="35"/>
      <c r="E223" s="35"/>
      <c r="F223" s="35"/>
      <c r="G223" s="81"/>
      <c r="H223" s="82"/>
      <c r="I223" s="35"/>
      <c r="J223" s="83"/>
      <c r="K223" s="83"/>
      <c r="L223" s="83"/>
      <c r="M223" s="83"/>
      <c r="N223" s="63"/>
      <c r="O223" s="35"/>
      <c r="P223" s="35"/>
    </row>
    <row r="224" spans="1:16" ht="18" thickTop="1" thickBot="1" x14ac:dyDescent="0.25">
      <c r="A224" s="153" t="s">
        <v>65</v>
      </c>
      <c r="B224" s="154"/>
      <c r="C224" s="154"/>
      <c r="D224" s="154"/>
      <c r="E224" s="154"/>
      <c r="F224" s="154"/>
      <c r="G224" s="155"/>
      <c r="H224" s="82" t="s">
        <v>66</v>
      </c>
      <c r="I224" s="35">
        <v>14</v>
      </c>
      <c r="J224" s="35">
        <v>38</v>
      </c>
      <c r="K224" s="35">
        <v>46</v>
      </c>
      <c r="L224" s="35">
        <v>47</v>
      </c>
      <c r="M224" s="35">
        <v>51</v>
      </c>
      <c r="N224" s="63"/>
      <c r="O224" s="35"/>
      <c r="P224" s="35"/>
    </row>
    <row r="225" spans="1:16" ht="17" thickTop="1" x14ac:dyDescent="0.2">
      <c r="A225" s="63"/>
      <c r="B225" s="35"/>
      <c r="C225" s="35"/>
      <c r="D225" s="35"/>
      <c r="E225" s="35"/>
      <c r="F225" s="35" t="s">
        <v>67</v>
      </c>
      <c r="G225" s="82"/>
      <c r="H225" s="82" t="s">
        <v>68</v>
      </c>
      <c r="I225" s="35">
        <v>37608</v>
      </c>
      <c r="J225" s="35"/>
      <c r="K225" s="35">
        <v>142507</v>
      </c>
      <c r="L225" s="35">
        <v>131415</v>
      </c>
      <c r="M225" s="35"/>
      <c r="N225" s="63"/>
      <c r="O225" s="35"/>
      <c r="P225" s="35"/>
    </row>
    <row r="226" spans="1:16" ht="16" x14ac:dyDescent="0.2">
      <c r="A226" s="84" t="s">
        <v>46</v>
      </c>
      <c r="B226" s="140" t="s">
        <v>69</v>
      </c>
      <c r="C226" s="141"/>
      <c r="D226" s="141"/>
      <c r="E226" s="142"/>
      <c r="F226" s="85">
        <f>SUMIF(F4:F218,"CA",E4:E218)</f>
        <v>0</v>
      </c>
      <c r="G226" s="86">
        <f>ABS(F226/E219)</f>
        <v>0</v>
      </c>
      <c r="H226" s="82" t="s">
        <v>70</v>
      </c>
      <c r="I226" s="35"/>
      <c r="J226" s="35"/>
      <c r="K226" s="35"/>
      <c r="L226" s="35"/>
      <c r="M226" s="35"/>
      <c r="N226" s="63"/>
      <c r="O226" s="35"/>
      <c r="P226" s="35"/>
    </row>
    <row r="227" spans="1:16" ht="16" x14ac:dyDescent="0.2">
      <c r="A227" s="84" t="s">
        <v>44</v>
      </c>
      <c r="B227" s="140" t="s">
        <v>71</v>
      </c>
      <c r="C227" s="141"/>
      <c r="D227" s="141"/>
      <c r="E227" s="142"/>
      <c r="F227" s="85">
        <f>SUMIF(F4:F218,"EL",E4:E218)</f>
        <v>0</v>
      </c>
      <c r="G227" s="86">
        <f>ABS(F227/E219)</f>
        <v>0</v>
      </c>
      <c r="H227" s="82" t="s">
        <v>72</v>
      </c>
      <c r="I227" s="35">
        <f>SUM(I226-I225)</f>
        <v>-37608</v>
      </c>
      <c r="J227" s="35">
        <f>SUM(J226-J225)</f>
        <v>0</v>
      </c>
      <c r="K227" s="35">
        <f>SUM(K226-K225)</f>
        <v>-142507</v>
      </c>
      <c r="L227" s="35">
        <f>SUM(L226-L225)</f>
        <v>-131415</v>
      </c>
      <c r="M227" s="35">
        <f>SUM(M226-M225)</f>
        <v>0</v>
      </c>
      <c r="N227" s="63"/>
      <c r="O227" s="35"/>
      <c r="P227" s="35"/>
    </row>
    <row r="228" spans="1:16" ht="16" x14ac:dyDescent="0.2">
      <c r="A228" s="84" t="s">
        <v>53</v>
      </c>
      <c r="B228" s="140" t="s">
        <v>73</v>
      </c>
      <c r="C228" s="141"/>
      <c r="D228" s="141"/>
      <c r="E228" s="142"/>
      <c r="F228" s="85">
        <f>SUMIF(F4:F218,"EN",E4:E218)</f>
        <v>0</v>
      </c>
      <c r="G228" s="86">
        <f>ABS(F228/E219)</f>
        <v>0</v>
      </c>
      <c r="H228" s="82" t="s">
        <v>74</v>
      </c>
      <c r="I228" s="35"/>
      <c r="J228" s="35"/>
      <c r="K228" s="35"/>
      <c r="L228" s="35"/>
      <c r="M228" s="35"/>
      <c r="N228" s="63"/>
      <c r="O228" s="35"/>
      <c r="P228" s="35"/>
    </row>
    <row r="229" spans="1:16" ht="16" x14ac:dyDescent="0.2">
      <c r="A229" s="84" t="s">
        <v>54</v>
      </c>
      <c r="B229" s="140" t="s">
        <v>75</v>
      </c>
      <c r="C229" s="141"/>
      <c r="D229" s="141"/>
      <c r="E229" s="142"/>
      <c r="F229" s="85">
        <f>SUMIF(F4:F218,"EV",E4:E218)</f>
        <v>0</v>
      </c>
      <c r="G229" s="86">
        <f>ABS(F229/E219)</f>
        <v>0</v>
      </c>
      <c r="H229" s="82"/>
      <c r="I229" s="35"/>
      <c r="J229" s="35"/>
      <c r="K229" s="35" t="s">
        <v>76</v>
      </c>
      <c r="L229" s="35"/>
      <c r="M229" s="35"/>
      <c r="N229" s="63"/>
      <c r="O229" s="35"/>
      <c r="P229" s="35"/>
    </row>
    <row r="230" spans="1:16" ht="16" x14ac:dyDescent="0.2">
      <c r="A230" s="84" t="s">
        <v>77</v>
      </c>
      <c r="B230" s="140" t="s">
        <v>78</v>
      </c>
      <c r="C230" s="141"/>
      <c r="D230" s="141"/>
      <c r="E230" s="142"/>
      <c r="F230" s="85">
        <f>SUMIF(F4:F218,"FP",E4:E218)</f>
        <v>0</v>
      </c>
      <c r="G230" s="86">
        <f>ABS(F230/E219)</f>
        <v>0</v>
      </c>
      <c r="H230" s="82"/>
      <c r="I230" s="35"/>
      <c r="J230" s="35"/>
      <c r="K230" s="35"/>
      <c r="L230" s="35"/>
      <c r="M230" s="35"/>
      <c r="N230" s="63"/>
      <c r="O230" s="35"/>
      <c r="P230" s="35"/>
    </row>
    <row r="231" spans="1:16" ht="16" x14ac:dyDescent="0.2">
      <c r="A231" s="84" t="s">
        <v>51</v>
      </c>
      <c r="B231" s="140" t="s">
        <v>79</v>
      </c>
      <c r="C231" s="141"/>
      <c r="D231" s="141"/>
      <c r="E231" s="142"/>
      <c r="F231" s="85">
        <f>SUMIF(F4:F218,"LS",E4:E218)</f>
        <v>0</v>
      </c>
      <c r="G231" s="86">
        <f>ABS(F231/E219)</f>
        <v>0</v>
      </c>
      <c r="H231" s="82" t="s">
        <v>80</v>
      </c>
      <c r="I231" s="35"/>
      <c r="J231" s="35"/>
      <c r="K231" s="35"/>
      <c r="L231" s="35"/>
      <c r="M231" s="35"/>
      <c r="N231" s="63"/>
      <c r="O231" s="35"/>
      <c r="P231" s="35"/>
    </row>
    <row r="232" spans="1:16" ht="16" x14ac:dyDescent="0.2">
      <c r="A232" s="84" t="s">
        <v>47</v>
      </c>
      <c r="B232" s="140" t="s">
        <v>81</v>
      </c>
      <c r="C232" s="141"/>
      <c r="D232" s="141"/>
      <c r="E232" s="142"/>
      <c r="F232" s="85">
        <f>SUMIF(F4:F218,"MA",E4:E218)</f>
        <v>0</v>
      </c>
      <c r="G232" s="86">
        <f>ABS(F232/E219)</f>
        <v>0</v>
      </c>
      <c r="H232" s="35"/>
      <c r="I232" s="35"/>
      <c r="J232" s="35"/>
      <c r="K232" s="35"/>
      <c r="L232" s="35"/>
      <c r="M232" s="35"/>
      <c r="N232" s="35"/>
      <c r="O232" s="35"/>
      <c r="P232" s="35"/>
    </row>
    <row r="233" spans="1:16" ht="16" x14ac:dyDescent="0.2">
      <c r="A233" s="84" t="s">
        <v>49</v>
      </c>
      <c r="B233" s="140" t="s">
        <v>82</v>
      </c>
      <c r="C233" s="141"/>
      <c r="D233" s="141"/>
      <c r="E233" s="142"/>
      <c r="F233" s="85">
        <f>SUMIF(F4:F218,"TS",E4:E218)</f>
        <v>0</v>
      </c>
      <c r="G233" s="86">
        <f>ABS(F233/E219)</f>
        <v>0</v>
      </c>
      <c r="H233" s="35"/>
      <c r="I233" s="35"/>
      <c r="J233" s="35"/>
      <c r="K233" s="35"/>
      <c r="L233" s="35"/>
      <c r="M233" s="35"/>
      <c r="N233" s="35"/>
      <c r="O233" s="35"/>
      <c r="P233" s="35"/>
    </row>
    <row r="234" spans="1:16" ht="16" x14ac:dyDescent="0.2">
      <c r="A234" s="84" t="s">
        <v>45</v>
      </c>
      <c r="B234" s="140" t="s">
        <v>83</v>
      </c>
      <c r="C234" s="141"/>
      <c r="D234" s="141"/>
      <c r="E234" s="142"/>
      <c r="F234" s="85">
        <f>SUMIF(F4:F218,"PL",E4:E218)</f>
        <v>0</v>
      </c>
      <c r="G234" s="86">
        <f>ABS(F234/E219)</f>
        <v>0</v>
      </c>
      <c r="H234" s="35"/>
      <c r="I234" s="35"/>
      <c r="J234" s="35"/>
      <c r="K234" s="35"/>
      <c r="L234" s="35"/>
      <c r="M234" s="35"/>
      <c r="N234" s="35"/>
      <c r="O234" s="35"/>
      <c r="P234" s="35"/>
    </row>
    <row r="235" spans="1:16" ht="16" x14ac:dyDescent="0.2">
      <c r="A235" s="84" t="s">
        <v>50</v>
      </c>
      <c r="B235" s="140" t="s">
        <v>84</v>
      </c>
      <c r="C235" s="141"/>
      <c r="D235" s="141"/>
      <c r="E235" s="142"/>
      <c r="F235" s="85">
        <f>SUMIF(F4:F218,"SF",E4:E218)</f>
        <v>0</v>
      </c>
      <c r="G235" s="86">
        <f>ABS(F235/E219)</f>
        <v>0</v>
      </c>
      <c r="H235" s="35"/>
      <c r="I235" s="35"/>
      <c r="J235" s="35"/>
      <c r="K235" s="35"/>
      <c r="L235" s="35"/>
      <c r="M235" s="35"/>
      <c r="N235" s="35"/>
      <c r="O235" s="35"/>
      <c r="P235" s="35"/>
    </row>
    <row r="236" spans="1:16" ht="16" x14ac:dyDescent="0.2">
      <c r="A236" s="84" t="s">
        <v>48</v>
      </c>
      <c r="B236" s="140" t="s">
        <v>85</v>
      </c>
      <c r="C236" s="141"/>
      <c r="D236" s="141"/>
      <c r="E236" s="142"/>
      <c r="F236" s="85">
        <f>SUMIF(F4:F218,"CT",E4:E218)</f>
        <v>0</v>
      </c>
      <c r="G236" s="86">
        <f>ABS(F236/E219)</f>
        <v>0</v>
      </c>
      <c r="H236" s="35"/>
      <c r="I236" s="35"/>
      <c r="J236" s="35"/>
      <c r="K236" s="35"/>
      <c r="L236" s="35"/>
      <c r="M236" s="35"/>
      <c r="N236" s="35"/>
      <c r="O236" s="35"/>
      <c r="P236" s="35"/>
    </row>
    <row r="237" spans="1:16" ht="16" x14ac:dyDescent="0.2">
      <c r="A237" s="84" t="s">
        <v>86</v>
      </c>
      <c r="B237" s="140" t="s">
        <v>87</v>
      </c>
      <c r="C237" s="141"/>
      <c r="D237" s="141"/>
      <c r="E237" s="142"/>
      <c r="F237" s="85">
        <f>SUMIF(F4:F218,"PM",E4:E218)</f>
        <v>0</v>
      </c>
      <c r="G237" s="86">
        <f>ABS(F237/E219)</f>
        <v>0</v>
      </c>
      <c r="H237" s="35"/>
      <c r="I237" s="35"/>
      <c r="J237" s="35"/>
      <c r="K237" s="35"/>
      <c r="L237" s="35"/>
      <c r="M237" s="35"/>
      <c r="N237" s="35"/>
      <c r="O237" s="35"/>
      <c r="P237" s="35"/>
    </row>
    <row r="238" spans="1:16" ht="16" x14ac:dyDescent="0.2">
      <c r="A238" s="84" t="s">
        <v>52</v>
      </c>
      <c r="B238" s="140" t="s">
        <v>88</v>
      </c>
      <c r="C238" s="141"/>
      <c r="D238" s="141"/>
      <c r="E238" s="142"/>
      <c r="F238" s="85">
        <f>SUMIF(F4:F218,"OS",E4:E218)</f>
        <v>0</v>
      </c>
      <c r="G238" s="86">
        <f>ABS(F238/E219)</f>
        <v>0</v>
      </c>
      <c r="H238" s="35"/>
      <c r="I238" s="35"/>
      <c r="J238" s="35"/>
      <c r="K238" s="35"/>
      <c r="L238" s="35"/>
      <c r="M238" s="35"/>
      <c r="N238" s="35"/>
      <c r="O238" s="35"/>
      <c r="P238" s="35"/>
    </row>
    <row r="239" spans="1:16" ht="16" x14ac:dyDescent="0.2">
      <c r="A239" s="63"/>
      <c r="B239" s="63"/>
      <c r="C239" s="69"/>
      <c r="D239" s="69"/>
      <c r="E239" s="35"/>
      <c r="F239" s="35"/>
      <c r="G239" s="87">
        <f>SUM(G226:G238)</f>
        <v>0</v>
      </c>
      <c r="H239" s="35"/>
      <c r="I239" s="35"/>
      <c r="J239" s="35"/>
      <c r="K239" s="35"/>
      <c r="L239" s="35"/>
      <c r="M239" s="35"/>
      <c r="N239" s="35"/>
      <c r="O239" s="35"/>
      <c r="P239" s="35"/>
    </row>
  </sheetData>
  <mergeCells count="23">
    <mergeCell ref="B235:E235"/>
    <mergeCell ref="B236:E236"/>
    <mergeCell ref="B237:E237"/>
    <mergeCell ref="B238:E238"/>
    <mergeCell ref="B229:E229"/>
    <mergeCell ref="B230:E230"/>
    <mergeCell ref="B231:E231"/>
    <mergeCell ref="B232:E232"/>
    <mergeCell ref="B233:E233"/>
    <mergeCell ref="B234:E234"/>
    <mergeCell ref="B228:E228"/>
    <mergeCell ref="A1:G1"/>
    <mergeCell ref="I1:L1"/>
    <mergeCell ref="M1:N1"/>
    <mergeCell ref="A2:G2"/>
    <mergeCell ref="G219:H219"/>
    <mergeCell ref="A220:C220"/>
    <mergeCell ref="G220:H220"/>
    <mergeCell ref="G221:H221"/>
    <mergeCell ref="G222:H222"/>
    <mergeCell ref="A224:G224"/>
    <mergeCell ref="B226:E226"/>
    <mergeCell ref="B227:E227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243"/>
  <sheetViews>
    <sheetView zoomScale="150" zoomScaleNormal="86" workbookViewId="0">
      <pane ySplit="3" topLeftCell="A35" activePane="bottomLeft" state="frozen"/>
      <selection activeCell="B223" sqref="B223"/>
      <selection pane="bottomLeft" activeCell="G44" sqref="G44"/>
    </sheetView>
  </sheetViews>
  <sheetFormatPr baseColWidth="10" defaultColWidth="8.83203125" defaultRowHeight="15" x14ac:dyDescent="0.2"/>
  <cols>
    <col min="1" max="1" width="9.5" customWidth="1"/>
    <col min="3" max="4" width="5.5" customWidth="1"/>
    <col min="5" max="5" width="7.1640625" customWidth="1"/>
    <col min="7" max="8" width="15.5" customWidth="1"/>
    <col min="9" max="9" width="9.1640625" customWidth="1"/>
    <col min="14" max="14" width="11" customWidth="1"/>
    <col min="15" max="15" width="9.5" customWidth="1"/>
    <col min="16" max="16" width="15.5" customWidth="1"/>
  </cols>
  <sheetData>
    <row r="1" spans="1:16" ht="16" x14ac:dyDescent="0.2">
      <c r="A1" s="143" t="s">
        <v>32</v>
      </c>
      <c r="B1" s="143"/>
      <c r="C1" s="143"/>
      <c r="D1" s="143"/>
      <c r="E1" s="143"/>
      <c r="F1" s="143"/>
      <c r="G1" s="143"/>
      <c r="H1" s="34" t="s">
        <v>33</v>
      </c>
      <c r="I1" s="144" t="s">
        <v>385</v>
      </c>
      <c r="J1" s="144"/>
      <c r="K1" s="144"/>
      <c r="L1" s="144"/>
      <c r="M1" s="145" t="s">
        <v>34</v>
      </c>
      <c r="N1" s="145"/>
      <c r="O1" s="35" t="s">
        <v>384</v>
      </c>
      <c r="P1" s="35"/>
    </row>
    <row r="2" spans="1:16" ht="16" x14ac:dyDescent="0.2">
      <c r="A2" s="146" t="s">
        <v>91</v>
      </c>
      <c r="B2" s="147"/>
      <c r="C2" s="147"/>
      <c r="D2" s="147"/>
      <c r="E2" s="147"/>
      <c r="F2" s="147"/>
      <c r="G2" s="147"/>
      <c r="H2" s="102">
        <v>0</v>
      </c>
      <c r="I2" s="96"/>
      <c r="J2" s="96"/>
      <c r="K2" s="96"/>
      <c r="L2" s="96"/>
      <c r="M2" s="97"/>
      <c r="N2" s="103"/>
      <c r="O2" s="35"/>
      <c r="P2" s="35"/>
    </row>
    <row r="3" spans="1:16" ht="93" x14ac:dyDescent="0.2">
      <c r="A3" s="36" t="s">
        <v>35</v>
      </c>
      <c r="B3" s="37" t="s">
        <v>94</v>
      </c>
      <c r="C3" s="38" t="s">
        <v>36</v>
      </c>
      <c r="D3" s="38" t="s">
        <v>101</v>
      </c>
      <c r="E3" s="37" t="s">
        <v>37</v>
      </c>
      <c r="F3" s="39" t="s">
        <v>38</v>
      </c>
      <c r="G3" s="40" t="s">
        <v>39</v>
      </c>
      <c r="H3" s="40" t="s">
        <v>40</v>
      </c>
      <c r="I3" s="41" t="s">
        <v>345</v>
      </c>
      <c r="J3" s="42" t="s">
        <v>95</v>
      </c>
      <c r="K3" s="43" t="s">
        <v>179</v>
      </c>
      <c r="L3" s="44" t="s">
        <v>106</v>
      </c>
      <c r="M3" s="45" t="s">
        <v>96</v>
      </c>
      <c r="N3" s="36" t="s">
        <v>41</v>
      </c>
      <c r="O3" s="37" t="s">
        <v>42</v>
      </c>
      <c r="P3" s="39" t="s">
        <v>43</v>
      </c>
    </row>
    <row r="4" spans="1:16" ht="16" x14ac:dyDescent="0.2">
      <c r="A4" s="46">
        <v>0.31458333333333333</v>
      </c>
      <c r="B4" s="40" t="s">
        <v>348</v>
      </c>
      <c r="C4" s="40"/>
      <c r="D4" s="40"/>
      <c r="E4" s="37">
        <v>1</v>
      </c>
      <c r="F4" s="39" t="s">
        <v>344</v>
      </c>
      <c r="G4" s="47" t="s">
        <v>347</v>
      </c>
      <c r="H4" s="40" t="s">
        <v>346</v>
      </c>
      <c r="I4" s="48">
        <v>1</v>
      </c>
      <c r="J4" s="49"/>
      <c r="K4" s="50"/>
      <c r="L4" s="51"/>
      <c r="M4" s="52"/>
      <c r="N4" s="46">
        <v>0.31805555555555554</v>
      </c>
      <c r="O4" s="53">
        <f t="shared" ref="O4:O68" si="0">ABS(N4-A4)</f>
        <v>3.4722222222222099E-3</v>
      </c>
      <c r="P4" s="54"/>
    </row>
    <row r="5" spans="1:16" ht="16" x14ac:dyDescent="0.2">
      <c r="A5" s="46">
        <v>0.3215277777777778</v>
      </c>
      <c r="B5" s="40" t="s">
        <v>351</v>
      </c>
      <c r="C5" s="40"/>
      <c r="D5" s="40"/>
      <c r="E5" s="37">
        <v>1</v>
      </c>
      <c r="F5" s="39" t="s">
        <v>350</v>
      </c>
      <c r="G5" s="47" t="s">
        <v>347</v>
      </c>
      <c r="H5" s="40" t="s">
        <v>349</v>
      </c>
      <c r="I5" s="48"/>
      <c r="J5" s="49"/>
      <c r="K5" s="50">
        <v>1</v>
      </c>
      <c r="L5" s="51"/>
      <c r="M5" s="52"/>
      <c r="N5" s="46">
        <v>0.32569444444444445</v>
      </c>
      <c r="O5" s="53">
        <f t="shared" si="0"/>
        <v>4.1666666666666519E-3</v>
      </c>
      <c r="P5" s="54"/>
    </row>
    <row r="6" spans="1:16" ht="16" x14ac:dyDescent="0.2">
      <c r="A6" s="46">
        <v>0.32222222222222224</v>
      </c>
      <c r="B6" s="40" t="s">
        <v>353</v>
      </c>
      <c r="C6" s="40"/>
      <c r="D6" s="40"/>
      <c r="E6" s="37">
        <v>1</v>
      </c>
      <c r="F6" s="39" t="s">
        <v>350</v>
      </c>
      <c r="G6" s="47" t="s">
        <v>347</v>
      </c>
      <c r="H6" s="40" t="s">
        <v>352</v>
      </c>
      <c r="I6" s="48"/>
      <c r="J6" s="49"/>
      <c r="K6" s="50"/>
      <c r="L6" s="51">
        <v>1</v>
      </c>
      <c r="M6" s="52"/>
      <c r="N6" s="46">
        <v>0.32569444444444445</v>
      </c>
      <c r="O6" s="53">
        <f t="shared" si="0"/>
        <v>3.4722222222222099E-3</v>
      </c>
      <c r="P6" s="54"/>
    </row>
    <row r="7" spans="1:16" ht="16" x14ac:dyDescent="0.2">
      <c r="A7" s="46">
        <v>0.32430555555555557</v>
      </c>
      <c r="B7" s="40" t="s">
        <v>355</v>
      </c>
      <c r="C7" s="40"/>
      <c r="D7" s="40"/>
      <c r="E7" s="37">
        <v>1</v>
      </c>
      <c r="F7" s="39" t="s">
        <v>354</v>
      </c>
      <c r="G7" s="47" t="s">
        <v>347</v>
      </c>
      <c r="H7" s="40" t="s">
        <v>352</v>
      </c>
      <c r="I7" s="48">
        <v>1</v>
      </c>
      <c r="J7" s="49"/>
      <c r="K7" s="50"/>
      <c r="L7" s="51"/>
      <c r="M7" s="52"/>
      <c r="N7" s="46">
        <v>0.32777777777777778</v>
      </c>
      <c r="O7" s="53">
        <f t="shared" si="0"/>
        <v>3.4722222222222099E-3</v>
      </c>
      <c r="P7" s="54"/>
    </row>
    <row r="8" spans="1:16" ht="16" x14ac:dyDescent="0.2">
      <c r="A8" s="46">
        <v>0.32916666666666666</v>
      </c>
      <c r="B8" s="40" t="s">
        <v>351</v>
      </c>
      <c r="C8" s="40">
        <v>1</v>
      </c>
      <c r="D8" s="40"/>
      <c r="E8" s="37"/>
      <c r="F8" s="39" t="s">
        <v>350</v>
      </c>
      <c r="G8" s="47" t="s">
        <v>347</v>
      </c>
      <c r="H8" s="40" t="s">
        <v>349</v>
      </c>
      <c r="I8" s="48"/>
      <c r="J8" s="49"/>
      <c r="K8" s="50"/>
      <c r="L8" s="51">
        <v>1</v>
      </c>
      <c r="M8" s="52"/>
      <c r="N8" s="46">
        <v>0.34236111111111112</v>
      </c>
      <c r="O8" s="53">
        <f t="shared" si="0"/>
        <v>1.3194444444444453E-2</v>
      </c>
      <c r="P8" s="54"/>
    </row>
    <row r="9" spans="1:16" ht="16" x14ac:dyDescent="0.2">
      <c r="A9" s="46">
        <v>0.33124999999999999</v>
      </c>
      <c r="B9" s="40" t="s">
        <v>357</v>
      </c>
      <c r="C9" s="40"/>
      <c r="D9" s="40"/>
      <c r="E9" s="37">
        <v>2</v>
      </c>
      <c r="F9" s="39" t="s">
        <v>354</v>
      </c>
      <c r="G9" s="47" t="s">
        <v>347</v>
      </c>
      <c r="H9" s="40" t="s">
        <v>356</v>
      </c>
      <c r="I9" s="48"/>
      <c r="J9" s="49"/>
      <c r="K9" s="50">
        <v>1</v>
      </c>
      <c r="L9" s="51"/>
      <c r="M9" s="52"/>
      <c r="N9" s="46">
        <v>0.33611111111111108</v>
      </c>
      <c r="O9" s="53">
        <f t="shared" si="0"/>
        <v>4.8611111111110938E-3</v>
      </c>
      <c r="P9" s="54"/>
    </row>
    <row r="10" spans="1:16" ht="16" x14ac:dyDescent="0.2">
      <c r="A10" s="46">
        <v>0.33749999999999997</v>
      </c>
      <c r="B10" s="40" t="s">
        <v>351</v>
      </c>
      <c r="C10" s="40"/>
      <c r="D10" s="40"/>
      <c r="E10" s="37">
        <v>1</v>
      </c>
      <c r="F10" s="39" t="s">
        <v>359</v>
      </c>
      <c r="G10" s="47" t="s">
        <v>347</v>
      </c>
      <c r="H10" s="40" t="s">
        <v>358</v>
      </c>
      <c r="I10" s="48">
        <v>1</v>
      </c>
      <c r="J10" s="49"/>
      <c r="K10" s="50"/>
      <c r="L10" s="51"/>
      <c r="M10" s="52"/>
      <c r="N10" s="46">
        <v>0.34097222222222223</v>
      </c>
      <c r="O10" s="53">
        <f t="shared" si="0"/>
        <v>3.4722222222222654E-3</v>
      </c>
      <c r="P10" s="54"/>
    </row>
    <row r="11" spans="1:16" ht="16" x14ac:dyDescent="0.2">
      <c r="A11" s="46">
        <v>0.33888888888888885</v>
      </c>
      <c r="B11" s="40" t="s">
        <v>348</v>
      </c>
      <c r="C11" s="40"/>
      <c r="D11" s="40"/>
      <c r="E11" s="37">
        <v>1</v>
      </c>
      <c r="F11" s="39" t="s">
        <v>344</v>
      </c>
      <c r="G11" s="47" t="s">
        <v>347</v>
      </c>
      <c r="H11" s="40" t="s">
        <v>360</v>
      </c>
      <c r="I11" s="48"/>
      <c r="J11" s="49"/>
      <c r="K11" s="50">
        <v>1</v>
      </c>
      <c r="L11" s="51"/>
      <c r="M11" s="52"/>
      <c r="N11" s="46">
        <v>0.34166666666666662</v>
      </c>
      <c r="O11" s="53">
        <f t="shared" si="0"/>
        <v>2.7777777777777679E-3</v>
      </c>
      <c r="P11" s="54"/>
    </row>
    <row r="12" spans="1:16" ht="16" x14ac:dyDescent="0.2">
      <c r="A12" s="46">
        <v>0.33888888888888885</v>
      </c>
      <c r="B12" s="40" t="s">
        <v>362</v>
      </c>
      <c r="C12" s="40"/>
      <c r="D12" s="40"/>
      <c r="E12" s="37">
        <v>2</v>
      </c>
      <c r="F12" s="39" t="s">
        <v>354</v>
      </c>
      <c r="G12" s="47" t="s">
        <v>347</v>
      </c>
      <c r="H12" s="40" t="s">
        <v>361</v>
      </c>
      <c r="I12" s="48"/>
      <c r="J12" s="49"/>
      <c r="K12" s="50">
        <v>1</v>
      </c>
      <c r="L12" s="51"/>
      <c r="M12" s="52"/>
      <c r="N12" s="46">
        <v>0.34583333333333338</v>
      </c>
      <c r="O12" s="53">
        <f t="shared" si="0"/>
        <v>6.9444444444445308E-3</v>
      </c>
      <c r="P12" s="54"/>
    </row>
    <row r="13" spans="1:16" ht="16" x14ac:dyDescent="0.2">
      <c r="A13" s="46">
        <v>0.34722222222222227</v>
      </c>
      <c r="B13" s="40" t="s">
        <v>363</v>
      </c>
      <c r="C13" s="40"/>
      <c r="D13" s="40"/>
      <c r="E13" s="37">
        <v>1</v>
      </c>
      <c r="F13" s="39" t="s">
        <v>350</v>
      </c>
      <c r="G13" s="47" t="s">
        <v>347</v>
      </c>
      <c r="H13" s="40" t="s">
        <v>352</v>
      </c>
      <c r="I13" s="48"/>
      <c r="J13" s="49"/>
      <c r="K13" s="50"/>
      <c r="L13" s="51">
        <v>1</v>
      </c>
      <c r="M13" s="52"/>
      <c r="N13" s="46">
        <v>0.35069444444444442</v>
      </c>
      <c r="O13" s="53">
        <f t="shared" si="0"/>
        <v>3.4722222222221544E-3</v>
      </c>
      <c r="P13" s="54"/>
    </row>
    <row r="14" spans="1:16" ht="16" x14ac:dyDescent="0.2">
      <c r="A14" s="46">
        <v>0.34722222222222227</v>
      </c>
      <c r="B14" s="40" t="s">
        <v>366</v>
      </c>
      <c r="C14" s="40"/>
      <c r="D14" s="40"/>
      <c r="E14" s="37">
        <v>1</v>
      </c>
      <c r="F14" s="39" t="s">
        <v>365</v>
      </c>
      <c r="G14" s="47" t="s">
        <v>347</v>
      </c>
      <c r="H14" s="40" t="s">
        <v>364</v>
      </c>
      <c r="I14" s="48"/>
      <c r="J14" s="49"/>
      <c r="K14" s="50"/>
      <c r="L14" s="51">
        <v>1</v>
      </c>
      <c r="M14" s="52"/>
      <c r="N14" s="46">
        <v>0.35347222222222219</v>
      </c>
      <c r="O14" s="53">
        <f t="shared" si="0"/>
        <v>6.2499999999999223E-3</v>
      </c>
      <c r="P14" s="54"/>
    </row>
    <row r="15" spans="1:16" ht="16" x14ac:dyDescent="0.2">
      <c r="A15" s="46">
        <v>0.34722222222222227</v>
      </c>
      <c r="B15" s="40" t="s">
        <v>353</v>
      </c>
      <c r="C15" s="40"/>
      <c r="D15" s="40"/>
      <c r="E15" s="37">
        <v>1</v>
      </c>
      <c r="F15" s="39" t="s">
        <v>350</v>
      </c>
      <c r="G15" s="47" t="s">
        <v>347</v>
      </c>
      <c r="H15" s="40" t="s">
        <v>352</v>
      </c>
      <c r="I15" s="48"/>
      <c r="J15" s="49"/>
      <c r="K15" s="50"/>
      <c r="L15" s="51">
        <v>1</v>
      </c>
      <c r="M15" s="52"/>
      <c r="N15" s="46">
        <v>0.35069444444444442</v>
      </c>
      <c r="O15" s="53">
        <f t="shared" si="0"/>
        <v>3.4722222222221544E-3</v>
      </c>
      <c r="P15" s="54"/>
    </row>
    <row r="16" spans="1:16" ht="16" x14ac:dyDescent="0.2">
      <c r="A16" s="46">
        <v>0.35555555555555557</v>
      </c>
      <c r="B16" s="40" t="s">
        <v>369</v>
      </c>
      <c r="C16" s="40"/>
      <c r="D16" s="40"/>
      <c r="E16" s="37">
        <v>1</v>
      </c>
      <c r="F16" s="39" t="s">
        <v>344</v>
      </c>
      <c r="G16" s="47" t="s">
        <v>347</v>
      </c>
      <c r="H16" s="40" t="s">
        <v>371</v>
      </c>
      <c r="I16" s="48">
        <v>1</v>
      </c>
      <c r="J16" s="49"/>
      <c r="K16" s="50"/>
      <c r="L16" s="51"/>
      <c r="M16" s="52"/>
      <c r="N16" s="46">
        <v>0.35972222222222222</v>
      </c>
      <c r="O16" s="53">
        <f t="shared" si="0"/>
        <v>4.1666666666666519E-3</v>
      </c>
      <c r="P16" s="54"/>
    </row>
    <row r="17" spans="1:16" ht="16" x14ac:dyDescent="0.2">
      <c r="A17" s="46">
        <v>0.3576388888888889</v>
      </c>
      <c r="B17" s="40" t="s">
        <v>368</v>
      </c>
      <c r="C17" s="40"/>
      <c r="D17" s="40"/>
      <c r="E17" s="37">
        <v>1</v>
      </c>
      <c r="F17" s="39" t="s">
        <v>365</v>
      </c>
      <c r="G17" s="47" t="s">
        <v>347</v>
      </c>
      <c r="H17" s="40" t="s">
        <v>367</v>
      </c>
      <c r="I17" s="48"/>
      <c r="J17" s="49"/>
      <c r="K17" s="50">
        <v>1</v>
      </c>
      <c r="L17" s="51"/>
      <c r="M17" s="52"/>
      <c r="N17" s="46">
        <v>0.36180555555555555</v>
      </c>
      <c r="O17" s="53">
        <f t="shared" si="0"/>
        <v>4.1666666666666519E-3</v>
      </c>
      <c r="P17" s="54"/>
    </row>
    <row r="18" spans="1:16" ht="16" x14ac:dyDescent="0.2">
      <c r="A18" s="46">
        <v>0.36388888888888887</v>
      </c>
      <c r="B18" s="40" t="s">
        <v>369</v>
      </c>
      <c r="C18" s="40"/>
      <c r="D18" s="40"/>
      <c r="E18" s="37">
        <v>2</v>
      </c>
      <c r="F18" s="39" t="s">
        <v>344</v>
      </c>
      <c r="G18" s="47" t="s">
        <v>372</v>
      </c>
      <c r="H18" s="40" t="s">
        <v>370</v>
      </c>
      <c r="I18" s="48"/>
      <c r="J18" s="49"/>
      <c r="K18" s="50"/>
      <c r="L18" s="51">
        <v>1</v>
      </c>
      <c r="M18" s="52"/>
      <c r="N18" s="46">
        <v>0.3743055555555555</v>
      </c>
      <c r="O18" s="53">
        <f t="shared" si="0"/>
        <v>1.041666666666663E-2</v>
      </c>
      <c r="P18" s="54"/>
    </row>
    <row r="19" spans="1:16" ht="16" x14ac:dyDescent="0.2">
      <c r="A19" s="46">
        <v>0.37013888888888885</v>
      </c>
      <c r="B19" s="40" t="s">
        <v>373</v>
      </c>
      <c r="C19" s="40"/>
      <c r="D19" s="40"/>
      <c r="E19" s="37">
        <v>1</v>
      </c>
      <c r="F19" s="39" t="s">
        <v>365</v>
      </c>
      <c r="G19" s="47" t="s">
        <v>347</v>
      </c>
      <c r="H19" s="40" t="s">
        <v>352</v>
      </c>
      <c r="I19" s="48"/>
      <c r="J19" s="49"/>
      <c r="K19" s="50">
        <v>1</v>
      </c>
      <c r="L19" s="51"/>
      <c r="M19" s="52"/>
      <c r="N19" s="46">
        <v>0.37361111111111112</v>
      </c>
      <c r="O19" s="53">
        <f t="shared" si="0"/>
        <v>3.4722222222222654E-3</v>
      </c>
      <c r="P19" s="54"/>
    </row>
    <row r="20" spans="1:16" ht="16" x14ac:dyDescent="0.2">
      <c r="A20" s="46">
        <v>0.37777777777777777</v>
      </c>
      <c r="B20" s="40" t="s">
        <v>363</v>
      </c>
      <c r="C20" s="40"/>
      <c r="D20" s="40"/>
      <c r="E20" s="37">
        <v>1</v>
      </c>
      <c r="F20" s="39" t="s">
        <v>350</v>
      </c>
      <c r="G20" s="47" t="s">
        <v>347</v>
      </c>
      <c r="H20" s="40" t="s">
        <v>374</v>
      </c>
      <c r="I20" s="48"/>
      <c r="J20" s="49"/>
      <c r="K20" s="50">
        <v>1</v>
      </c>
      <c r="L20" s="51"/>
      <c r="M20" s="52"/>
      <c r="N20" s="46">
        <v>0.38194444444444442</v>
      </c>
      <c r="O20" s="53">
        <f t="shared" si="0"/>
        <v>4.1666666666666519E-3</v>
      </c>
      <c r="P20" s="54"/>
    </row>
    <row r="21" spans="1:16" ht="16" x14ac:dyDescent="0.2">
      <c r="A21" s="46">
        <v>0.3840277777777778</v>
      </c>
      <c r="B21" s="40" t="s">
        <v>363</v>
      </c>
      <c r="C21" s="40"/>
      <c r="D21" s="40"/>
      <c r="E21" s="37">
        <v>1</v>
      </c>
      <c r="F21" s="39" t="s">
        <v>354</v>
      </c>
      <c r="G21" s="47" t="s">
        <v>347</v>
      </c>
      <c r="H21" s="40" t="s">
        <v>375</v>
      </c>
      <c r="I21" s="48"/>
      <c r="J21" s="49"/>
      <c r="K21" s="50"/>
      <c r="L21" s="51">
        <v>1</v>
      </c>
      <c r="M21" s="52"/>
      <c r="N21" s="46">
        <v>0.38750000000000001</v>
      </c>
      <c r="O21" s="53">
        <f t="shared" si="0"/>
        <v>3.4722222222222099E-3</v>
      </c>
      <c r="P21" s="54"/>
    </row>
    <row r="22" spans="1:16" ht="16" x14ac:dyDescent="0.2">
      <c r="A22" s="46">
        <v>0.39097222222222222</v>
      </c>
      <c r="B22" s="40" t="s">
        <v>376</v>
      </c>
      <c r="C22" s="40"/>
      <c r="D22" s="40"/>
      <c r="E22" s="37">
        <v>2</v>
      </c>
      <c r="F22" s="39" t="s">
        <v>365</v>
      </c>
      <c r="G22" s="47" t="s">
        <v>352</v>
      </c>
      <c r="H22" s="40" t="s">
        <v>347</v>
      </c>
      <c r="I22" s="48">
        <v>1</v>
      </c>
      <c r="J22" s="49"/>
      <c r="K22" s="50"/>
      <c r="L22" s="51"/>
      <c r="M22" s="52"/>
      <c r="N22" s="46">
        <v>0.375</v>
      </c>
      <c r="O22" s="53">
        <f t="shared" si="0"/>
        <v>1.5972222222222221E-2</v>
      </c>
      <c r="P22" s="54"/>
    </row>
    <row r="23" spans="1:16" ht="16" x14ac:dyDescent="0.2">
      <c r="A23" s="46">
        <v>0.39444444444444443</v>
      </c>
      <c r="B23" s="40" t="s">
        <v>378</v>
      </c>
      <c r="C23" s="40"/>
      <c r="D23" s="40"/>
      <c r="E23" s="37">
        <v>1</v>
      </c>
      <c r="F23" s="39" t="s">
        <v>354</v>
      </c>
      <c r="G23" s="47" t="s">
        <v>347</v>
      </c>
      <c r="H23" s="40" t="s">
        <v>377</v>
      </c>
      <c r="I23" s="48"/>
      <c r="J23" s="49"/>
      <c r="K23" s="50">
        <v>1</v>
      </c>
      <c r="L23" s="51"/>
      <c r="M23" s="52"/>
      <c r="N23" s="46">
        <v>0.39861111111111108</v>
      </c>
      <c r="O23" s="53">
        <f t="shared" si="0"/>
        <v>4.1666666666666519E-3</v>
      </c>
      <c r="P23" s="54"/>
    </row>
    <row r="24" spans="1:16" ht="16" x14ac:dyDescent="0.2">
      <c r="A24" s="46">
        <v>0.39444444444444443</v>
      </c>
      <c r="B24" s="40" t="s">
        <v>380</v>
      </c>
      <c r="C24" s="40"/>
      <c r="D24" s="40"/>
      <c r="E24" s="37">
        <v>1</v>
      </c>
      <c r="F24" s="39" t="s">
        <v>365</v>
      </c>
      <c r="G24" s="47" t="s">
        <v>347</v>
      </c>
      <c r="H24" s="40" t="s">
        <v>379</v>
      </c>
      <c r="I24" s="48">
        <v>1</v>
      </c>
      <c r="J24" s="49"/>
      <c r="K24" s="50"/>
      <c r="L24" s="51"/>
      <c r="M24" s="52"/>
      <c r="N24" s="46">
        <v>0.3972222222222222</v>
      </c>
      <c r="O24" s="53">
        <f t="shared" si="0"/>
        <v>2.7777777777777679E-3</v>
      </c>
      <c r="P24" s="54"/>
    </row>
    <row r="25" spans="1:16" ht="16" x14ac:dyDescent="0.2">
      <c r="A25" s="46">
        <v>0.39930555555555558</v>
      </c>
      <c r="B25" s="40" t="s">
        <v>351</v>
      </c>
      <c r="C25" s="40"/>
      <c r="D25" s="40"/>
      <c r="E25" s="37">
        <v>1</v>
      </c>
      <c r="F25" s="39" t="s">
        <v>382</v>
      </c>
      <c r="G25" s="47" t="s">
        <v>347</v>
      </c>
      <c r="H25" s="40" t="s">
        <v>381</v>
      </c>
      <c r="I25" s="48"/>
      <c r="J25" s="49"/>
      <c r="K25" s="50"/>
      <c r="L25" s="51">
        <v>1</v>
      </c>
      <c r="M25" s="52"/>
      <c r="N25" s="46">
        <v>0.40347222222222223</v>
      </c>
      <c r="O25" s="53">
        <f t="shared" si="0"/>
        <v>4.1666666666666519E-3</v>
      </c>
      <c r="P25" s="54"/>
    </row>
    <row r="26" spans="1:16" ht="16" x14ac:dyDescent="0.2">
      <c r="A26" s="46">
        <v>0.40416666666666662</v>
      </c>
      <c r="B26" s="40" t="s">
        <v>351</v>
      </c>
      <c r="C26" s="40"/>
      <c r="D26" s="40"/>
      <c r="E26" s="37">
        <v>1</v>
      </c>
      <c r="F26" s="39" t="s">
        <v>359</v>
      </c>
      <c r="G26" s="47" t="s">
        <v>347</v>
      </c>
      <c r="H26" s="40" t="s">
        <v>358</v>
      </c>
      <c r="I26" s="48"/>
      <c r="J26" s="49"/>
      <c r="K26" s="50">
        <v>1</v>
      </c>
      <c r="L26" s="51"/>
      <c r="M26" s="52"/>
      <c r="N26" s="46">
        <v>0.40833333333333338</v>
      </c>
      <c r="O26" s="53">
        <f t="shared" si="0"/>
        <v>4.1666666666667629E-3</v>
      </c>
      <c r="P26" s="54"/>
    </row>
    <row r="27" spans="1:16" ht="16" x14ac:dyDescent="0.2">
      <c r="A27" s="46">
        <v>0.43263888888888885</v>
      </c>
      <c r="B27" s="40" t="s">
        <v>351</v>
      </c>
      <c r="C27" s="40"/>
      <c r="D27" s="40"/>
      <c r="E27" s="37">
        <v>1</v>
      </c>
      <c r="F27" s="39" t="s">
        <v>382</v>
      </c>
      <c r="G27" s="47" t="s">
        <v>381</v>
      </c>
      <c r="H27" s="40" t="s">
        <v>347</v>
      </c>
      <c r="I27" s="48"/>
      <c r="J27" s="49"/>
      <c r="K27" s="50">
        <v>1</v>
      </c>
      <c r="L27" s="51"/>
      <c r="M27" s="52"/>
      <c r="N27" s="46">
        <v>0.45069444444444445</v>
      </c>
      <c r="O27" s="53">
        <f t="shared" si="0"/>
        <v>1.8055555555555602E-2</v>
      </c>
      <c r="P27" s="54"/>
    </row>
    <row r="28" spans="1:16" ht="16" x14ac:dyDescent="0.2">
      <c r="A28" s="46">
        <v>0.43263888888888885</v>
      </c>
      <c r="B28" s="40" t="s">
        <v>351</v>
      </c>
      <c r="C28" s="40"/>
      <c r="D28" s="40"/>
      <c r="E28" s="37">
        <v>1</v>
      </c>
      <c r="F28" s="39" t="s">
        <v>350</v>
      </c>
      <c r="G28" s="47" t="s">
        <v>383</v>
      </c>
      <c r="H28" s="40" t="s">
        <v>347</v>
      </c>
      <c r="I28" s="48"/>
      <c r="J28" s="49"/>
      <c r="K28" s="50">
        <v>1</v>
      </c>
      <c r="L28" s="51"/>
      <c r="M28" s="52"/>
      <c r="N28" s="46">
        <v>0.45069444444444445</v>
      </c>
      <c r="O28" s="53">
        <f t="shared" si="0"/>
        <v>1.8055555555555602E-2</v>
      </c>
      <c r="P28" s="54"/>
    </row>
    <row r="29" spans="1:16" ht="16" x14ac:dyDescent="0.2">
      <c r="A29" s="46">
        <v>0.43333333333333335</v>
      </c>
      <c r="B29" s="40" t="s">
        <v>353</v>
      </c>
      <c r="C29" s="40">
        <v>1</v>
      </c>
      <c r="D29" s="40"/>
      <c r="E29" s="37"/>
      <c r="F29" s="39" t="s">
        <v>350</v>
      </c>
      <c r="G29" s="47" t="s">
        <v>347</v>
      </c>
      <c r="H29" s="40" t="s">
        <v>364</v>
      </c>
      <c r="I29" s="48"/>
      <c r="J29" s="49"/>
      <c r="K29" s="50">
        <v>1</v>
      </c>
      <c r="L29" s="51"/>
      <c r="M29" s="52"/>
      <c r="N29" s="46">
        <v>0.4368055555555555</v>
      </c>
      <c r="O29" s="53">
        <f t="shared" si="0"/>
        <v>3.4722222222221544E-3</v>
      </c>
      <c r="P29" s="54"/>
    </row>
    <row r="30" spans="1:16" ht="16" x14ac:dyDescent="0.2">
      <c r="A30" s="46">
        <v>0.43472222222222223</v>
      </c>
      <c r="B30" s="40" t="s">
        <v>369</v>
      </c>
      <c r="C30" s="40"/>
      <c r="D30" s="40"/>
      <c r="E30" s="37">
        <v>1</v>
      </c>
      <c r="F30" s="39" t="s">
        <v>365</v>
      </c>
      <c r="G30" s="47" t="s">
        <v>347</v>
      </c>
      <c r="H30" s="40" t="s">
        <v>386</v>
      </c>
      <c r="I30" s="48"/>
      <c r="J30" s="49"/>
      <c r="K30" s="50"/>
      <c r="L30" s="51">
        <v>1</v>
      </c>
      <c r="M30" s="52"/>
      <c r="N30" s="46">
        <v>0.44791666666666669</v>
      </c>
      <c r="O30" s="53">
        <f t="shared" si="0"/>
        <v>1.3194444444444453E-2</v>
      </c>
      <c r="P30" s="54"/>
    </row>
    <row r="31" spans="1:16" ht="16" x14ac:dyDescent="0.2">
      <c r="A31" s="46">
        <v>0.43472222222222223</v>
      </c>
      <c r="B31" s="40" t="s">
        <v>376</v>
      </c>
      <c r="C31" s="40"/>
      <c r="D31" s="40"/>
      <c r="E31" s="37">
        <v>1</v>
      </c>
      <c r="F31" s="39" t="s">
        <v>365</v>
      </c>
      <c r="G31" s="47" t="s">
        <v>347</v>
      </c>
      <c r="H31" s="40" t="s">
        <v>387</v>
      </c>
      <c r="I31" s="48"/>
      <c r="J31" s="49"/>
      <c r="K31" s="50"/>
      <c r="L31" s="51">
        <v>1</v>
      </c>
      <c r="M31" s="52"/>
      <c r="N31" s="46">
        <v>0.43888888888888888</v>
      </c>
      <c r="O31" s="53">
        <f t="shared" si="0"/>
        <v>4.1666666666666519E-3</v>
      </c>
      <c r="P31" s="54"/>
    </row>
    <row r="32" spans="1:16" ht="16" x14ac:dyDescent="0.2">
      <c r="A32" s="46">
        <v>0.4458333333333333</v>
      </c>
      <c r="B32" s="40" t="s">
        <v>348</v>
      </c>
      <c r="C32" s="40"/>
      <c r="D32" s="40"/>
      <c r="E32" s="37">
        <v>1</v>
      </c>
      <c r="F32" s="39" t="s">
        <v>344</v>
      </c>
      <c r="G32" s="47" t="s">
        <v>347</v>
      </c>
      <c r="H32" s="40" t="s">
        <v>346</v>
      </c>
      <c r="I32" s="48">
        <v>1</v>
      </c>
      <c r="J32" s="49"/>
      <c r="K32" s="50"/>
      <c r="L32" s="51"/>
      <c r="M32" s="52"/>
      <c r="N32" s="46">
        <v>0.45</v>
      </c>
      <c r="O32" s="53">
        <f t="shared" si="0"/>
        <v>4.1666666666667074E-3</v>
      </c>
      <c r="P32" s="54"/>
    </row>
    <row r="33" spans="1:16" ht="16" x14ac:dyDescent="0.2">
      <c r="A33" s="46">
        <v>0.45208333333333334</v>
      </c>
      <c r="B33" s="40" t="s">
        <v>390</v>
      </c>
      <c r="C33" s="40"/>
      <c r="D33" s="40"/>
      <c r="E33" s="37">
        <v>1</v>
      </c>
      <c r="F33" s="39" t="s">
        <v>354</v>
      </c>
      <c r="G33" s="47" t="s">
        <v>347</v>
      </c>
      <c r="H33" s="40" t="s">
        <v>389</v>
      </c>
      <c r="I33" s="48"/>
      <c r="J33" s="49"/>
      <c r="K33" s="50">
        <v>1</v>
      </c>
      <c r="L33" s="51"/>
      <c r="M33" s="52"/>
      <c r="N33" s="46">
        <v>0.45694444444444443</v>
      </c>
      <c r="O33" s="53">
        <f t="shared" si="0"/>
        <v>4.8611111111110938E-3</v>
      </c>
      <c r="P33" s="54"/>
    </row>
    <row r="34" spans="1:16" ht="16" x14ac:dyDescent="0.2">
      <c r="A34" s="46">
        <v>0.45416666666666666</v>
      </c>
      <c r="B34" s="40" t="s">
        <v>395</v>
      </c>
      <c r="C34" s="40"/>
      <c r="D34" s="40"/>
      <c r="E34" s="37">
        <v>1</v>
      </c>
      <c r="F34" s="39" t="s">
        <v>344</v>
      </c>
      <c r="G34" s="47" t="s">
        <v>347</v>
      </c>
      <c r="H34" s="40" t="s">
        <v>393</v>
      </c>
      <c r="I34" s="48">
        <v>1</v>
      </c>
      <c r="J34" s="49"/>
      <c r="K34" s="50"/>
      <c r="L34" s="51"/>
      <c r="M34" s="52"/>
      <c r="N34" s="46">
        <v>0.45763888888888887</v>
      </c>
      <c r="O34" s="53">
        <f t="shared" si="0"/>
        <v>3.4722222222222099E-3</v>
      </c>
      <c r="P34" s="54"/>
    </row>
    <row r="35" spans="1:16" ht="16" x14ac:dyDescent="0.2">
      <c r="A35" s="46">
        <v>0.45416666666666666</v>
      </c>
      <c r="B35" s="40" t="s">
        <v>392</v>
      </c>
      <c r="C35" s="40"/>
      <c r="D35" s="40"/>
      <c r="E35" s="37">
        <v>1</v>
      </c>
      <c r="F35" s="39" t="s">
        <v>344</v>
      </c>
      <c r="G35" s="47" t="s">
        <v>347</v>
      </c>
      <c r="H35" s="40" t="s">
        <v>396</v>
      </c>
      <c r="I35" s="48">
        <v>1</v>
      </c>
      <c r="J35" s="49"/>
      <c r="K35" s="50"/>
      <c r="L35" s="51"/>
      <c r="M35" s="52"/>
      <c r="N35" s="46">
        <v>0.46319444444444446</v>
      </c>
      <c r="O35" s="53">
        <f t="shared" si="0"/>
        <v>9.0277777777778012E-3</v>
      </c>
      <c r="P35" s="54"/>
    </row>
    <row r="36" spans="1:16" ht="16" x14ac:dyDescent="0.2">
      <c r="A36" s="46">
        <v>0.4548611111111111</v>
      </c>
      <c r="B36" s="40" t="s">
        <v>362</v>
      </c>
      <c r="C36" s="40"/>
      <c r="D36" s="40"/>
      <c r="E36" s="37">
        <v>1</v>
      </c>
      <c r="F36" s="39" t="s">
        <v>354</v>
      </c>
      <c r="G36" s="47" t="s">
        <v>388</v>
      </c>
      <c r="H36" s="40" t="s">
        <v>346</v>
      </c>
      <c r="I36" s="48"/>
      <c r="J36" s="49"/>
      <c r="K36" s="50"/>
      <c r="L36" s="51">
        <v>1</v>
      </c>
      <c r="M36" s="52"/>
      <c r="N36" s="46">
        <v>0.45833333333333331</v>
      </c>
      <c r="O36" s="53">
        <f t="shared" si="0"/>
        <v>3.4722222222222099E-3</v>
      </c>
      <c r="P36" s="54"/>
    </row>
    <row r="37" spans="1:16" ht="16" x14ac:dyDescent="0.2">
      <c r="A37" s="46">
        <v>0.46111111111111108</v>
      </c>
      <c r="B37" s="40" t="s">
        <v>363</v>
      </c>
      <c r="C37" s="40"/>
      <c r="D37" s="40"/>
      <c r="E37" s="37">
        <v>1</v>
      </c>
      <c r="F37" s="39" t="s">
        <v>354</v>
      </c>
      <c r="G37" s="47" t="s">
        <v>394</v>
      </c>
      <c r="H37" s="40" t="s">
        <v>347</v>
      </c>
      <c r="I37" s="48"/>
      <c r="J37" s="49"/>
      <c r="K37" s="50">
        <v>1</v>
      </c>
      <c r="L37" s="51"/>
      <c r="M37" s="52"/>
      <c r="N37" s="46">
        <v>0.47083333333333338</v>
      </c>
      <c r="O37" s="53">
        <f t="shared" si="0"/>
        <v>9.7222222222222987E-3</v>
      </c>
      <c r="P37" s="54"/>
    </row>
    <row r="38" spans="1:16" ht="16" x14ac:dyDescent="0.2">
      <c r="A38" s="46">
        <v>0.46111111111111108</v>
      </c>
      <c r="B38" s="40" t="s">
        <v>353</v>
      </c>
      <c r="C38" s="40"/>
      <c r="D38" s="40"/>
      <c r="E38" s="37">
        <v>1</v>
      </c>
      <c r="F38" s="39" t="s">
        <v>350</v>
      </c>
      <c r="G38" s="47" t="s">
        <v>347</v>
      </c>
      <c r="H38" s="40" t="s">
        <v>364</v>
      </c>
      <c r="I38" s="48"/>
      <c r="J38" s="49"/>
      <c r="K38" s="50">
        <v>1</v>
      </c>
      <c r="L38" s="51"/>
      <c r="M38" s="52"/>
      <c r="N38" s="46">
        <v>0.46666666666666662</v>
      </c>
      <c r="O38" s="53">
        <f t="shared" si="0"/>
        <v>5.5555555555555358E-3</v>
      </c>
      <c r="P38" s="54"/>
    </row>
    <row r="39" spans="1:16" ht="16" x14ac:dyDescent="0.2">
      <c r="A39" s="46">
        <v>0.46111111111111108</v>
      </c>
      <c r="B39" s="40" t="s">
        <v>351</v>
      </c>
      <c r="C39" s="40"/>
      <c r="D39" s="40"/>
      <c r="E39" s="37">
        <v>1</v>
      </c>
      <c r="F39" s="39" t="s">
        <v>350</v>
      </c>
      <c r="G39" s="47" t="s">
        <v>347</v>
      </c>
      <c r="H39" s="40" t="s">
        <v>397</v>
      </c>
      <c r="I39" s="48"/>
      <c r="J39" s="49"/>
      <c r="K39" s="50">
        <v>1</v>
      </c>
      <c r="L39" s="51"/>
      <c r="M39" s="52"/>
      <c r="N39" s="46">
        <v>0.46458333333333335</v>
      </c>
      <c r="O39" s="53">
        <f t="shared" si="0"/>
        <v>3.4722222222222654E-3</v>
      </c>
      <c r="P39" s="54"/>
    </row>
    <row r="40" spans="1:16" ht="16" x14ac:dyDescent="0.2">
      <c r="A40" s="46">
        <v>0.46249999999999997</v>
      </c>
      <c r="B40" s="40" t="s">
        <v>398</v>
      </c>
      <c r="C40" s="40">
        <v>1</v>
      </c>
      <c r="D40" s="40"/>
      <c r="E40" s="37"/>
      <c r="F40" s="39" t="s">
        <v>344</v>
      </c>
      <c r="G40" s="47" t="s">
        <v>372</v>
      </c>
      <c r="H40" s="40" t="s">
        <v>371</v>
      </c>
      <c r="I40" s="48"/>
      <c r="J40" s="49"/>
      <c r="K40" s="50">
        <v>1</v>
      </c>
      <c r="L40" s="51"/>
      <c r="M40" s="52"/>
      <c r="N40" s="46">
        <v>0.4770833333333333</v>
      </c>
      <c r="O40" s="53">
        <f t="shared" si="0"/>
        <v>1.4583333333333337E-2</v>
      </c>
      <c r="P40" s="54"/>
    </row>
    <row r="41" spans="1:16" ht="16" x14ac:dyDescent="0.2">
      <c r="A41" s="46">
        <v>0.47013888888888888</v>
      </c>
      <c r="B41" s="40" t="s">
        <v>392</v>
      </c>
      <c r="C41" s="40">
        <v>1</v>
      </c>
      <c r="D41" s="40"/>
      <c r="E41" s="37"/>
      <c r="F41" s="39" t="s">
        <v>344</v>
      </c>
      <c r="G41" s="47" t="s">
        <v>347</v>
      </c>
      <c r="H41" s="40" t="s">
        <v>396</v>
      </c>
      <c r="I41" s="48"/>
      <c r="J41" s="49"/>
      <c r="K41" s="50"/>
      <c r="L41" s="51">
        <v>1</v>
      </c>
      <c r="M41" s="52"/>
      <c r="N41" s="46">
        <v>0.48194444444444445</v>
      </c>
      <c r="O41" s="53">
        <f t="shared" si="0"/>
        <v>1.1805555555555569E-2</v>
      </c>
      <c r="P41" s="54"/>
    </row>
    <row r="42" spans="1:16" ht="16" x14ac:dyDescent="0.2">
      <c r="A42" s="46">
        <v>0.47847222222222219</v>
      </c>
      <c r="B42" s="40" t="s">
        <v>363</v>
      </c>
      <c r="C42" s="40"/>
      <c r="D42" s="40"/>
      <c r="E42" s="37">
        <v>2</v>
      </c>
      <c r="F42" s="39" t="s">
        <v>350</v>
      </c>
      <c r="G42" s="47" t="s">
        <v>374</v>
      </c>
      <c r="H42" s="40" t="s">
        <v>347</v>
      </c>
      <c r="I42" s="48"/>
      <c r="J42" s="49"/>
      <c r="K42" s="50">
        <v>1</v>
      </c>
      <c r="L42" s="51"/>
      <c r="M42" s="52"/>
      <c r="N42" s="46">
        <v>0.48472222222222222</v>
      </c>
      <c r="O42" s="53">
        <f t="shared" si="0"/>
        <v>6.2500000000000333E-3</v>
      </c>
      <c r="P42" s="54"/>
    </row>
    <row r="43" spans="1:16" ht="16" x14ac:dyDescent="0.2">
      <c r="A43" s="46">
        <v>0.47986111111111113</v>
      </c>
      <c r="B43" s="40" t="s">
        <v>380</v>
      </c>
      <c r="C43" s="40"/>
      <c r="D43" s="40"/>
      <c r="E43" s="37">
        <v>1</v>
      </c>
      <c r="F43" s="39" t="s">
        <v>365</v>
      </c>
      <c r="G43" s="47" t="s">
        <v>379</v>
      </c>
      <c r="H43" s="40" t="s">
        <v>347</v>
      </c>
      <c r="I43" s="48"/>
      <c r="J43" s="49"/>
      <c r="K43" s="50">
        <v>1</v>
      </c>
      <c r="L43" s="51"/>
      <c r="M43" s="52"/>
      <c r="N43" s="46">
        <v>0.48472222222222222</v>
      </c>
      <c r="O43" s="53">
        <f t="shared" si="0"/>
        <v>4.8611111111110938E-3</v>
      </c>
      <c r="P43" s="54"/>
    </row>
    <row r="44" spans="1:16" ht="16" x14ac:dyDescent="0.2">
      <c r="A44" s="46">
        <v>0.48194444444444445</v>
      </c>
      <c r="B44" s="40" t="s">
        <v>392</v>
      </c>
      <c r="C44" s="40"/>
      <c r="D44" s="40"/>
      <c r="E44" s="37">
        <v>1</v>
      </c>
      <c r="F44" s="39" t="s">
        <v>344</v>
      </c>
      <c r="G44" s="47" t="s">
        <v>401</v>
      </c>
      <c r="H44" s="40" t="s">
        <v>347</v>
      </c>
      <c r="I44" s="48"/>
      <c r="J44" s="49"/>
      <c r="K44" s="50"/>
      <c r="L44" s="51">
        <v>1</v>
      </c>
      <c r="M44" s="52"/>
      <c r="N44" s="46">
        <v>0.48680555555555555</v>
      </c>
      <c r="O44" s="53">
        <f t="shared" si="0"/>
        <v>4.8611111111110938E-3</v>
      </c>
      <c r="P44" s="54"/>
    </row>
    <row r="45" spans="1:16" ht="16" x14ac:dyDescent="0.2">
      <c r="A45" s="46">
        <v>0.48680555555555555</v>
      </c>
      <c r="B45" s="40" t="s">
        <v>368</v>
      </c>
      <c r="C45" s="40"/>
      <c r="D45" s="40"/>
      <c r="E45" s="37">
        <v>1</v>
      </c>
      <c r="F45" s="39" t="s">
        <v>365</v>
      </c>
      <c r="G45" s="47" t="s">
        <v>402</v>
      </c>
      <c r="H45" s="40" t="s">
        <v>347</v>
      </c>
      <c r="I45" s="48">
        <v>1</v>
      </c>
      <c r="J45" s="49"/>
      <c r="K45" s="50"/>
      <c r="L45" s="51"/>
      <c r="M45" s="52"/>
      <c r="N45" s="46">
        <v>0.49374999999999997</v>
      </c>
      <c r="O45" s="53">
        <f t="shared" si="0"/>
        <v>6.9444444444444198E-3</v>
      </c>
      <c r="P45" s="54"/>
    </row>
    <row r="46" spans="1:16" ht="16" x14ac:dyDescent="0.2">
      <c r="A46" s="46">
        <v>0.48680555555555555</v>
      </c>
      <c r="B46" s="40" t="s">
        <v>376</v>
      </c>
      <c r="C46" s="40"/>
      <c r="D46" s="40"/>
      <c r="E46" s="37">
        <v>1</v>
      </c>
      <c r="F46" s="39" t="s">
        <v>365</v>
      </c>
      <c r="G46" s="47" t="s">
        <v>387</v>
      </c>
      <c r="H46" s="40" t="s">
        <v>347</v>
      </c>
      <c r="I46" s="48"/>
      <c r="J46" s="49"/>
      <c r="K46" s="50">
        <v>1</v>
      </c>
      <c r="L46" s="51"/>
      <c r="M46" s="52"/>
      <c r="N46" s="46">
        <v>0.49652777777777773</v>
      </c>
      <c r="O46" s="53">
        <f t="shared" si="0"/>
        <v>9.7222222222221877E-3</v>
      </c>
      <c r="P46" s="54"/>
    </row>
    <row r="47" spans="1:16" ht="16" x14ac:dyDescent="0.2">
      <c r="A47" s="46">
        <v>0.4909722222222222</v>
      </c>
      <c r="B47" s="40" t="s">
        <v>403</v>
      </c>
      <c r="C47" s="40"/>
      <c r="D47" s="40"/>
      <c r="E47" s="37">
        <v>1</v>
      </c>
      <c r="F47" s="39" t="s">
        <v>365</v>
      </c>
      <c r="G47" s="47" t="s">
        <v>347</v>
      </c>
      <c r="H47" s="40" t="s">
        <v>381</v>
      </c>
      <c r="I47" s="48"/>
      <c r="J47" s="49"/>
      <c r="K47" s="50"/>
      <c r="L47" s="51">
        <v>1</v>
      </c>
      <c r="M47" s="52"/>
      <c r="N47" s="46">
        <v>0.49513888888888885</v>
      </c>
      <c r="O47" s="53">
        <f t="shared" si="0"/>
        <v>4.1666666666666519E-3</v>
      </c>
      <c r="P47" s="54"/>
    </row>
    <row r="48" spans="1:16" ht="16" x14ac:dyDescent="0.2">
      <c r="A48" s="46">
        <v>0.52152777777777781</v>
      </c>
      <c r="B48" s="40" t="s">
        <v>351</v>
      </c>
      <c r="C48" s="40"/>
      <c r="D48" s="40"/>
      <c r="E48" s="37">
        <v>2</v>
      </c>
      <c r="F48" s="39" t="s">
        <v>359</v>
      </c>
      <c r="G48" s="47" t="s">
        <v>358</v>
      </c>
      <c r="H48" s="40" t="s">
        <v>347</v>
      </c>
      <c r="I48" s="48">
        <v>1</v>
      </c>
      <c r="J48" s="49"/>
      <c r="K48" s="50"/>
      <c r="L48" s="51"/>
      <c r="M48" s="52"/>
      <c r="N48" s="46">
        <v>0.53888888888888886</v>
      </c>
      <c r="O48" s="53">
        <f t="shared" si="0"/>
        <v>1.7361111111111049E-2</v>
      </c>
      <c r="P48" s="54"/>
    </row>
    <row r="49" spans="1:16" ht="16" x14ac:dyDescent="0.2">
      <c r="A49" s="46">
        <v>0.52222222222222225</v>
      </c>
      <c r="B49" s="40" t="s">
        <v>405</v>
      </c>
      <c r="C49" s="40"/>
      <c r="D49" s="40"/>
      <c r="E49" s="37">
        <v>1</v>
      </c>
      <c r="F49" s="39" t="s">
        <v>365</v>
      </c>
      <c r="G49" s="47" t="s">
        <v>383</v>
      </c>
      <c r="H49" s="40" t="s">
        <v>404</v>
      </c>
      <c r="I49" s="48">
        <v>1</v>
      </c>
      <c r="J49" s="49"/>
      <c r="K49" s="50"/>
      <c r="L49" s="51"/>
      <c r="M49" s="52"/>
      <c r="N49" s="46">
        <v>0.53541666666666665</v>
      </c>
      <c r="O49" s="53">
        <f t="shared" si="0"/>
        <v>1.3194444444444398E-2</v>
      </c>
      <c r="P49" s="54"/>
    </row>
    <row r="50" spans="1:16" ht="16" x14ac:dyDescent="0.2">
      <c r="A50" s="46">
        <v>0.52777777777777779</v>
      </c>
      <c r="B50" s="40" t="s">
        <v>363</v>
      </c>
      <c r="C50" s="40"/>
      <c r="D50" s="40"/>
      <c r="E50" s="37">
        <v>1</v>
      </c>
      <c r="F50" s="39" t="s">
        <v>350</v>
      </c>
      <c r="G50" s="47" t="s">
        <v>372</v>
      </c>
      <c r="H50" s="40" t="s">
        <v>397</v>
      </c>
      <c r="I50" s="48"/>
      <c r="J50" s="49"/>
      <c r="K50" s="50"/>
      <c r="L50" s="51">
        <v>1</v>
      </c>
      <c r="M50" s="52"/>
      <c r="N50" s="46">
        <v>0.53402777777777777</v>
      </c>
      <c r="O50" s="53">
        <f t="shared" si="0"/>
        <v>6.2499999999999778E-3</v>
      </c>
      <c r="P50" s="54"/>
    </row>
    <row r="51" spans="1:16" ht="16" x14ac:dyDescent="0.2">
      <c r="A51" s="46">
        <v>0.53055555555555556</v>
      </c>
      <c r="B51" s="40" t="s">
        <v>406</v>
      </c>
      <c r="C51" s="40"/>
      <c r="D51" s="40"/>
      <c r="E51" s="37">
        <v>1</v>
      </c>
      <c r="F51" s="39" t="s">
        <v>354</v>
      </c>
      <c r="G51" s="47" t="s">
        <v>393</v>
      </c>
      <c r="H51" s="40" t="s">
        <v>347</v>
      </c>
      <c r="I51" s="48"/>
      <c r="J51" s="49"/>
      <c r="K51" s="50"/>
      <c r="L51" s="51">
        <v>1</v>
      </c>
      <c r="M51" s="52"/>
      <c r="N51" s="46">
        <v>0.53888888888888886</v>
      </c>
      <c r="O51" s="53">
        <f t="shared" si="0"/>
        <v>8.3333333333333037E-3</v>
      </c>
      <c r="P51" s="54"/>
    </row>
    <row r="52" spans="1:16" ht="16" x14ac:dyDescent="0.2">
      <c r="A52" s="46">
        <v>0.52777777777777779</v>
      </c>
      <c r="B52" s="40" t="s">
        <v>376</v>
      </c>
      <c r="C52" s="40"/>
      <c r="D52" s="40"/>
      <c r="E52" s="37">
        <v>1</v>
      </c>
      <c r="F52" s="39" t="s">
        <v>365</v>
      </c>
      <c r="G52" s="47" t="s">
        <v>347</v>
      </c>
      <c r="H52" s="40" t="s">
        <v>387</v>
      </c>
      <c r="I52" s="48"/>
      <c r="J52" s="49"/>
      <c r="K52" s="50">
        <v>1</v>
      </c>
      <c r="L52" s="51"/>
      <c r="M52" s="52"/>
      <c r="N52" s="46">
        <v>0.53472222222222221</v>
      </c>
      <c r="O52" s="53">
        <f t="shared" si="0"/>
        <v>6.9444444444444198E-3</v>
      </c>
      <c r="P52" s="54"/>
    </row>
    <row r="53" spans="1:16" ht="16" x14ac:dyDescent="0.2">
      <c r="A53" s="46">
        <v>0.52777777777777779</v>
      </c>
      <c r="B53" s="40" t="s">
        <v>355</v>
      </c>
      <c r="C53" s="40"/>
      <c r="D53" s="40"/>
      <c r="E53" s="37">
        <v>1</v>
      </c>
      <c r="F53" s="39" t="s">
        <v>354</v>
      </c>
      <c r="G53" s="47" t="s">
        <v>347</v>
      </c>
      <c r="H53" s="40" t="s">
        <v>407</v>
      </c>
      <c r="I53" s="48"/>
      <c r="J53" s="49"/>
      <c r="K53" s="50">
        <v>1</v>
      </c>
      <c r="L53" s="51"/>
      <c r="M53" s="52"/>
      <c r="N53" s="46">
        <v>0.54027777777777775</v>
      </c>
      <c r="O53" s="53">
        <f t="shared" si="0"/>
        <v>1.2499999999999956E-2</v>
      </c>
      <c r="P53" s="54"/>
    </row>
    <row r="54" spans="1:16" ht="16" x14ac:dyDescent="0.2">
      <c r="A54" s="46">
        <v>0.53125</v>
      </c>
      <c r="B54" s="40" t="s">
        <v>408</v>
      </c>
      <c r="C54" s="40"/>
      <c r="D54" s="40"/>
      <c r="E54" s="37">
        <v>3</v>
      </c>
      <c r="F54" s="39" t="s">
        <v>344</v>
      </c>
      <c r="G54" s="47" t="s">
        <v>347</v>
      </c>
      <c r="H54" s="40" t="s">
        <v>409</v>
      </c>
      <c r="I54" s="48">
        <v>1</v>
      </c>
      <c r="J54" s="49"/>
      <c r="K54" s="50"/>
      <c r="L54" s="51"/>
      <c r="M54" s="52"/>
      <c r="N54" s="46">
        <v>0.5493055555555556</v>
      </c>
      <c r="O54" s="53">
        <f t="shared" si="0"/>
        <v>1.8055555555555602E-2</v>
      </c>
      <c r="P54" s="54"/>
    </row>
    <row r="55" spans="1:16" ht="16" x14ac:dyDescent="0.2">
      <c r="A55" s="46">
        <v>0.53472222222222221</v>
      </c>
      <c r="B55" s="40" t="s">
        <v>410</v>
      </c>
      <c r="C55" s="40"/>
      <c r="D55" s="40"/>
      <c r="E55" s="37">
        <v>2</v>
      </c>
      <c r="F55" s="39" t="s">
        <v>344</v>
      </c>
      <c r="G55" s="47" t="s">
        <v>347</v>
      </c>
      <c r="H55" s="40" t="s">
        <v>399</v>
      </c>
      <c r="I55" s="48"/>
      <c r="J55" s="49"/>
      <c r="K55" s="50"/>
      <c r="L55" s="51">
        <v>1</v>
      </c>
      <c r="M55" s="52"/>
      <c r="N55" s="46">
        <v>0.58124999999999993</v>
      </c>
      <c r="O55" s="53">
        <f t="shared" si="0"/>
        <v>4.6527777777777724E-2</v>
      </c>
      <c r="P55" s="54"/>
    </row>
    <row r="56" spans="1:16" ht="16" x14ac:dyDescent="0.2">
      <c r="A56" s="46">
        <v>0.53472222222222221</v>
      </c>
      <c r="B56" s="40" t="s">
        <v>411</v>
      </c>
      <c r="C56" s="40"/>
      <c r="D56" s="40"/>
      <c r="E56" s="37">
        <v>1</v>
      </c>
      <c r="F56" s="39" t="s">
        <v>354</v>
      </c>
      <c r="G56" s="47" t="s">
        <v>347</v>
      </c>
      <c r="H56" s="40" t="s">
        <v>346</v>
      </c>
      <c r="I56" s="48"/>
      <c r="J56" s="55"/>
      <c r="K56" s="56"/>
      <c r="L56" s="51">
        <v>1</v>
      </c>
      <c r="M56" s="52"/>
      <c r="N56" s="46">
        <v>0.55347222222222225</v>
      </c>
      <c r="O56" s="53">
        <f t="shared" si="0"/>
        <v>1.8750000000000044E-2</v>
      </c>
      <c r="P56" s="54"/>
    </row>
    <row r="57" spans="1:16" ht="16" x14ac:dyDescent="0.2">
      <c r="A57" s="46">
        <v>5.2083333333333336E-2</v>
      </c>
      <c r="B57" s="40" t="s">
        <v>351</v>
      </c>
      <c r="C57" s="40"/>
      <c r="D57" s="40"/>
      <c r="E57" s="37">
        <v>1</v>
      </c>
      <c r="F57" s="39" t="s">
        <v>350</v>
      </c>
      <c r="G57" s="47" t="s">
        <v>397</v>
      </c>
      <c r="H57" s="40" t="s">
        <v>379</v>
      </c>
      <c r="I57" s="48"/>
      <c r="J57" s="55"/>
      <c r="K57" s="56"/>
      <c r="L57" s="51">
        <v>1</v>
      </c>
      <c r="M57" s="52"/>
      <c r="N57" s="46">
        <v>5.7638888888888885E-2</v>
      </c>
      <c r="O57" s="53">
        <f t="shared" si="0"/>
        <v>5.5555555555555497E-3</v>
      </c>
      <c r="P57" s="54"/>
    </row>
    <row r="58" spans="1:16" ht="16" x14ac:dyDescent="0.2">
      <c r="A58" s="46">
        <v>5.347222222222222E-2</v>
      </c>
      <c r="B58" s="40" t="s">
        <v>366</v>
      </c>
      <c r="C58" s="40">
        <v>1</v>
      </c>
      <c r="D58" s="40"/>
      <c r="E58" s="37"/>
      <c r="F58" s="39" t="s">
        <v>365</v>
      </c>
      <c r="G58" s="47" t="s">
        <v>347</v>
      </c>
      <c r="H58" s="40" t="s">
        <v>412</v>
      </c>
      <c r="I58" s="48">
        <v>1</v>
      </c>
      <c r="J58" s="55"/>
      <c r="K58" s="56"/>
      <c r="L58" s="51"/>
      <c r="M58" s="52"/>
      <c r="N58" s="46">
        <v>6.0416666666666667E-2</v>
      </c>
      <c r="O58" s="53">
        <f t="shared" si="0"/>
        <v>6.9444444444444475E-3</v>
      </c>
      <c r="P58" s="54"/>
    </row>
    <row r="59" spans="1:16" ht="16" x14ac:dyDescent="0.2">
      <c r="A59" s="46">
        <v>6.5277777777777782E-2</v>
      </c>
      <c r="B59" s="40" t="s">
        <v>376</v>
      </c>
      <c r="C59" s="40">
        <v>1</v>
      </c>
      <c r="D59" s="40"/>
      <c r="E59" s="37"/>
      <c r="F59" s="39" t="s">
        <v>365</v>
      </c>
      <c r="G59" s="47" t="s">
        <v>347</v>
      </c>
      <c r="H59" s="40" t="s">
        <v>387</v>
      </c>
      <c r="I59" s="48"/>
      <c r="J59" s="55"/>
      <c r="K59" s="56"/>
      <c r="L59" s="51">
        <v>1</v>
      </c>
      <c r="M59" s="52"/>
      <c r="N59" s="46">
        <v>6.8749999999999992E-2</v>
      </c>
      <c r="O59" s="53">
        <f t="shared" si="0"/>
        <v>3.4722222222222099E-3</v>
      </c>
      <c r="P59" s="54"/>
    </row>
    <row r="60" spans="1:16" ht="16" x14ac:dyDescent="0.2">
      <c r="A60" s="46">
        <v>7.013888888888889E-2</v>
      </c>
      <c r="B60" s="40" t="s">
        <v>363</v>
      </c>
      <c r="C60" s="40"/>
      <c r="D60" s="40"/>
      <c r="E60" s="37">
        <v>1</v>
      </c>
      <c r="F60" s="39" t="s">
        <v>354</v>
      </c>
      <c r="G60" s="47" t="s">
        <v>383</v>
      </c>
      <c r="H60" s="40" t="s">
        <v>346</v>
      </c>
      <c r="I60" s="57">
        <v>1</v>
      </c>
      <c r="J60" s="55"/>
      <c r="K60" s="56"/>
      <c r="L60" s="51"/>
      <c r="M60" s="52"/>
      <c r="N60" s="46">
        <v>7.9861111111111105E-2</v>
      </c>
      <c r="O60" s="53">
        <f t="shared" si="0"/>
        <v>9.7222222222222154E-3</v>
      </c>
      <c r="P60" s="54"/>
    </row>
    <row r="61" spans="1:16" ht="16" x14ac:dyDescent="0.2">
      <c r="A61" s="46">
        <v>9.4444444444444442E-2</v>
      </c>
      <c r="B61" s="40" t="s">
        <v>373</v>
      </c>
      <c r="C61" s="40"/>
      <c r="D61" s="40"/>
      <c r="E61" s="37">
        <v>1</v>
      </c>
      <c r="F61" s="39" t="s">
        <v>365</v>
      </c>
      <c r="G61" s="47" t="s">
        <v>347</v>
      </c>
      <c r="H61" s="40" t="s">
        <v>352</v>
      </c>
      <c r="I61" s="57"/>
      <c r="J61" s="55"/>
      <c r="K61" s="56"/>
      <c r="L61" s="51">
        <v>1</v>
      </c>
      <c r="M61" s="52"/>
      <c r="N61" s="46">
        <v>9.7916666666666666E-2</v>
      </c>
      <c r="O61" s="53">
        <f t="shared" si="0"/>
        <v>3.4722222222222238E-3</v>
      </c>
      <c r="P61" s="54"/>
    </row>
    <row r="62" spans="1:16" ht="16" x14ac:dyDescent="0.2">
      <c r="A62" s="46">
        <v>9.930555555555555E-2</v>
      </c>
      <c r="B62" s="40" t="s">
        <v>348</v>
      </c>
      <c r="C62" s="40"/>
      <c r="D62" s="40"/>
      <c r="E62" s="37">
        <v>2</v>
      </c>
      <c r="F62" s="39" t="s">
        <v>344</v>
      </c>
      <c r="G62" s="47" t="s">
        <v>394</v>
      </c>
      <c r="H62" s="40" t="s">
        <v>347</v>
      </c>
      <c r="I62" s="48"/>
      <c r="J62" s="55"/>
      <c r="K62" s="56"/>
      <c r="L62" s="51">
        <v>1</v>
      </c>
      <c r="M62" s="52"/>
      <c r="N62" s="46">
        <v>0.11666666666666665</v>
      </c>
      <c r="O62" s="53">
        <f t="shared" si="0"/>
        <v>1.7361111111111105E-2</v>
      </c>
      <c r="P62" s="88"/>
    </row>
    <row r="63" spans="1:16" ht="16" x14ac:dyDescent="0.2">
      <c r="A63" s="46">
        <v>9.9999999999999992E-2</v>
      </c>
      <c r="B63" s="40" t="s">
        <v>357</v>
      </c>
      <c r="C63" s="40"/>
      <c r="D63" s="40"/>
      <c r="E63" s="37">
        <v>2</v>
      </c>
      <c r="F63" s="39" t="s">
        <v>354</v>
      </c>
      <c r="G63" s="47" t="s">
        <v>347</v>
      </c>
      <c r="H63" s="40" t="s">
        <v>413</v>
      </c>
      <c r="I63" s="48"/>
      <c r="J63" s="55"/>
      <c r="K63" s="56"/>
      <c r="L63" s="51">
        <v>1</v>
      </c>
      <c r="M63" s="52"/>
      <c r="N63" s="46">
        <v>0.10972222222222222</v>
      </c>
      <c r="O63" s="53">
        <f t="shared" si="0"/>
        <v>9.7222222222222293E-3</v>
      </c>
      <c r="P63" s="54"/>
    </row>
    <row r="64" spans="1:16" ht="16" x14ac:dyDescent="0.2">
      <c r="A64" s="46">
        <v>9.9999999999999992E-2</v>
      </c>
      <c r="B64" s="40" t="s">
        <v>415</v>
      </c>
      <c r="C64" s="40"/>
      <c r="D64" s="40"/>
      <c r="E64" s="37">
        <v>1</v>
      </c>
      <c r="F64" s="39" t="s">
        <v>354</v>
      </c>
      <c r="G64" s="47" t="s">
        <v>347</v>
      </c>
      <c r="H64" s="40" t="s">
        <v>414</v>
      </c>
      <c r="I64" s="48"/>
      <c r="J64" s="55"/>
      <c r="K64" s="56"/>
      <c r="L64" s="51">
        <v>1</v>
      </c>
      <c r="M64" s="52"/>
      <c r="N64" s="46">
        <v>0.10416666666666667</v>
      </c>
      <c r="O64" s="53">
        <f t="shared" si="0"/>
        <v>4.1666666666666796E-3</v>
      </c>
      <c r="P64" s="54"/>
    </row>
    <row r="65" spans="1:16" ht="16" x14ac:dyDescent="0.2">
      <c r="A65" s="46">
        <v>0.1013888888888889</v>
      </c>
      <c r="B65" s="40" t="s">
        <v>351</v>
      </c>
      <c r="C65" s="40"/>
      <c r="D65" s="40"/>
      <c r="E65" s="37">
        <v>1</v>
      </c>
      <c r="F65" s="39" t="s">
        <v>359</v>
      </c>
      <c r="G65" s="47" t="s">
        <v>347</v>
      </c>
      <c r="H65" s="40" t="s">
        <v>352</v>
      </c>
      <c r="I65" s="48"/>
      <c r="J65" s="55"/>
      <c r="K65" s="56"/>
      <c r="L65" s="51">
        <v>1</v>
      </c>
      <c r="M65" s="52"/>
      <c r="N65" s="46">
        <v>0.10694444444444444</v>
      </c>
      <c r="O65" s="53">
        <f t="shared" si="0"/>
        <v>5.5555555555555358E-3</v>
      </c>
      <c r="P65" s="54"/>
    </row>
    <row r="66" spans="1:16" ht="16" x14ac:dyDescent="0.2">
      <c r="A66" s="46">
        <v>0.10347222222222223</v>
      </c>
      <c r="B66" s="40" t="s">
        <v>416</v>
      </c>
      <c r="C66" s="40"/>
      <c r="D66" s="40"/>
      <c r="E66" s="37">
        <v>2</v>
      </c>
      <c r="F66" s="39" t="s">
        <v>344</v>
      </c>
      <c r="G66" s="47" t="s">
        <v>414</v>
      </c>
      <c r="H66" s="40" t="s">
        <v>347</v>
      </c>
      <c r="I66" s="48">
        <v>1</v>
      </c>
      <c r="J66" s="55"/>
      <c r="K66" s="56"/>
      <c r="L66" s="51"/>
      <c r="M66" s="52"/>
      <c r="N66" s="46">
        <v>0.1125</v>
      </c>
      <c r="O66" s="53">
        <f t="shared" si="0"/>
        <v>9.0277777777777735E-3</v>
      </c>
      <c r="P66" s="54"/>
    </row>
    <row r="67" spans="1:16" ht="16" x14ac:dyDescent="0.2">
      <c r="A67" s="46">
        <v>0.11319444444444444</v>
      </c>
      <c r="B67" s="40" t="s">
        <v>418</v>
      </c>
      <c r="C67" s="40"/>
      <c r="D67" s="40"/>
      <c r="E67" s="37">
        <v>1</v>
      </c>
      <c r="F67" s="39" t="s">
        <v>354</v>
      </c>
      <c r="G67" s="47" t="s">
        <v>347</v>
      </c>
      <c r="H67" s="40" t="s">
        <v>417</v>
      </c>
      <c r="I67" s="48">
        <v>1</v>
      </c>
      <c r="J67" s="55"/>
      <c r="K67" s="56"/>
      <c r="L67" s="51"/>
      <c r="M67" s="52"/>
      <c r="N67" s="46">
        <v>0.11805555555555557</v>
      </c>
      <c r="O67" s="53">
        <f t="shared" si="0"/>
        <v>4.8611111111111216E-3</v>
      </c>
      <c r="P67" s="54"/>
    </row>
    <row r="68" spans="1:16" ht="16" x14ac:dyDescent="0.2">
      <c r="A68" s="46">
        <v>0.11388888888888889</v>
      </c>
      <c r="B68" s="40" t="s">
        <v>392</v>
      </c>
      <c r="C68" s="40">
        <v>1</v>
      </c>
      <c r="D68" s="40"/>
      <c r="E68" s="37"/>
      <c r="F68" s="39" t="s">
        <v>344</v>
      </c>
      <c r="G68" s="47" t="s">
        <v>347</v>
      </c>
      <c r="H68" s="40" t="s">
        <v>391</v>
      </c>
      <c r="I68" s="48">
        <v>1</v>
      </c>
      <c r="J68" s="55"/>
      <c r="K68" s="56"/>
      <c r="L68" s="51"/>
      <c r="M68" s="52"/>
      <c r="N68" s="46">
        <v>0.12083333333333333</v>
      </c>
      <c r="O68" s="53">
        <f t="shared" si="0"/>
        <v>6.9444444444444475E-3</v>
      </c>
      <c r="P68" s="54"/>
    </row>
    <row r="69" spans="1:16" ht="16" x14ac:dyDescent="0.2">
      <c r="A69" s="46">
        <v>0.1173611111111111</v>
      </c>
      <c r="B69" s="40" t="s">
        <v>368</v>
      </c>
      <c r="C69" s="40">
        <v>1</v>
      </c>
      <c r="D69" s="40"/>
      <c r="E69" s="37"/>
      <c r="F69" s="39" t="s">
        <v>365</v>
      </c>
      <c r="G69" s="47" t="s">
        <v>347</v>
      </c>
      <c r="H69" s="40" t="s">
        <v>419</v>
      </c>
      <c r="I69" s="48"/>
      <c r="J69" s="55"/>
      <c r="K69" s="56"/>
      <c r="L69" s="51">
        <v>1</v>
      </c>
      <c r="M69" s="52"/>
      <c r="N69" s="46">
        <v>0.11944444444444445</v>
      </c>
      <c r="O69" s="53">
        <f t="shared" ref="O69:O133" si="1">ABS(N69-A69)</f>
        <v>2.0833333333333537E-3</v>
      </c>
      <c r="P69" s="54"/>
    </row>
    <row r="70" spans="1:16" ht="16" x14ac:dyDescent="0.2">
      <c r="A70" s="46">
        <v>0.11875000000000001</v>
      </c>
      <c r="B70" s="40" t="s">
        <v>380</v>
      </c>
      <c r="C70" s="40"/>
      <c r="D70" s="40"/>
      <c r="E70" s="37">
        <v>1</v>
      </c>
      <c r="F70" s="39" t="s">
        <v>365</v>
      </c>
      <c r="G70" s="47" t="s">
        <v>371</v>
      </c>
      <c r="H70" s="40" t="s">
        <v>347</v>
      </c>
      <c r="I70" s="48"/>
      <c r="J70" s="55"/>
      <c r="K70" s="56"/>
      <c r="L70" s="51">
        <v>1</v>
      </c>
      <c r="M70" s="52"/>
      <c r="N70" s="46">
        <v>0.125</v>
      </c>
      <c r="O70" s="53">
        <f t="shared" si="1"/>
        <v>6.2499999999999917E-3</v>
      </c>
      <c r="P70" s="54"/>
    </row>
    <row r="71" spans="1:16" ht="16" x14ac:dyDescent="0.2">
      <c r="A71" s="46">
        <v>0.12916666666666668</v>
      </c>
      <c r="B71" s="40" t="s">
        <v>376</v>
      </c>
      <c r="C71" s="40"/>
      <c r="D71" s="40"/>
      <c r="E71" s="37">
        <v>1</v>
      </c>
      <c r="F71" s="39" t="s">
        <v>365</v>
      </c>
      <c r="G71" s="47" t="s">
        <v>387</v>
      </c>
      <c r="H71" s="40" t="s">
        <v>352</v>
      </c>
      <c r="I71" s="48"/>
      <c r="J71" s="55"/>
      <c r="K71" s="56"/>
      <c r="L71" s="51">
        <v>1</v>
      </c>
      <c r="M71" s="52"/>
      <c r="N71" s="46">
        <v>0.13194444444444445</v>
      </c>
      <c r="O71" s="53">
        <f t="shared" si="1"/>
        <v>2.7777777777777679E-3</v>
      </c>
      <c r="P71" s="54"/>
    </row>
    <row r="72" spans="1:16" ht="16" x14ac:dyDescent="0.2">
      <c r="A72" s="46">
        <v>0.13333333333333333</v>
      </c>
      <c r="B72" s="40" t="s">
        <v>369</v>
      </c>
      <c r="C72" s="40"/>
      <c r="D72" s="40"/>
      <c r="E72" s="37">
        <v>1</v>
      </c>
      <c r="F72" s="39" t="s">
        <v>365</v>
      </c>
      <c r="G72" s="47" t="s">
        <v>386</v>
      </c>
      <c r="H72" s="40" t="s">
        <v>347</v>
      </c>
      <c r="I72" s="48">
        <v>1</v>
      </c>
      <c r="J72" s="55"/>
      <c r="K72" s="56"/>
      <c r="L72" s="51"/>
      <c r="M72" s="52"/>
      <c r="N72" s="46">
        <v>0.14583333333333334</v>
      </c>
      <c r="O72" s="53">
        <f t="shared" si="1"/>
        <v>1.2500000000000011E-2</v>
      </c>
      <c r="P72" s="54"/>
    </row>
    <row r="73" spans="1:16" ht="16" x14ac:dyDescent="0.2">
      <c r="A73" s="46">
        <v>0.13541666666666666</v>
      </c>
      <c r="B73" s="40" t="s">
        <v>420</v>
      </c>
      <c r="C73" s="40"/>
      <c r="D73" s="40"/>
      <c r="E73" s="37">
        <v>1</v>
      </c>
      <c r="F73" s="39" t="s">
        <v>365</v>
      </c>
      <c r="G73" s="47" t="s">
        <v>352</v>
      </c>
      <c r="H73" s="40" t="s">
        <v>347</v>
      </c>
      <c r="I73" s="48"/>
      <c r="J73" s="55"/>
      <c r="K73" s="56"/>
      <c r="L73" s="51">
        <v>1</v>
      </c>
      <c r="M73" s="52"/>
      <c r="N73" s="46">
        <v>9.7222222222222224E-2</v>
      </c>
      <c r="O73" s="53">
        <f t="shared" si="1"/>
        <v>3.8194444444444434E-2</v>
      </c>
      <c r="P73" s="54"/>
    </row>
    <row r="74" spans="1:16" ht="16" x14ac:dyDescent="0.2">
      <c r="A74" s="46">
        <v>0.13680555555555554</v>
      </c>
      <c r="B74" s="40" t="s">
        <v>373</v>
      </c>
      <c r="C74" s="40"/>
      <c r="D74" s="40"/>
      <c r="E74" s="37">
        <v>1</v>
      </c>
      <c r="F74" s="39" t="s">
        <v>365</v>
      </c>
      <c r="G74" s="47" t="s">
        <v>421</v>
      </c>
      <c r="H74" s="40" t="s">
        <v>347</v>
      </c>
      <c r="I74" s="48"/>
      <c r="J74" s="55"/>
      <c r="K74" s="56"/>
      <c r="L74" s="51">
        <v>1</v>
      </c>
      <c r="M74" s="52"/>
      <c r="N74" s="46">
        <v>0.14722222222222223</v>
      </c>
      <c r="O74" s="53">
        <f t="shared" si="1"/>
        <v>1.0416666666666685E-2</v>
      </c>
      <c r="P74" s="54"/>
    </row>
    <row r="75" spans="1:16" ht="16" x14ac:dyDescent="0.2">
      <c r="A75" s="46">
        <v>0.1388888888888889</v>
      </c>
      <c r="B75" s="40" t="s">
        <v>400</v>
      </c>
      <c r="C75" s="40"/>
      <c r="D75" s="40"/>
      <c r="E75" s="37">
        <v>1</v>
      </c>
      <c r="F75" s="39" t="s">
        <v>344</v>
      </c>
      <c r="G75" s="47" t="s">
        <v>347</v>
      </c>
      <c r="H75" s="40" t="s">
        <v>393</v>
      </c>
      <c r="I75" s="48"/>
      <c r="J75" s="55"/>
      <c r="K75" s="56"/>
      <c r="L75" s="51">
        <v>1</v>
      </c>
      <c r="M75" s="52"/>
      <c r="N75" s="46">
        <v>0.1423611111111111</v>
      </c>
      <c r="O75" s="53">
        <f t="shared" si="1"/>
        <v>3.4722222222222099E-3</v>
      </c>
      <c r="P75" s="54"/>
    </row>
    <row r="76" spans="1:16" ht="16" x14ac:dyDescent="0.2">
      <c r="A76" s="46"/>
      <c r="B76" s="40"/>
      <c r="C76" s="40"/>
      <c r="D76" s="40"/>
      <c r="E76" s="37"/>
      <c r="F76" s="39"/>
      <c r="G76" s="47" t="s">
        <v>347</v>
      </c>
      <c r="H76" s="40"/>
      <c r="I76" s="48"/>
      <c r="J76" s="55"/>
      <c r="K76" s="56"/>
      <c r="L76" s="51"/>
      <c r="M76" s="52"/>
      <c r="N76" s="46"/>
      <c r="O76" s="53">
        <f t="shared" si="1"/>
        <v>0</v>
      </c>
      <c r="P76" s="54"/>
    </row>
    <row r="77" spans="1:16" ht="16" x14ac:dyDescent="0.2">
      <c r="A77" s="46"/>
      <c r="B77" s="40"/>
      <c r="C77" s="40"/>
      <c r="D77" s="40"/>
      <c r="E77" s="37"/>
      <c r="F77" s="39"/>
      <c r="G77" s="47" t="s">
        <v>347</v>
      </c>
      <c r="H77" s="40"/>
      <c r="I77" s="48"/>
      <c r="J77" s="55"/>
      <c r="K77" s="56"/>
      <c r="L77" s="51"/>
      <c r="M77" s="52"/>
      <c r="N77" s="46"/>
      <c r="O77" s="53">
        <f t="shared" si="1"/>
        <v>0</v>
      </c>
      <c r="P77" s="54"/>
    </row>
    <row r="78" spans="1:16" ht="16" x14ac:dyDescent="0.2">
      <c r="A78" s="46"/>
      <c r="B78" s="40"/>
      <c r="C78" s="40"/>
      <c r="D78" s="40"/>
      <c r="E78" s="37"/>
      <c r="F78" s="39"/>
      <c r="G78" s="47" t="s">
        <v>347</v>
      </c>
      <c r="H78" s="40"/>
      <c r="I78" s="48"/>
      <c r="J78" s="55"/>
      <c r="K78" s="56"/>
      <c r="L78" s="51"/>
      <c r="M78" s="52"/>
      <c r="N78" s="46"/>
      <c r="O78" s="53">
        <f t="shared" si="1"/>
        <v>0</v>
      </c>
      <c r="P78" s="54"/>
    </row>
    <row r="79" spans="1:16" ht="16" x14ac:dyDescent="0.2">
      <c r="A79" s="46"/>
      <c r="B79" s="40"/>
      <c r="C79" s="40"/>
      <c r="D79" s="40"/>
      <c r="E79" s="37"/>
      <c r="F79" s="39"/>
      <c r="G79" s="47" t="s">
        <v>347</v>
      </c>
      <c r="H79" s="40"/>
      <c r="I79" s="48"/>
      <c r="J79" s="55"/>
      <c r="K79" s="56"/>
      <c r="L79" s="51"/>
      <c r="M79" s="52"/>
      <c r="N79" s="46"/>
      <c r="O79" s="53">
        <f t="shared" si="1"/>
        <v>0</v>
      </c>
      <c r="P79" s="54"/>
    </row>
    <row r="80" spans="1:16" ht="16" x14ac:dyDescent="0.2">
      <c r="A80" s="46"/>
      <c r="B80" s="40"/>
      <c r="C80" s="40"/>
      <c r="D80" s="40"/>
      <c r="E80" s="37"/>
      <c r="F80" s="39"/>
      <c r="G80" s="47" t="s">
        <v>347</v>
      </c>
      <c r="H80" s="40"/>
      <c r="I80" s="48"/>
      <c r="J80" s="55"/>
      <c r="K80" s="56"/>
      <c r="L80" s="51"/>
      <c r="M80" s="52"/>
      <c r="N80" s="46"/>
      <c r="O80" s="53">
        <f t="shared" si="1"/>
        <v>0</v>
      </c>
      <c r="P80" s="54"/>
    </row>
    <row r="81" spans="1:16" ht="16" x14ac:dyDescent="0.2">
      <c r="A81" s="46"/>
      <c r="B81" s="40"/>
      <c r="C81" s="40"/>
      <c r="D81" s="40"/>
      <c r="E81" s="37"/>
      <c r="F81" s="39"/>
      <c r="G81" s="47" t="s">
        <v>347</v>
      </c>
      <c r="H81" s="40"/>
      <c r="I81" s="48"/>
      <c r="J81" s="55"/>
      <c r="K81" s="56"/>
      <c r="L81" s="51"/>
      <c r="M81" s="52"/>
      <c r="N81" s="46"/>
      <c r="O81" s="53">
        <f t="shared" si="1"/>
        <v>0</v>
      </c>
      <c r="P81" s="54"/>
    </row>
    <row r="82" spans="1:16" ht="16" x14ac:dyDescent="0.2">
      <c r="A82" s="46"/>
      <c r="B82" s="40"/>
      <c r="C82" s="40"/>
      <c r="D82" s="40"/>
      <c r="E82" s="37"/>
      <c r="F82" s="39"/>
      <c r="G82" s="47" t="s">
        <v>347</v>
      </c>
      <c r="H82" s="40"/>
      <c r="I82" s="48"/>
      <c r="J82" s="55"/>
      <c r="K82" s="56"/>
      <c r="L82" s="51"/>
      <c r="M82" s="52"/>
      <c r="N82" s="46"/>
      <c r="O82" s="53">
        <f t="shared" si="1"/>
        <v>0</v>
      </c>
      <c r="P82" s="54"/>
    </row>
    <row r="83" spans="1:16" ht="16" x14ac:dyDescent="0.2">
      <c r="A83" s="46"/>
      <c r="B83" s="40"/>
      <c r="C83" s="40"/>
      <c r="D83" s="40"/>
      <c r="E83" s="37"/>
      <c r="F83" s="39"/>
      <c r="G83" s="47" t="s">
        <v>347</v>
      </c>
      <c r="H83" s="40"/>
      <c r="I83" s="48"/>
      <c r="J83" s="55"/>
      <c r="K83" s="56"/>
      <c r="L83" s="51"/>
      <c r="M83" s="52"/>
      <c r="N83" s="46"/>
      <c r="O83" s="53">
        <f t="shared" si="1"/>
        <v>0</v>
      </c>
      <c r="P83" s="54"/>
    </row>
    <row r="84" spans="1:16" ht="16" x14ac:dyDescent="0.2">
      <c r="A84" s="46"/>
      <c r="B84" s="40"/>
      <c r="C84" s="40"/>
      <c r="D84" s="40"/>
      <c r="E84" s="37"/>
      <c r="F84" s="39"/>
      <c r="G84" s="47" t="s">
        <v>347</v>
      </c>
      <c r="H84" s="40"/>
      <c r="I84" s="48"/>
      <c r="J84" s="55"/>
      <c r="K84" s="56"/>
      <c r="L84" s="51"/>
      <c r="M84" s="52"/>
      <c r="N84" s="46"/>
      <c r="O84" s="53">
        <f t="shared" si="1"/>
        <v>0</v>
      </c>
      <c r="P84" s="54"/>
    </row>
    <row r="85" spans="1:16" ht="16" x14ac:dyDescent="0.2">
      <c r="A85" s="46"/>
      <c r="B85" s="40"/>
      <c r="C85" s="40"/>
      <c r="D85" s="40"/>
      <c r="E85" s="37"/>
      <c r="F85" s="39"/>
      <c r="G85" s="47" t="s">
        <v>347</v>
      </c>
      <c r="H85" s="40"/>
      <c r="I85" s="48"/>
      <c r="J85" s="55"/>
      <c r="K85" s="56"/>
      <c r="L85" s="51"/>
      <c r="M85" s="52"/>
      <c r="N85" s="46"/>
      <c r="O85" s="53">
        <f t="shared" si="1"/>
        <v>0</v>
      </c>
      <c r="P85" s="54"/>
    </row>
    <row r="86" spans="1:16" ht="16" x14ac:dyDescent="0.2">
      <c r="A86" s="46"/>
      <c r="B86" s="40"/>
      <c r="C86" s="40"/>
      <c r="D86" s="40"/>
      <c r="E86" s="37"/>
      <c r="F86" s="39"/>
      <c r="G86" s="47" t="s">
        <v>347</v>
      </c>
      <c r="H86" s="40"/>
      <c r="I86" s="48"/>
      <c r="J86" s="55"/>
      <c r="K86" s="56"/>
      <c r="L86" s="51"/>
      <c r="M86" s="52"/>
      <c r="N86" s="46"/>
      <c r="O86" s="53">
        <f t="shared" si="1"/>
        <v>0</v>
      </c>
      <c r="P86" s="54"/>
    </row>
    <row r="87" spans="1:16" ht="16" x14ac:dyDescent="0.2">
      <c r="A87" s="46"/>
      <c r="B87" s="40"/>
      <c r="C87" s="40"/>
      <c r="D87" s="40"/>
      <c r="E87" s="37"/>
      <c r="F87" s="39"/>
      <c r="G87" s="47" t="s">
        <v>347</v>
      </c>
      <c r="H87" s="40"/>
      <c r="I87" s="48"/>
      <c r="J87" s="55"/>
      <c r="K87" s="56"/>
      <c r="L87" s="51"/>
      <c r="M87" s="52"/>
      <c r="N87" s="46"/>
      <c r="O87" s="53">
        <f t="shared" si="1"/>
        <v>0</v>
      </c>
      <c r="P87" s="54"/>
    </row>
    <row r="88" spans="1:16" ht="16" x14ac:dyDescent="0.2">
      <c r="A88" s="46"/>
      <c r="B88" s="40"/>
      <c r="C88" s="40"/>
      <c r="D88" s="40"/>
      <c r="E88" s="37"/>
      <c r="F88" s="39"/>
      <c r="G88" s="47" t="s">
        <v>347</v>
      </c>
      <c r="H88" s="40"/>
      <c r="I88" s="48"/>
      <c r="J88" s="55"/>
      <c r="K88" s="56"/>
      <c r="L88" s="51"/>
      <c r="M88" s="52"/>
      <c r="N88" s="46"/>
      <c r="O88" s="53">
        <f t="shared" si="1"/>
        <v>0</v>
      </c>
      <c r="P88" s="54"/>
    </row>
    <row r="89" spans="1:16" ht="16" x14ac:dyDescent="0.2">
      <c r="A89" s="46"/>
      <c r="B89" s="40"/>
      <c r="C89" s="40"/>
      <c r="D89" s="40"/>
      <c r="E89" s="37"/>
      <c r="F89" s="39"/>
      <c r="G89" s="47" t="s">
        <v>347</v>
      </c>
      <c r="H89" s="40"/>
      <c r="I89" s="48"/>
      <c r="J89" s="55"/>
      <c r="K89" s="56"/>
      <c r="L89" s="51"/>
      <c r="M89" s="52"/>
      <c r="N89" s="46"/>
      <c r="O89" s="53">
        <f t="shared" si="1"/>
        <v>0</v>
      </c>
      <c r="P89" s="54"/>
    </row>
    <row r="90" spans="1:16" ht="16" x14ac:dyDescent="0.2">
      <c r="A90" s="46"/>
      <c r="B90" s="40"/>
      <c r="C90" s="40"/>
      <c r="D90" s="40"/>
      <c r="E90" s="37"/>
      <c r="F90" s="39"/>
      <c r="G90" s="47" t="s">
        <v>347</v>
      </c>
      <c r="H90" s="40"/>
      <c r="I90" s="48"/>
      <c r="J90" s="55"/>
      <c r="K90" s="56"/>
      <c r="L90" s="51"/>
      <c r="M90" s="52"/>
      <c r="N90" s="46"/>
      <c r="O90" s="53">
        <f t="shared" si="1"/>
        <v>0</v>
      </c>
      <c r="P90" s="54"/>
    </row>
    <row r="91" spans="1:16" ht="16" x14ac:dyDescent="0.2">
      <c r="A91" s="46"/>
      <c r="B91" s="40"/>
      <c r="C91" s="40"/>
      <c r="D91" s="40"/>
      <c r="E91" s="37"/>
      <c r="F91" s="39"/>
      <c r="G91" s="47" t="s">
        <v>347</v>
      </c>
      <c r="H91" s="40"/>
      <c r="I91" s="48"/>
      <c r="J91" s="55"/>
      <c r="K91" s="56"/>
      <c r="L91" s="51"/>
      <c r="M91" s="52"/>
      <c r="N91" s="46"/>
      <c r="O91" s="53">
        <f t="shared" si="1"/>
        <v>0</v>
      </c>
      <c r="P91" s="54"/>
    </row>
    <row r="92" spans="1:16" ht="16" x14ac:dyDescent="0.2">
      <c r="A92" s="46"/>
      <c r="B92" s="40"/>
      <c r="C92" s="40"/>
      <c r="D92" s="40"/>
      <c r="E92" s="37"/>
      <c r="F92" s="39"/>
      <c r="G92" s="47" t="s">
        <v>347</v>
      </c>
      <c r="H92" s="40"/>
      <c r="I92" s="48"/>
      <c r="J92" s="55"/>
      <c r="K92" s="56"/>
      <c r="L92" s="51"/>
      <c r="M92" s="52"/>
      <c r="N92" s="46"/>
      <c r="O92" s="53">
        <f t="shared" si="1"/>
        <v>0</v>
      </c>
      <c r="P92" s="54"/>
    </row>
    <row r="93" spans="1:16" ht="16" x14ac:dyDescent="0.2">
      <c r="A93" s="46"/>
      <c r="B93" s="40"/>
      <c r="C93" s="40"/>
      <c r="D93" s="40"/>
      <c r="E93" s="37"/>
      <c r="F93" s="39"/>
      <c r="G93" s="47" t="s">
        <v>347</v>
      </c>
      <c r="H93" s="40"/>
      <c r="I93" s="48"/>
      <c r="J93" s="55"/>
      <c r="K93" s="56"/>
      <c r="L93" s="51"/>
      <c r="M93" s="52"/>
      <c r="N93" s="46"/>
      <c r="O93" s="53">
        <f t="shared" si="1"/>
        <v>0</v>
      </c>
      <c r="P93" s="54"/>
    </row>
    <row r="94" spans="1:16" ht="16" x14ac:dyDescent="0.2">
      <c r="A94" s="46"/>
      <c r="B94" s="40"/>
      <c r="C94" s="40"/>
      <c r="D94" s="40"/>
      <c r="E94" s="37"/>
      <c r="F94" s="39"/>
      <c r="G94" s="47" t="s">
        <v>347</v>
      </c>
      <c r="H94" s="40"/>
      <c r="I94" s="48"/>
      <c r="J94" s="55"/>
      <c r="K94" s="56"/>
      <c r="L94" s="51"/>
      <c r="M94" s="52"/>
      <c r="N94" s="46"/>
      <c r="O94" s="53">
        <f t="shared" si="1"/>
        <v>0</v>
      </c>
      <c r="P94" s="54"/>
    </row>
    <row r="95" spans="1:16" ht="16" x14ac:dyDescent="0.2">
      <c r="A95" s="46"/>
      <c r="B95" s="40"/>
      <c r="C95" s="40"/>
      <c r="D95" s="40"/>
      <c r="E95" s="37"/>
      <c r="F95" s="39"/>
      <c r="G95" s="47" t="s">
        <v>347</v>
      </c>
      <c r="H95" s="40"/>
      <c r="I95" s="48"/>
      <c r="J95" s="55"/>
      <c r="K95" s="56"/>
      <c r="L95" s="51"/>
      <c r="M95" s="52"/>
      <c r="N95" s="46"/>
      <c r="O95" s="53">
        <f t="shared" si="1"/>
        <v>0</v>
      </c>
      <c r="P95" s="54"/>
    </row>
    <row r="96" spans="1:16" ht="16" x14ac:dyDescent="0.2">
      <c r="A96" s="46"/>
      <c r="B96" s="40"/>
      <c r="C96" s="40"/>
      <c r="D96" s="40"/>
      <c r="E96" s="37"/>
      <c r="F96" s="39"/>
      <c r="G96" s="47" t="s">
        <v>347</v>
      </c>
      <c r="H96" s="40"/>
      <c r="I96" s="48"/>
      <c r="J96" s="55"/>
      <c r="K96" s="56"/>
      <c r="L96" s="51"/>
      <c r="M96" s="52"/>
      <c r="N96" s="46"/>
      <c r="O96" s="53">
        <f t="shared" si="1"/>
        <v>0</v>
      </c>
      <c r="P96" s="54"/>
    </row>
    <row r="97" spans="1:16" ht="16" x14ac:dyDescent="0.2">
      <c r="A97" s="46"/>
      <c r="B97" s="40"/>
      <c r="C97" s="40"/>
      <c r="D97" s="40"/>
      <c r="E97" s="37"/>
      <c r="F97" s="39"/>
      <c r="G97" s="47" t="s">
        <v>347</v>
      </c>
      <c r="H97" s="40"/>
      <c r="I97" s="48"/>
      <c r="J97" s="55"/>
      <c r="K97" s="56"/>
      <c r="L97" s="51"/>
      <c r="M97" s="52"/>
      <c r="N97" s="46"/>
      <c r="O97" s="53">
        <f t="shared" si="1"/>
        <v>0</v>
      </c>
      <c r="P97" s="54"/>
    </row>
    <row r="98" spans="1:16" ht="16" x14ac:dyDescent="0.2">
      <c r="A98" s="46"/>
      <c r="B98" s="40"/>
      <c r="C98" s="40"/>
      <c r="D98" s="40"/>
      <c r="E98" s="37"/>
      <c r="F98" s="39"/>
      <c r="G98" s="47" t="s">
        <v>347</v>
      </c>
      <c r="H98" s="40"/>
      <c r="I98" s="48"/>
      <c r="J98" s="55"/>
      <c r="K98" s="56"/>
      <c r="L98" s="51"/>
      <c r="M98" s="52"/>
      <c r="N98" s="46"/>
      <c r="O98" s="53">
        <f t="shared" si="1"/>
        <v>0</v>
      </c>
      <c r="P98" s="54"/>
    </row>
    <row r="99" spans="1:16" ht="16" x14ac:dyDescent="0.2">
      <c r="A99" s="46"/>
      <c r="B99" s="40"/>
      <c r="C99" s="40"/>
      <c r="D99" s="40"/>
      <c r="E99" s="37"/>
      <c r="F99" s="39"/>
      <c r="G99" s="47" t="s">
        <v>347</v>
      </c>
      <c r="H99" s="40"/>
      <c r="I99" s="48"/>
      <c r="J99" s="55"/>
      <c r="K99" s="56"/>
      <c r="L99" s="51"/>
      <c r="M99" s="52"/>
      <c r="N99" s="46"/>
      <c r="O99" s="53">
        <f t="shared" si="1"/>
        <v>0</v>
      </c>
      <c r="P99" s="54"/>
    </row>
    <row r="100" spans="1:16" ht="16" x14ac:dyDescent="0.2">
      <c r="A100" s="46"/>
      <c r="B100" s="40"/>
      <c r="C100" s="40"/>
      <c r="D100" s="40"/>
      <c r="E100" s="37"/>
      <c r="F100" s="39"/>
      <c r="G100" s="47" t="s">
        <v>347</v>
      </c>
      <c r="H100" s="40"/>
      <c r="I100" s="48"/>
      <c r="J100" s="55"/>
      <c r="K100" s="56"/>
      <c r="L100" s="51"/>
      <c r="M100" s="52"/>
      <c r="N100" s="46"/>
      <c r="O100" s="53">
        <f t="shared" si="1"/>
        <v>0</v>
      </c>
      <c r="P100" s="54"/>
    </row>
    <row r="101" spans="1:16" ht="16" x14ac:dyDescent="0.2">
      <c r="A101" s="46"/>
      <c r="B101" s="40"/>
      <c r="C101" s="40"/>
      <c r="D101" s="40"/>
      <c r="E101" s="37"/>
      <c r="F101" s="39"/>
      <c r="G101" s="47" t="s">
        <v>347</v>
      </c>
      <c r="H101" s="40"/>
      <c r="I101" s="48"/>
      <c r="J101" s="55"/>
      <c r="K101" s="56"/>
      <c r="L101" s="51"/>
      <c r="M101" s="52"/>
      <c r="N101" s="46"/>
      <c r="O101" s="53">
        <f t="shared" si="1"/>
        <v>0</v>
      </c>
      <c r="P101" s="54"/>
    </row>
    <row r="102" spans="1:16" ht="16" x14ac:dyDescent="0.2">
      <c r="A102" s="46"/>
      <c r="B102" s="40"/>
      <c r="C102" s="40"/>
      <c r="D102" s="40"/>
      <c r="E102" s="37"/>
      <c r="F102" s="39"/>
      <c r="G102" s="47" t="s">
        <v>347</v>
      </c>
      <c r="H102" s="40"/>
      <c r="I102" s="48"/>
      <c r="J102" s="55"/>
      <c r="K102" s="56"/>
      <c r="L102" s="51"/>
      <c r="M102" s="52"/>
      <c r="N102" s="46"/>
      <c r="O102" s="53">
        <f t="shared" si="1"/>
        <v>0</v>
      </c>
      <c r="P102" s="54"/>
    </row>
    <row r="103" spans="1:16" ht="16" x14ac:dyDescent="0.2">
      <c r="A103" s="46"/>
      <c r="B103" s="40"/>
      <c r="C103" s="40"/>
      <c r="D103" s="40"/>
      <c r="E103" s="37"/>
      <c r="F103" s="39"/>
      <c r="G103" s="47" t="s">
        <v>347</v>
      </c>
      <c r="H103" s="40"/>
      <c r="I103" s="48"/>
      <c r="J103" s="55"/>
      <c r="K103" s="56"/>
      <c r="L103" s="51"/>
      <c r="M103" s="52"/>
      <c r="N103" s="46"/>
      <c r="O103" s="53">
        <f t="shared" si="1"/>
        <v>0</v>
      </c>
      <c r="P103" s="54"/>
    </row>
    <row r="104" spans="1:16" ht="16" x14ac:dyDescent="0.2">
      <c r="A104" s="46"/>
      <c r="B104" s="40"/>
      <c r="C104" s="40"/>
      <c r="D104" s="40"/>
      <c r="E104" s="37"/>
      <c r="F104" s="39"/>
      <c r="G104" s="47" t="s">
        <v>347</v>
      </c>
      <c r="H104" s="40"/>
      <c r="I104" s="48"/>
      <c r="J104" s="55"/>
      <c r="K104" s="56"/>
      <c r="L104" s="51"/>
      <c r="M104" s="52"/>
      <c r="N104" s="46"/>
      <c r="O104" s="53">
        <f t="shared" si="1"/>
        <v>0</v>
      </c>
      <c r="P104" s="54"/>
    </row>
    <row r="105" spans="1:16" ht="16" x14ac:dyDescent="0.2">
      <c r="A105" s="46"/>
      <c r="B105" s="40"/>
      <c r="C105" s="40"/>
      <c r="D105" s="40"/>
      <c r="E105" s="37"/>
      <c r="F105" s="39"/>
      <c r="G105" s="47" t="s">
        <v>347</v>
      </c>
      <c r="H105" s="40"/>
      <c r="I105" s="48"/>
      <c r="J105" s="55"/>
      <c r="K105" s="56"/>
      <c r="L105" s="51"/>
      <c r="M105" s="52"/>
      <c r="N105" s="46"/>
      <c r="O105" s="53">
        <f t="shared" si="1"/>
        <v>0</v>
      </c>
      <c r="P105" s="54"/>
    </row>
    <row r="106" spans="1:16" ht="16" x14ac:dyDescent="0.2">
      <c r="A106" s="46"/>
      <c r="B106" s="40"/>
      <c r="C106" s="40"/>
      <c r="D106" s="40"/>
      <c r="E106" s="37"/>
      <c r="F106" s="39"/>
      <c r="G106" s="47" t="s">
        <v>347</v>
      </c>
      <c r="H106" s="40"/>
      <c r="I106" s="48"/>
      <c r="J106" s="55"/>
      <c r="K106" s="56"/>
      <c r="L106" s="51"/>
      <c r="M106" s="52"/>
      <c r="N106" s="46"/>
      <c r="O106" s="53">
        <f t="shared" si="1"/>
        <v>0</v>
      </c>
      <c r="P106" s="54"/>
    </row>
    <row r="107" spans="1:16" ht="16" x14ac:dyDescent="0.2">
      <c r="A107" s="46"/>
      <c r="B107" s="40"/>
      <c r="C107" s="40"/>
      <c r="D107" s="40"/>
      <c r="E107" s="37"/>
      <c r="F107" s="39"/>
      <c r="G107" s="47" t="s">
        <v>347</v>
      </c>
      <c r="H107" s="40"/>
      <c r="I107" s="48"/>
      <c r="J107" s="55"/>
      <c r="K107" s="56"/>
      <c r="L107" s="51"/>
      <c r="M107" s="52"/>
      <c r="N107" s="46"/>
      <c r="O107" s="53">
        <f t="shared" si="1"/>
        <v>0</v>
      </c>
      <c r="P107" s="54"/>
    </row>
    <row r="108" spans="1:16" ht="16" x14ac:dyDescent="0.2">
      <c r="A108" s="46"/>
      <c r="B108" s="40"/>
      <c r="C108" s="40"/>
      <c r="D108" s="40"/>
      <c r="E108" s="37"/>
      <c r="F108" s="39"/>
      <c r="G108" s="47" t="s">
        <v>347</v>
      </c>
      <c r="H108" s="40"/>
      <c r="I108" s="48"/>
      <c r="J108" s="55"/>
      <c r="K108" s="56"/>
      <c r="L108" s="51"/>
      <c r="M108" s="52"/>
      <c r="N108" s="46"/>
      <c r="O108" s="53">
        <f t="shared" si="1"/>
        <v>0</v>
      </c>
      <c r="P108" s="54"/>
    </row>
    <row r="109" spans="1:16" ht="16" x14ac:dyDescent="0.2">
      <c r="A109" s="46"/>
      <c r="B109" s="40"/>
      <c r="C109" s="40"/>
      <c r="D109" s="40"/>
      <c r="E109" s="37"/>
      <c r="F109" s="39"/>
      <c r="G109" s="47" t="s">
        <v>347</v>
      </c>
      <c r="H109" s="40"/>
      <c r="I109" s="48"/>
      <c r="J109" s="55"/>
      <c r="K109" s="56"/>
      <c r="L109" s="51"/>
      <c r="M109" s="52"/>
      <c r="N109" s="46"/>
      <c r="O109" s="53">
        <f t="shared" si="1"/>
        <v>0</v>
      </c>
      <c r="P109" s="54"/>
    </row>
    <row r="110" spans="1:16" ht="16" x14ac:dyDescent="0.2">
      <c r="A110" s="46"/>
      <c r="B110" s="40"/>
      <c r="C110" s="40"/>
      <c r="D110" s="40"/>
      <c r="E110" s="37"/>
      <c r="F110" s="39"/>
      <c r="G110" s="47" t="s">
        <v>347</v>
      </c>
      <c r="H110" s="40"/>
      <c r="I110" s="48"/>
      <c r="J110" s="55"/>
      <c r="K110" s="56"/>
      <c r="L110" s="51"/>
      <c r="M110" s="52"/>
      <c r="N110" s="46"/>
      <c r="O110" s="53">
        <f t="shared" si="1"/>
        <v>0</v>
      </c>
      <c r="P110" s="54"/>
    </row>
    <row r="111" spans="1:16" ht="16" x14ac:dyDescent="0.2">
      <c r="A111" s="46"/>
      <c r="B111" s="40"/>
      <c r="C111" s="40"/>
      <c r="D111" s="40"/>
      <c r="E111" s="37"/>
      <c r="F111" s="39"/>
      <c r="G111" s="47" t="s">
        <v>347</v>
      </c>
      <c r="H111" s="40"/>
      <c r="I111" s="48"/>
      <c r="J111" s="55"/>
      <c r="K111" s="56"/>
      <c r="L111" s="51"/>
      <c r="M111" s="52"/>
      <c r="N111" s="46"/>
      <c r="O111" s="53">
        <f t="shared" si="1"/>
        <v>0</v>
      </c>
      <c r="P111" s="54"/>
    </row>
    <row r="112" spans="1:16" ht="16" x14ac:dyDescent="0.2">
      <c r="A112" s="46"/>
      <c r="B112" s="40"/>
      <c r="C112" s="40"/>
      <c r="D112" s="40"/>
      <c r="E112" s="37"/>
      <c r="F112" s="39"/>
      <c r="G112" s="47" t="s">
        <v>347</v>
      </c>
      <c r="H112" s="40"/>
      <c r="I112" s="48"/>
      <c r="J112" s="55"/>
      <c r="K112" s="56"/>
      <c r="L112" s="51"/>
      <c r="M112" s="52"/>
      <c r="N112" s="46"/>
      <c r="O112" s="53">
        <f t="shared" si="1"/>
        <v>0</v>
      </c>
      <c r="P112" s="54"/>
    </row>
    <row r="113" spans="1:16" ht="16" x14ac:dyDescent="0.2">
      <c r="A113" s="46"/>
      <c r="B113" s="40"/>
      <c r="C113" s="40"/>
      <c r="D113" s="40"/>
      <c r="E113" s="37"/>
      <c r="F113" s="39"/>
      <c r="G113" s="47" t="s">
        <v>347</v>
      </c>
      <c r="H113" s="40"/>
      <c r="I113" s="48"/>
      <c r="J113" s="55"/>
      <c r="K113" s="56"/>
      <c r="L113" s="51"/>
      <c r="M113" s="52"/>
      <c r="N113" s="46"/>
      <c r="O113" s="53">
        <f t="shared" si="1"/>
        <v>0</v>
      </c>
      <c r="P113" s="54"/>
    </row>
    <row r="114" spans="1:16" ht="16" x14ac:dyDescent="0.2">
      <c r="A114" s="46"/>
      <c r="B114" s="40"/>
      <c r="C114" s="40"/>
      <c r="D114" s="40"/>
      <c r="E114" s="37"/>
      <c r="F114" s="39"/>
      <c r="G114" s="47" t="s">
        <v>347</v>
      </c>
      <c r="H114" s="40"/>
      <c r="I114" s="48"/>
      <c r="J114" s="55"/>
      <c r="K114" s="56"/>
      <c r="L114" s="51"/>
      <c r="M114" s="52"/>
      <c r="N114" s="46"/>
      <c r="O114" s="53">
        <f t="shared" si="1"/>
        <v>0</v>
      </c>
      <c r="P114" s="54"/>
    </row>
    <row r="115" spans="1:16" ht="16" x14ac:dyDescent="0.2">
      <c r="A115" s="46"/>
      <c r="B115" s="40"/>
      <c r="C115" s="40"/>
      <c r="D115" s="40"/>
      <c r="E115" s="37"/>
      <c r="F115" s="39"/>
      <c r="G115" s="47" t="s">
        <v>347</v>
      </c>
      <c r="H115" s="40"/>
      <c r="I115" s="48"/>
      <c r="J115" s="55"/>
      <c r="K115" s="56"/>
      <c r="L115" s="51"/>
      <c r="M115" s="52"/>
      <c r="N115" s="46"/>
      <c r="O115" s="53">
        <f t="shared" si="1"/>
        <v>0</v>
      </c>
      <c r="P115" s="54"/>
    </row>
    <row r="116" spans="1:16" ht="16" x14ac:dyDescent="0.2">
      <c r="A116" s="46"/>
      <c r="B116" s="40"/>
      <c r="C116" s="40"/>
      <c r="D116" s="40"/>
      <c r="E116" s="37"/>
      <c r="F116" s="39"/>
      <c r="G116" s="47" t="s">
        <v>347</v>
      </c>
      <c r="H116" s="40"/>
      <c r="I116" s="48"/>
      <c r="J116" s="55"/>
      <c r="K116" s="56"/>
      <c r="L116" s="51"/>
      <c r="M116" s="52"/>
      <c r="N116" s="46"/>
      <c r="O116" s="53">
        <f t="shared" si="1"/>
        <v>0</v>
      </c>
      <c r="P116" s="54"/>
    </row>
    <row r="117" spans="1:16" ht="16" x14ac:dyDescent="0.2">
      <c r="A117" s="46"/>
      <c r="B117" s="40"/>
      <c r="C117" s="40"/>
      <c r="D117" s="40"/>
      <c r="E117" s="37"/>
      <c r="F117" s="39"/>
      <c r="G117" s="47" t="s">
        <v>347</v>
      </c>
      <c r="H117" s="40"/>
      <c r="I117" s="48"/>
      <c r="J117" s="55"/>
      <c r="K117" s="56"/>
      <c r="L117" s="51"/>
      <c r="M117" s="52"/>
      <c r="N117" s="46"/>
      <c r="O117" s="53">
        <f t="shared" si="1"/>
        <v>0</v>
      </c>
      <c r="P117" s="54"/>
    </row>
    <row r="118" spans="1:16" ht="16" x14ac:dyDescent="0.2">
      <c r="A118" s="46"/>
      <c r="B118" s="40"/>
      <c r="C118" s="40"/>
      <c r="D118" s="40"/>
      <c r="E118" s="37"/>
      <c r="F118" s="39"/>
      <c r="G118" s="47" t="s">
        <v>347</v>
      </c>
      <c r="H118" s="40"/>
      <c r="I118" s="48"/>
      <c r="J118" s="55"/>
      <c r="K118" s="56"/>
      <c r="L118" s="51"/>
      <c r="M118" s="52"/>
      <c r="N118" s="46"/>
      <c r="O118" s="53">
        <f t="shared" si="1"/>
        <v>0</v>
      </c>
      <c r="P118" s="54"/>
    </row>
    <row r="119" spans="1:16" ht="16" x14ac:dyDescent="0.2">
      <c r="A119" s="46"/>
      <c r="B119" s="40"/>
      <c r="C119" s="40"/>
      <c r="D119" s="40"/>
      <c r="E119" s="37"/>
      <c r="F119" s="39"/>
      <c r="G119" s="47" t="s">
        <v>347</v>
      </c>
      <c r="H119" s="40"/>
      <c r="I119" s="48"/>
      <c r="J119" s="55"/>
      <c r="K119" s="56"/>
      <c r="L119" s="51"/>
      <c r="M119" s="52"/>
      <c r="N119" s="46"/>
      <c r="O119" s="53">
        <f t="shared" si="1"/>
        <v>0</v>
      </c>
      <c r="P119" s="54"/>
    </row>
    <row r="120" spans="1:16" ht="16" x14ac:dyDescent="0.2">
      <c r="A120" s="46"/>
      <c r="B120" s="40"/>
      <c r="C120" s="40"/>
      <c r="D120" s="40"/>
      <c r="E120" s="37"/>
      <c r="F120" s="39"/>
      <c r="G120" s="47" t="s">
        <v>347</v>
      </c>
      <c r="H120" s="40"/>
      <c r="I120" s="48"/>
      <c r="J120" s="55"/>
      <c r="K120" s="56"/>
      <c r="L120" s="51"/>
      <c r="M120" s="52"/>
      <c r="N120" s="46"/>
      <c r="O120" s="53">
        <f t="shared" si="1"/>
        <v>0</v>
      </c>
      <c r="P120" s="54"/>
    </row>
    <row r="121" spans="1:16" ht="16" x14ac:dyDescent="0.2">
      <c r="A121" s="46"/>
      <c r="B121" s="40"/>
      <c r="C121" s="40"/>
      <c r="D121" s="40"/>
      <c r="E121" s="37"/>
      <c r="F121" s="39"/>
      <c r="G121" s="47" t="s">
        <v>347</v>
      </c>
      <c r="H121" s="40"/>
      <c r="I121" s="48"/>
      <c r="J121" s="55"/>
      <c r="K121" s="56"/>
      <c r="L121" s="51"/>
      <c r="M121" s="52"/>
      <c r="N121" s="46"/>
      <c r="O121" s="53">
        <f t="shared" si="1"/>
        <v>0</v>
      </c>
      <c r="P121" s="54"/>
    </row>
    <row r="122" spans="1:16" ht="16" x14ac:dyDescent="0.2">
      <c r="A122" s="46"/>
      <c r="B122" s="40"/>
      <c r="C122" s="40"/>
      <c r="D122" s="40"/>
      <c r="E122" s="37"/>
      <c r="F122" s="39"/>
      <c r="G122" s="47" t="s">
        <v>347</v>
      </c>
      <c r="H122" s="40"/>
      <c r="I122" s="48"/>
      <c r="J122" s="55"/>
      <c r="K122" s="56"/>
      <c r="L122" s="51"/>
      <c r="M122" s="52"/>
      <c r="N122" s="46"/>
      <c r="O122" s="53">
        <f t="shared" si="1"/>
        <v>0</v>
      </c>
      <c r="P122" s="54"/>
    </row>
    <row r="123" spans="1:16" ht="16" x14ac:dyDescent="0.2">
      <c r="A123" s="46"/>
      <c r="B123" s="40"/>
      <c r="C123" s="40"/>
      <c r="D123" s="40"/>
      <c r="E123" s="37"/>
      <c r="F123" s="39"/>
      <c r="G123" s="47" t="s">
        <v>347</v>
      </c>
      <c r="H123" s="40"/>
      <c r="I123" s="48"/>
      <c r="J123" s="55"/>
      <c r="K123" s="56"/>
      <c r="L123" s="51"/>
      <c r="M123" s="52"/>
      <c r="N123" s="46"/>
      <c r="O123" s="53">
        <f t="shared" si="1"/>
        <v>0</v>
      </c>
      <c r="P123" s="54"/>
    </row>
    <row r="124" spans="1:16" ht="16" x14ac:dyDescent="0.2">
      <c r="A124" s="46"/>
      <c r="B124" s="40"/>
      <c r="C124" s="40"/>
      <c r="D124" s="40"/>
      <c r="E124" s="37"/>
      <c r="F124" s="39"/>
      <c r="G124" s="47"/>
      <c r="H124" s="40"/>
      <c r="I124" s="48"/>
      <c r="J124" s="55"/>
      <c r="K124" s="56"/>
      <c r="L124" s="51"/>
      <c r="M124" s="52"/>
      <c r="N124" s="46"/>
      <c r="O124" s="53">
        <f t="shared" si="1"/>
        <v>0</v>
      </c>
      <c r="P124" s="54"/>
    </row>
    <row r="125" spans="1:16" ht="16" x14ac:dyDescent="0.2">
      <c r="A125" s="46"/>
      <c r="B125" s="40"/>
      <c r="C125" s="40"/>
      <c r="D125" s="40"/>
      <c r="E125" s="37"/>
      <c r="F125" s="39"/>
      <c r="G125" s="47"/>
      <c r="H125" s="40"/>
      <c r="I125" s="48"/>
      <c r="J125" s="55"/>
      <c r="K125" s="56"/>
      <c r="L125" s="51"/>
      <c r="M125" s="52"/>
      <c r="N125" s="46"/>
      <c r="O125" s="53">
        <f t="shared" si="1"/>
        <v>0</v>
      </c>
      <c r="P125" s="58"/>
    </row>
    <row r="126" spans="1:16" ht="16" x14ac:dyDescent="0.2">
      <c r="A126" s="46"/>
      <c r="B126" s="40"/>
      <c r="C126" s="40"/>
      <c r="D126" s="40"/>
      <c r="E126" s="37"/>
      <c r="F126" s="39"/>
      <c r="G126" s="47"/>
      <c r="H126" s="40"/>
      <c r="I126" s="48"/>
      <c r="J126" s="55"/>
      <c r="K126" s="56"/>
      <c r="L126" s="51"/>
      <c r="M126" s="52"/>
      <c r="N126" s="46"/>
      <c r="O126" s="53">
        <f t="shared" si="1"/>
        <v>0</v>
      </c>
      <c r="P126" s="54"/>
    </row>
    <row r="127" spans="1:16" ht="16" x14ac:dyDescent="0.2">
      <c r="A127" s="46"/>
      <c r="B127" s="40"/>
      <c r="C127" s="40"/>
      <c r="D127" s="40"/>
      <c r="E127" s="37"/>
      <c r="F127" s="39"/>
      <c r="G127" s="47"/>
      <c r="H127" s="40"/>
      <c r="I127" s="48"/>
      <c r="J127" s="55"/>
      <c r="K127" s="56"/>
      <c r="L127" s="51"/>
      <c r="M127" s="52"/>
      <c r="N127" s="46"/>
      <c r="O127" s="53">
        <f t="shared" si="1"/>
        <v>0</v>
      </c>
      <c r="P127" s="54"/>
    </row>
    <row r="128" spans="1:16" ht="16" x14ac:dyDescent="0.2">
      <c r="A128" s="46"/>
      <c r="B128" s="40"/>
      <c r="C128" s="40"/>
      <c r="D128" s="40"/>
      <c r="E128" s="37"/>
      <c r="F128" s="39"/>
      <c r="G128" s="47"/>
      <c r="H128" s="40"/>
      <c r="I128" s="48"/>
      <c r="J128" s="55"/>
      <c r="K128" s="56"/>
      <c r="L128" s="51"/>
      <c r="M128" s="52"/>
      <c r="N128" s="46"/>
      <c r="O128" s="53">
        <f t="shared" si="1"/>
        <v>0</v>
      </c>
      <c r="P128" s="54"/>
    </row>
    <row r="129" spans="1:16" ht="16" x14ac:dyDescent="0.2">
      <c r="A129" s="46"/>
      <c r="B129" s="40"/>
      <c r="C129" s="40"/>
      <c r="D129" s="40"/>
      <c r="E129" s="37"/>
      <c r="F129" s="39"/>
      <c r="G129" s="47"/>
      <c r="H129" s="40"/>
      <c r="I129" s="48"/>
      <c r="J129" s="55"/>
      <c r="K129" s="56"/>
      <c r="L129" s="51"/>
      <c r="M129" s="52"/>
      <c r="N129" s="46"/>
      <c r="O129" s="53">
        <f t="shared" si="1"/>
        <v>0</v>
      </c>
      <c r="P129" s="54"/>
    </row>
    <row r="130" spans="1:16" ht="16" x14ac:dyDescent="0.2">
      <c r="A130" s="46"/>
      <c r="B130" s="40"/>
      <c r="C130" s="40"/>
      <c r="D130" s="40"/>
      <c r="E130" s="37"/>
      <c r="F130" s="39"/>
      <c r="G130" s="47"/>
      <c r="H130" s="40"/>
      <c r="I130" s="48"/>
      <c r="J130" s="55"/>
      <c r="K130" s="56"/>
      <c r="L130" s="51"/>
      <c r="M130" s="52"/>
      <c r="N130" s="46"/>
      <c r="O130" s="53">
        <f t="shared" si="1"/>
        <v>0</v>
      </c>
      <c r="P130" s="54"/>
    </row>
    <row r="131" spans="1:16" ht="16" x14ac:dyDescent="0.2">
      <c r="A131" s="46"/>
      <c r="B131" s="40"/>
      <c r="C131" s="40"/>
      <c r="D131" s="40"/>
      <c r="E131" s="37"/>
      <c r="F131" s="39"/>
      <c r="G131" s="47"/>
      <c r="H131" s="40"/>
      <c r="I131" s="57"/>
      <c r="J131" s="49"/>
      <c r="K131" s="50"/>
      <c r="L131" s="51"/>
      <c r="M131" s="52"/>
      <c r="N131" s="46"/>
      <c r="O131" s="53">
        <f t="shared" si="1"/>
        <v>0</v>
      </c>
      <c r="P131" s="54"/>
    </row>
    <row r="132" spans="1:16" ht="16" x14ac:dyDescent="0.2">
      <c r="A132" s="46"/>
      <c r="B132" s="40"/>
      <c r="C132" s="40"/>
      <c r="D132" s="40"/>
      <c r="E132" s="37"/>
      <c r="F132" s="39"/>
      <c r="G132" s="47"/>
      <c r="H132" s="40"/>
      <c r="I132" s="48"/>
      <c r="J132" s="49"/>
      <c r="K132" s="50"/>
      <c r="L132" s="51"/>
      <c r="M132" s="52"/>
      <c r="N132" s="46"/>
      <c r="O132" s="53">
        <f t="shared" si="1"/>
        <v>0</v>
      </c>
      <c r="P132" s="54"/>
    </row>
    <row r="133" spans="1:16" ht="16" x14ac:dyDescent="0.2">
      <c r="A133" s="46"/>
      <c r="B133" s="40"/>
      <c r="C133" s="40"/>
      <c r="D133" s="40"/>
      <c r="E133" s="37"/>
      <c r="F133" s="39"/>
      <c r="G133" s="47"/>
      <c r="H133" s="40"/>
      <c r="I133" s="48"/>
      <c r="J133" s="49"/>
      <c r="K133" s="50"/>
      <c r="L133" s="51"/>
      <c r="M133" s="52"/>
      <c r="N133" s="46"/>
      <c r="O133" s="53">
        <f t="shared" si="1"/>
        <v>0</v>
      </c>
      <c r="P133" s="54"/>
    </row>
    <row r="134" spans="1:16" ht="16" x14ac:dyDescent="0.2">
      <c r="A134" s="46"/>
      <c r="B134" s="40"/>
      <c r="C134" s="40"/>
      <c r="D134" s="40"/>
      <c r="E134" s="37"/>
      <c r="F134" s="39"/>
      <c r="G134" s="47"/>
      <c r="H134" s="40"/>
      <c r="I134" s="48"/>
      <c r="J134" s="49"/>
      <c r="K134" s="50"/>
      <c r="L134" s="51"/>
      <c r="M134" s="52"/>
      <c r="N134" s="46"/>
      <c r="O134" s="53">
        <f t="shared" ref="O134:O197" si="2">ABS(N134-A134)</f>
        <v>0</v>
      </c>
      <c r="P134" s="54"/>
    </row>
    <row r="135" spans="1:16" ht="16" x14ac:dyDescent="0.2">
      <c r="A135" s="46"/>
      <c r="B135" s="40"/>
      <c r="C135" s="40"/>
      <c r="D135" s="40"/>
      <c r="E135" s="37"/>
      <c r="F135" s="39"/>
      <c r="G135" s="47"/>
      <c r="H135" s="40"/>
      <c r="I135" s="48"/>
      <c r="J135" s="49"/>
      <c r="K135" s="50"/>
      <c r="L135" s="51"/>
      <c r="M135" s="52"/>
      <c r="N135" s="46"/>
      <c r="O135" s="53">
        <f t="shared" si="2"/>
        <v>0</v>
      </c>
      <c r="P135" s="54"/>
    </row>
    <row r="136" spans="1:16" ht="16" x14ac:dyDescent="0.2">
      <c r="A136" s="46"/>
      <c r="B136" s="40"/>
      <c r="C136" s="40"/>
      <c r="D136" s="40"/>
      <c r="E136" s="37"/>
      <c r="F136" s="39"/>
      <c r="G136" s="47"/>
      <c r="H136" s="40"/>
      <c r="I136" s="48"/>
      <c r="J136" s="49"/>
      <c r="K136" s="50"/>
      <c r="L136" s="51"/>
      <c r="M136" s="52"/>
      <c r="N136" s="46"/>
      <c r="O136" s="53">
        <f t="shared" si="2"/>
        <v>0</v>
      </c>
      <c r="P136" s="54"/>
    </row>
    <row r="137" spans="1:16" ht="16" x14ac:dyDescent="0.2">
      <c r="A137" s="46"/>
      <c r="B137" s="40"/>
      <c r="C137" s="40"/>
      <c r="D137" s="40"/>
      <c r="E137" s="37"/>
      <c r="F137" s="39"/>
      <c r="G137" s="47"/>
      <c r="H137" s="40"/>
      <c r="I137" s="48"/>
      <c r="J137" s="49"/>
      <c r="K137" s="50"/>
      <c r="L137" s="51"/>
      <c r="M137" s="52"/>
      <c r="N137" s="46"/>
      <c r="O137" s="53">
        <f t="shared" si="2"/>
        <v>0</v>
      </c>
      <c r="P137" s="54"/>
    </row>
    <row r="138" spans="1:16" ht="16" x14ac:dyDescent="0.2">
      <c r="A138" s="46"/>
      <c r="B138" s="40"/>
      <c r="C138" s="40"/>
      <c r="D138" s="40"/>
      <c r="E138" s="37"/>
      <c r="F138" s="39"/>
      <c r="G138" s="47"/>
      <c r="H138" s="40"/>
      <c r="I138" s="48"/>
      <c r="J138" s="49"/>
      <c r="K138" s="50"/>
      <c r="L138" s="51"/>
      <c r="M138" s="52"/>
      <c r="N138" s="46"/>
      <c r="O138" s="53">
        <f t="shared" si="2"/>
        <v>0</v>
      </c>
      <c r="P138" s="54"/>
    </row>
    <row r="139" spans="1:16" ht="16" x14ac:dyDescent="0.2">
      <c r="A139" s="46"/>
      <c r="B139" s="40"/>
      <c r="C139" s="40"/>
      <c r="D139" s="40"/>
      <c r="E139" s="37"/>
      <c r="F139" s="39"/>
      <c r="G139" s="47"/>
      <c r="H139" s="40"/>
      <c r="I139" s="48"/>
      <c r="J139" s="49"/>
      <c r="K139" s="50"/>
      <c r="L139" s="51"/>
      <c r="M139" s="52"/>
      <c r="N139" s="46"/>
      <c r="O139" s="53">
        <f t="shared" si="2"/>
        <v>0</v>
      </c>
      <c r="P139" s="54"/>
    </row>
    <row r="140" spans="1:16" ht="16" x14ac:dyDescent="0.2">
      <c r="A140" s="46"/>
      <c r="B140" s="40"/>
      <c r="C140" s="40"/>
      <c r="D140" s="40"/>
      <c r="E140" s="37"/>
      <c r="F140" s="39"/>
      <c r="G140" s="47"/>
      <c r="H140" s="40"/>
      <c r="I140" s="48"/>
      <c r="J140" s="49"/>
      <c r="K140" s="50"/>
      <c r="L140" s="51"/>
      <c r="M140" s="52"/>
      <c r="N140" s="46"/>
      <c r="O140" s="53">
        <f t="shared" si="2"/>
        <v>0</v>
      </c>
      <c r="P140" s="54"/>
    </row>
    <row r="141" spans="1:16" ht="16" x14ac:dyDescent="0.2">
      <c r="A141" s="46"/>
      <c r="B141" s="40"/>
      <c r="C141" s="40"/>
      <c r="D141" s="40"/>
      <c r="E141" s="37"/>
      <c r="F141" s="39"/>
      <c r="G141" s="47"/>
      <c r="H141" s="40"/>
      <c r="I141" s="48"/>
      <c r="J141" s="49"/>
      <c r="K141" s="50"/>
      <c r="L141" s="51"/>
      <c r="M141" s="52"/>
      <c r="N141" s="46"/>
      <c r="O141" s="53">
        <f t="shared" si="2"/>
        <v>0</v>
      </c>
      <c r="P141" s="54"/>
    </row>
    <row r="142" spans="1:16" ht="16" x14ac:dyDescent="0.2">
      <c r="A142" s="46"/>
      <c r="B142" s="40"/>
      <c r="C142" s="40"/>
      <c r="D142" s="40"/>
      <c r="E142" s="37"/>
      <c r="F142" s="39"/>
      <c r="G142" s="47"/>
      <c r="H142" s="40"/>
      <c r="I142" s="48"/>
      <c r="J142" s="49"/>
      <c r="K142" s="50"/>
      <c r="L142" s="51"/>
      <c r="M142" s="52"/>
      <c r="N142" s="46"/>
      <c r="O142" s="53">
        <f t="shared" si="2"/>
        <v>0</v>
      </c>
      <c r="P142" s="54"/>
    </row>
    <row r="143" spans="1:16" ht="16" x14ac:dyDescent="0.2">
      <c r="A143" s="46"/>
      <c r="B143" s="40"/>
      <c r="C143" s="40"/>
      <c r="D143" s="40"/>
      <c r="E143" s="37"/>
      <c r="F143" s="39"/>
      <c r="G143" s="47"/>
      <c r="H143" s="40"/>
      <c r="I143" s="48"/>
      <c r="J143" s="49"/>
      <c r="K143" s="50"/>
      <c r="L143" s="51"/>
      <c r="M143" s="52"/>
      <c r="N143" s="46"/>
      <c r="O143" s="53">
        <f t="shared" si="2"/>
        <v>0</v>
      </c>
      <c r="P143" s="54"/>
    </row>
    <row r="144" spans="1:16" ht="16" x14ac:dyDescent="0.2">
      <c r="A144" s="46"/>
      <c r="B144" s="40"/>
      <c r="C144" s="40"/>
      <c r="D144" s="40"/>
      <c r="E144" s="37"/>
      <c r="F144" s="39"/>
      <c r="G144" s="47"/>
      <c r="H144" s="40"/>
      <c r="I144" s="48"/>
      <c r="J144" s="49"/>
      <c r="K144" s="50"/>
      <c r="L144" s="51"/>
      <c r="M144" s="52"/>
      <c r="N144" s="46"/>
      <c r="O144" s="53">
        <f t="shared" si="2"/>
        <v>0</v>
      </c>
      <c r="P144" s="54"/>
    </row>
    <row r="145" spans="1:16" ht="16" x14ac:dyDescent="0.2">
      <c r="A145" s="46"/>
      <c r="B145" s="40"/>
      <c r="C145" s="40"/>
      <c r="D145" s="40"/>
      <c r="E145" s="37"/>
      <c r="F145" s="39"/>
      <c r="G145" s="47"/>
      <c r="H145" s="40"/>
      <c r="I145" s="48"/>
      <c r="J145" s="49"/>
      <c r="K145" s="50"/>
      <c r="L145" s="51"/>
      <c r="M145" s="52"/>
      <c r="N145" s="46"/>
      <c r="O145" s="53">
        <f t="shared" si="2"/>
        <v>0</v>
      </c>
      <c r="P145" s="54"/>
    </row>
    <row r="146" spans="1:16" ht="16" x14ac:dyDescent="0.2">
      <c r="A146" s="46"/>
      <c r="B146" s="40"/>
      <c r="C146" s="40"/>
      <c r="D146" s="40"/>
      <c r="E146" s="37"/>
      <c r="F146" s="39"/>
      <c r="G146" s="47"/>
      <c r="H146" s="40"/>
      <c r="I146" s="48"/>
      <c r="J146" s="49"/>
      <c r="K146" s="50"/>
      <c r="L146" s="51"/>
      <c r="M146" s="52"/>
      <c r="N146" s="46"/>
      <c r="O146" s="53">
        <f t="shared" si="2"/>
        <v>0</v>
      </c>
      <c r="P146" s="54"/>
    </row>
    <row r="147" spans="1:16" ht="16" x14ac:dyDescent="0.2">
      <c r="A147" s="46"/>
      <c r="B147" s="40"/>
      <c r="C147" s="40"/>
      <c r="D147" s="40"/>
      <c r="E147" s="37"/>
      <c r="F147" s="39"/>
      <c r="G147" s="47"/>
      <c r="H147" s="40"/>
      <c r="I147" s="48"/>
      <c r="J147" s="49"/>
      <c r="K147" s="50"/>
      <c r="L147" s="51"/>
      <c r="M147" s="52"/>
      <c r="N147" s="46"/>
      <c r="O147" s="53">
        <f t="shared" si="2"/>
        <v>0</v>
      </c>
      <c r="P147" s="54"/>
    </row>
    <row r="148" spans="1:16" ht="16" x14ac:dyDescent="0.2">
      <c r="A148" s="46"/>
      <c r="B148" s="40"/>
      <c r="C148" s="40"/>
      <c r="D148" s="40"/>
      <c r="E148" s="37"/>
      <c r="F148" s="39"/>
      <c r="G148" s="47"/>
      <c r="H148" s="40"/>
      <c r="I148" s="48"/>
      <c r="J148" s="49"/>
      <c r="K148" s="50"/>
      <c r="L148" s="51"/>
      <c r="M148" s="52"/>
      <c r="N148" s="46"/>
      <c r="O148" s="53">
        <f t="shared" si="2"/>
        <v>0</v>
      </c>
      <c r="P148" s="54"/>
    </row>
    <row r="149" spans="1:16" ht="16" x14ac:dyDescent="0.2">
      <c r="A149" s="46"/>
      <c r="B149" s="40"/>
      <c r="C149" s="40"/>
      <c r="D149" s="40"/>
      <c r="E149" s="37"/>
      <c r="F149" s="39"/>
      <c r="G149" s="47"/>
      <c r="H149" s="40"/>
      <c r="I149" s="48"/>
      <c r="J149" s="49"/>
      <c r="K149" s="50"/>
      <c r="L149" s="51"/>
      <c r="M149" s="52"/>
      <c r="N149" s="46"/>
      <c r="O149" s="53">
        <f t="shared" si="2"/>
        <v>0</v>
      </c>
      <c r="P149" s="54"/>
    </row>
    <row r="150" spans="1:16" ht="16" x14ac:dyDescent="0.2">
      <c r="A150" s="46"/>
      <c r="B150" s="40"/>
      <c r="C150" s="40"/>
      <c r="D150" s="40"/>
      <c r="E150" s="37"/>
      <c r="F150" s="39"/>
      <c r="G150" s="47"/>
      <c r="H150" s="40"/>
      <c r="I150" s="48"/>
      <c r="J150" s="49"/>
      <c r="K150" s="50"/>
      <c r="L150" s="51"/>
      <c r="M150" s="52"/>
      <c r="N150" s="46"/>
      <c r="O150" s="53">
        <f t="shared" si="2"/>
        <v>0</v>
      </c>
      <c r="P150" s="54"/>
    </row>
    <row r="151" spans="1:16" ht="16" x14ac:dyDescent="0.2">
      <c r="A151" s="46"/>
      <c r="B151" s="40"/>
      <c r="C151" s="40"/>
      <c r="D151" s="40"/>
      <c r="E151" s="37"/>
      <c r="F151" s="39"/>
      <c r="G151" s="47"/>
      <c r="H151" s="40"/>
      <c r="I151" s="48"/>
      <c r="J151" s="49"/>
      <c r="K151" s="50"/>
      <c r="L151" s="51"/>
      <c r="M151" s="52"/>
      <c r="N151" s="46"/>
      <c r="O151" s="53">
        <f t="shared" si="2"/>
        <v>0</v>
      </c>
      <c r="P151" s="54"/>
    </row>
    <row r="152" spans="1:16" ht="16" x14ac:dyDescent="0.2">
      <c r="A152" s="46"/>
      <c r="B152" s="40"/>
      <c r="C152" s="40"/>
      <c r="D152" s="40"/>
      <c r="E152" s="37"/>
      <c r="F152" s="39"/>
      <c r="G152" s="47"/>
      <c r="H152" s="40"/>
      <c r="I152" s="48"/>
      <c r="J152" s="49"/>
      <c r="K152" s="50"/>
      <c r="L152" s="51"/>
      <c r="M152" s="52"/>
      <c r="N152" s="46"/>
      <c r="O152" s="53">
        <f t="shared" si="2"/>
        <v>0</v>
      </c>
      <c r="P152" s="54"/>
    </row>
    <row r="153" spans="1:16" ht="16" x14ac:dyDescent="0.2">
      <c r="A153" s="46"/>
      <c r="B153" s="40"/>
      <c r="C153" s="40"/>
      <c r="D153" s="40"/>
      <c r="E153" s="37"/>
      <c r="F153" s="39"/>
      <c r="G153" s="47"/>
      <c r="H153" s="40"/>
      <c r="I153" s="48"/>
      <c r="J153" s="49"/>
      <c r="K153" s="50"/>
      <c r="L153" s="51"/>
      <c r="M153" s="52"/>
      <c r="N153" s="46"/>
      <c r="O153" s="53">
        <f t="shared" si="2"/>
        <v>0</v>
      </c>
      <c r="P153" s="54"/>
    </row>
    <row r="154" spans="1:16" ht="16" x14ac:dyDescent="0.2">
      <c r="A154" s="46"/>
      <c r="B154" s="40"/>
      <c r="C154" s="40"/>
      <c r="D154" s="40"/>
      <c r="E154" s="37"/>
      <c r="F154" s="39"/>
      <c r="G154" s="47"/>
      <c r="H154" s="40"/>
      <c r="I154" s="48"/>
      <c r="J154" s="49"/>
      <c r="K154" s="50"/>
      <c r="L154" s="51"/>
      <c r="M154" s="52"/>
      <c r="N154" s="46"/>
      <c r="O154" s="53">
        <f t="shared" si="2"/>
        <v>0</v>
      </c>
      <c r="P154" s="54"/>
    </row>
    <row r="155" spans="1:16" ht="16" x14ac:dyDescent="0.2">
      <c r="A155" s="46"/>
      <c r="B155" s="40"/>
      <c r="C155" s="40"/>
      <c r="D155" s="40"/>
      <c r="E155" s="37"/>
      <c r="F155" s="39"/>
      <c r="G155" s="47"/>
      <c r="H155" s="40"/>
      <c r="I155" s="48"/>
      <c r="J155" s="49"/>
      <c r="K155" s="50"/>
      <c r="L155" s="51"/>
      <c r="M155" s="52"/>
      <c r="N155" s="46"/>
      <c r="O155" s="53">
        <f t="shared" si="2"/>
        <v>0</v>
      </c>
      <c r="P155" s="54"/>
    </row>
    <row r="156" spans="1:16" ht="16" x14ac:dyDescent="0.2">
      <c r="A156" s="46"/>
      <c r="B156" s="40"/>
      <c r="C156" s="40"/>
      <c r="D156" s="40"/>
      <c r="E156" s="37"/>
      <c r="F156" s="39"/>
      <c r="G156" s="47"/>
      <c r="H156" s="40"/>
      <c r="I156" s="48"/>
      <c r="J156" s="49"/>
      <c r="K156" s="50"/>
      <c r="L156" s="51"/>
      <c r="M156" s="52"/>
      <c r="N156" s="46"/>
      <c r="O156" s="53">
        <f t="shared" si="2"/>
        <v>0</v>
      </c>
      <c r="P156" s="54"/>
    </row>
    <row r="157" spans="1:16" ht="16" x14ac:dyDescent="0.2">
      <c r="A157" s="46"/>
      <c r="B157" s="40"/>
      <c r="C157" s="40"/>
      <c r="D157" s="40"/>
      <c r="E157" s="37"/>
      <c r="F157" s="39"/>
      <c r="G157" s="47"/>
      <c r="H157" s="40"/>
      <c r="I157" s="48"/>
      <c r="J157" s="49"/>
      <c r="K157" s="50"/>
      <c r="L157" s="51"/>
      <c r="M157" s="52"/>
      <c r="N157" s="46"/>
      <c r="O157" s="53">
        <f t="shared" si="2"/>
        <v>0</v>
      </c>
      <c r="P157" s="54"/>
    </row>
    <row r="158" spans="1:16" ht="16" x14ac:dyDescent="0.2">
      <c r="A158" s="46"/>
      <c r="B158" s="40"/>
      <c r="C158" s="40"/>
      <c r="D158" s="40"/>
      <c r="E158" s="37"/>
      <c r="F158" s="39"/>
      <c r="G158" s="47"/>
      <c r="H158" s="40"/>
      <c r="I158" s="48"/>
      <c r="J158" s="49"/>
      <c r="K158" s="50"/>
      <c r="L158" s="51"/>
      <c r="M158" s="52"/>
      <c r="N158" s="46"/>
      <c r="O158" s="53">
        <f t="shared" si="2"/>
        <v>0</v>
      </c>
      <c r="P158" s="54"/>
    </row>
    <row r="159" spans="1:16" ht="16" x14ac:dyDescent="0.2">
      <c r="A159" s="46"/>
      <c r="B159" s="40"/>
      <c r="C159" s="40"/>
      <c r="D159" s="40"/>
      <c r="E159" s="37"/>
      <c r="F159" s="39"/>
      <c r="G159" s="47"/>
      <c r="H159" s="40"/>
      <c r="I159" s="48"/>
      <c r="J159" s="49"/>
      <c r="K159" s="50"/>
      <c r="L159" s="51"/>
      <c r="M159" s="52"/>
      <c r="N159" s="46"/>
      <c r="O159" s="53">
        <f t="shared" si="2"/>
        <v>0</v>
      </c>
      <c r="P159" s="54"/>
    </row>
    <row r="160" spans="1:16" ht="16" x14ac:dyDescent="0.2">
      <c r="A160" s="46"/>
      <c r="B160" s="40"/>
      <c r="C160" s="40"/>
      <c r="D160" s="40"/>
      <c r="E160" s="37"/>
      <c r="F160" s="39"/>
      <c r="G160" s="47"/>
      <c r="H160" s="40"/>
      <c r="I160" s="48"/>
      <c r="J160" s="49"/>
      <c r="K160" s="50"/>
      <c r="L160" s="51"/>
      <c r="M160" s="52"/>
      <c r="N160" s="46"/>
      <c r="O160" s="53">
        <f t="shared" si="2"/>
        <v>0</v>
      </c>
      <c r="P160" s="54"/>
    </row>
    <row r="161" spans="1:16" ht="16" x14ac:dyDescent="0.2">
      <c r="A161" s="46"/>
      <c r="B161" s="40"/>
      <c r="C161" s="40"/>
      <c r="D161" s="40"/>
      <c r="E161" s="37"/>
      <c r="F161" s="39"/>
      <c r="G161" s="47"/>
      <c r="H161" s="40"/>
      <c r="I161" s="48"/>
      <c r="J161" s="49"/>
      <c r="K161" s="50"/>
      <c r="L161" s="51"/>
      <c r="M161" s="52"/>
      <c r="N161" s="46"/>
      <c r="O161" s="53">
        <f t="shared" si="2"/>
        <v>0</v>
      </c>
      <c r="P161" s="54"/>
    </row>
    <row r="162" spans="1:16" ht="16" x14ac:dyDescent="0.2">
      <c r="A162" s="46"/>
      <c r="B162" s="40"/>
      <c r="C162" s="40"/>
      <c r="D162" s="40"/>
      <c r="E162" s="37"/>
      <c r="F162" s="39"/>
      <c r="G162" s="47"/>
      <c r="H162" s="40"/>
      <c r="I162" s="48"/>
      <c r="J162" s="49"/>
      <c r="K162" s="50"/>
      <c r="L162" s="51"/>
      <c r="M162" s="52"/>
      <c r="N162" s="46"/>
      <c r="O162" s="53">
        <f t="shared" si="2"/>
        <v>0</v>
      </c>
      <c r="P162" s="54"/>
    </row>
    <row r="163" spans="1:16" ht="16" x14ac:dyDescent="0.2">
      <c r="A163" s="46"/>
      <c r="B163" s="40"/>
      <c r="C163" s="40"/>
      <c r="D163" s="40"/>
      <c r="E163" s="37"/>
      <c r="F163" s="39"/>
      <c r="G163" s="47"/>
      <c r="H163" s="40"/>
      <c r="I163" s="48"/>
      <c r="J163" s="49"/>
      <c r="K163" s="50"/>
      <c r="L163" s="51"/>
      <c r="M163" s="52"/>
      <c r="N163" s="46"/>
      <c r="O163" s="53">
        <f t="shared" si="2"/>
        <v>0</v>
      </c>
      <c r="P163" s="54"/>
    </row>
    <row r="164" spans="1:16" ht="16" x14ac:dyDescent="0.2">
      <c r="A164" s="46"/>
      <c r="B164" s="40"/>
      <c r="C164" s="40"/>
      <c r="D164" s="40"/>
      <c r="E164" s="37"/>
      <c r="F164" s="39"/>
      <c r="G164" s="47"/>
      <c r="H164" s="40"/>
      <c r="I164" s="48"/>
      <c r="J164" s="49"/>
      <c r="K164" s="50"/>
      <c r="L164" s="51"/>
      <c r="M164" s="52"/>
      <c r="N164" s="46"/>
      <c r="O164" s="53">
        <f t="shared" si="2"/>
        <v>0</v>
      </c>
      <c r="P164" s="54"/>
    </row>
    <row r="165" spans="1:16" ht="16" x14ac:dyDescent="0.2">
      <c r="A165" s="46"/>
      <c r="B165" s="40"/>
      <c r="C165" s="40"/>
      <c r="D165" s="40"/>
      <c r="E165" s="37"/>
      <c r="F165" s="39"/>
      <c r="G165" s="47"/>
      <c r="H165" s="40"/>
      <c r="I165" s="48"/>
      <c r="J165" s="49"/>
      <c r="K165" s="50"/>
      <c r="L165" s="51"/>
      <c r="M165" s="52"/>
      <c r="N165" s="46"/>
      <c r="O165" s="53">
        <f t="shared" si="2"/>
        <v>0</v>
      </c>
      <c r="P165" s="54"/>
    </row>
    <row r="166" spans="1:16" ht="16" x14ac:dyDescent="0.2">
      <c r="A166" s="46"/>
      <c r="B166" s="40"/>
      <c r="C166" s="40"/>
      <c r="D166" s="40"/>
      <c r="E166" s="37"/>
      <c r="F166" s="39"/>
      <c r="G166" s="47"/>
      <c r="H166" s="40"/>
      <c r="I166" s="48"/>
      <c r="J166" s="49"/>
      <c r="K166" s="50"/>
      <c r="L166" s="51"/>
      <c r="M166" s="52"/>
      <c r="N166" s="46"/>
      <c r="O166" s="53">
        <f t="shared" si="2"/>
        <v>0</v>
      </c>
      <c r="P166" s="54"/>
    </row>
    <row r="167" spans="1:16" ht="16" x14ac:dyDescent="0.2">
      <c r="A167" s="46"/>
      <c r="B167" s="40"/>
      <c r="C167" s="40"/>
      <c r="D167" s="40"/>
      <c r="E167" s="37"/>
      <c r="F167" s="39"/>
      <c r="G167" s="47"/>
      <c r="H167" s="40"/>
      <c r="I167" s="48"/>
      <c r="J167" s="49"/>
      <c r="K167" s="50"/>
      <c r="L167" s="51"/>
      <c r="M167" s="52"/>
      <c r="N167" s="46"/>
      <c r="O167" s="53">
        <f t="shared" si="2"/>
        <v>0</v>
      </c>
      <c r="P167" s="54"/>
    </row>
    <row r="168" spans="1:16" ht="16" x14ac:dyDescent="0.2">
      <c r="A168" s="46"/>
      <c r="B168" s="40"/>
      <c r="C168" s="40"/>
      <c r="D168" s="40"/>
      <c r="E168" s="37"/>
      <c r="F168" s="39"/>
      <c r="G168" s="47"/>
      <c r="H168" s="40"/>
      <c r="I168" s="48"/>
      <c r="J168" s="49"/>
      <c r="K168" s="50"/>
      <c r="L168" s="51"/>
      <c r="M168" s="52"/>
      <c r="N168" s="46"/>
      <c r="O168" s="53">
        <f t="shared" si="2"/>
        <v>0</v>
      </c>
      <c r="P168" s="54"/>
    </row>
    <row r="169" spans="1:16" ht="16" x14ac:dyDescent="0.2">
      <c r="A169" s="46"/>
      <c r="B169" s="40"/>
      <c r="C169" s="40"/>
      <c r="D169" s="40"/>
      <c r="E169" s="37"/>
      <c r="F169" s="39"/>
      <c r="G169" s="47"/>
      <c r="H169" s="40"/>
      <c r="I169" s="48"/>
      <c r="J169" s="49"/>
      <c r="K169" s="50"/>
      <c r="L169" s="51"/>
      <c r="M169" s="52"/>
      <c r="N169" s="46"/>
      <c r="O169" s="53">
        <f t="shared" si="2"/>
        <v>0</v>
      </c>
      <c r="P169" s="54"/>
    </row>
    <row r="170" spans="1:16" ht="16" x14ac:dyDescent="0.2">
      <c r="A170" s="46"/>
      <c r="B170" s="40"/>
      <c r="C170" s="40"/>
      <c r="D170" s="40"/>
      <c r="E170" s="37"/>
      <c r="F170" s="39"/>
      <c r="G170" s="47"/>
      <c r="H170" s="40"/>
      <c r="I170" s="48"/>
      <c r="J170" s="49"/>
      <c r="K170" s="50"/>
      <c r="L170" s="51"/>
      <c r="M170" s="52"/>
      <c r="N170" s="46"/>
      <c r="O170" s="53">
        <f t="shared" si="2"/>
        <v>0</v>
      </c>
      <c r="P170" s="54"/>
    </row>
    <row r="171" spans="1:16" ht="16" x14ac:dyDescent="0.2">
      <c r="A171" s="46"/>
      <c r="B171" s="40"/>
      <c r="C171" s="40"/>
      <c r="D171" s="40"/>
      <c r="E171" s="37"/>
      <c r="F171" s="39"/>
      <c r="G171" s="47"/>
      <c r="H171" s="40"/>
      <c r="I171" s="48"/>
      <c r="J171" s="49"/>
      <c r="K171" s="50"/>
      <c r="L171" s="51"/>
      <c r="M171" s="52"/>
      <c r="N171" s="46"/>
      <c r="O171" s="53">
        <f t="shared" si="2"/>
        <v>0</v>
      </c>
      <c r="P171" s="54"/>
    </row>
    <row r="172" spans="1:16" ht="16" x14ac:dyDescent="0.2">
      <c r="A172" s="46"/>
      <c r="B172" s="40"/>
      <c r="C172" s="40"/>
      <c r="D172" s="40"/>
      <c r="E172" s="37"/>
      <c r="F172" s="39"/>
      <c r="G172" s="47"/>
      <c r="H172" s="40"/>
      <c r="I172" s="48"/>
      <c r="J172" s="49"/>
      <c r="K172" s="50"/>
      <c r="L172" s="51"/>
      <c r="M172" s="52"/>
      <c r="N172" s="46"/>
      <c r="O172" s="53">
        <f t="shared" si="2"/>
        <v>0</v>
      </c>
      <c r="P172" s="54"/>
    </row>
    <row r="173" spans="1:16" ht="16" x14ac:dyDescent="0.2">
      <c r="A173" s="46"/>
      <c r="B173" s="40"/>
      <c r="C173" s="40"/>
      <c r="D173" s="40"/>
      <c r="E173" s="37"/>
      <c r="F173" s="39"/>
      <c r="G173" s="47"/>
      <c r="H173" s="40"/>
      <c r="I173" s="48"/>
      <c r="J173" s="49"/>
      <c r="K173" s="50"/>
      <c r="L173" s="51"/>
      <c r="M173" s="52"/>
      <c r="N173" s="46"/>
      <c r="O173" s="53">
        <f t="shared" si="2"/>
        <v>0</v>
      </c>
      <c r="P173" s="54"/>
    </row>
    <row r="174" spans="1:16" ht="16" x14ac:dyDescent="0.2">
      <c r="A174" s="46"/>
      <c r="B174" s="40"/>
      <c r="C174" s="40"/>
      <c r="D174" s="40"/>
      <c r="E174" s="37"/>
      <c r="F174" s="39"/>
      <c r="G174" s="47"/>
      <c r="H174" s="40"/>
      <c r="I174" s="48"/>
      <c r="J174" s="49"/>
      <c r="K174" s="50"/>
      <c r="L174" s="51"/>
      <c r="M174" s="52"/>
      <c r="N174" s="46"/>
      <c r="O174" s="53">
        <f t="shared" si="2"/>
        <v>0</v>
      </c>
      <c r="P174" s="54"/>
    </row>
    <row r="175" spans="1:16" ht="16" x14ac:dyDescent="0.2">
      <c r="A175" s="46"/>
      <c r="B175" s="40"/>
      <c r="C175" s="40"/>
      <c r="D175" s="40"/>
      <c r="E175" s="37"/>
      <c r="F175" s="39"/>
      <c r="G175" s="47"/>
      <c r="H175" s="40"/>
      <c r="I175" s="48"/>
      <c r="J175" s="49"/>
      <c r="K175" s="50"/>
      <c r="L175" s="51"/>
      <c r="M175" s="52"/>
      <c r="N175" s="46"/>
      <c r="O175" s="53">
        <f t="shared" si="2"/>
        <v>0</v>
      </c>
      <c r="P175" s="54"/>
    </row>
    <row r="176" spans="1:16" ht="16" x14ac:dyDescent="0.2">
      <c r="A176" s="46"/>
      <c r="B176" s="40"/>
      <c r="C176" s="40"/>
      <c r="D176" s="90"/>
      <c r="E176" s="59"/>
      <c r="F176" s="39"/>
      <c r="G176" s="47"/>
      <c r="H176" s="40"/>
      <c r="I176" s="48"/>
      <c r="J176" s="49"/>
      <c r="K176" s="50"/>
      <c r="L176" s="51"/>
      <c r="M176" s="52"/>
      <c r="N176" s="46"/>
      <c r="O176" s="53">
        <f t="shared" si="2"/>
        <v>0</v>
      </c>
      <c r="P176" s="54"/>
    </row>
    <row r="177" spans="1:16" ht="16" x14ac:dyDescent="0.2">
      <c r="A177" s="46"/>
      <c r="B177" s="40"/>
      <c r="C177" s="40"/>
      <c r="D177" s="40"/>
      <c r="E177" s="37"/>
      <c r="F177" s="39"/>
      <c r="G177" s="47"/>
      <c r="H177" s="40"/>
      <c r="I177" s="48"/>
      <c r="J177" s="49"/>
      <c r="K177" s="50"/>
      <c r="L177" s="51"/>
      <c r="M177" s="52"/>
      <c r="N177" s="46"/>
      <c r="O177" s="53">
        <f t="shared" si="2"/>
        <v>0</v>
      </c>
      <c r="P177" s="54"/>
    </row>
    <row r="178" spans="1:16" ht="16" x14ac:dyDescent="0.2">
      <c r="A178" s="46"/>
      <c r="B178" s="40"/>
      <c r="C178" s="40"/>
      <c r="D178" s="40"/>
      <c r="E178" s="37"/>
      <c r="F178" s="39"/>
      <c r="G178" s="47"/>
      <c r="H178" s="40"/>
      <c r="I178" s="48"/>
      <c r="J178" s="49"/>
      <c r="K178" s="50"/>
      <c r="L178" s="51"/>
      <c r="M178" s="52"/>
      <c r="N178" s="46"/>
      <c r="O178" s="53">
        <f t="shared" si="2"/>
        <v>0</v>
      </c>
      <c r="P178" s="54"/>
    </row>
    <row r="179" spans="1:16" ht="16" x14ac:dyDescent="0.2">
      <c r="A179" s="46"/>
      <c r="B179" s="40"/>
      <c r="C179" s="40"/>
      <c r="D179" s="40"/>
      <c r="E179" s="37"/>
      <c r="F179" s="39"/>
      <c r="G179" s="47"/>
      <c r="H179" s="40"/>
      <c r="I179" s="48"/>
      <c r="J179" s="49"/>
      <c r="K179" s="50"/>
      <c r="L179" s="51"/>
      <c r="M179" s="52"/>
      <c r="N179" s="46"/>
      <c r="O179" s="53">
        <f t="shared" si="2"/>
        <v>0</v>
      </c>
      <c r="P179" s="54"/>
    </row>
    <row r="180" spans="1:16" ht="16" x14ac:dyDescent="0.2">
      <c r="A180" s="46"/>
      <c r="B180" s="40"/>
      <c r="C180" s="40"/>
      <c r="D180" s="40"/>
      <c r="E180" s="37"/>
      <c r="F180" s="39"/>
      <c r="G180" s="47"/>
      <c r="H180" s="40"/>
      <c r="I180" s="48"/>
      <c r="J180" s="49"/>
      <c r="K180" s="50"/>
      <c r="L180" s="51"/>
      <c r="M180" s="52"/>
      <c r="N180" s="46"/>
      <c r="O180" s="53">
        <f t="shared" si="2"/>
        <v>0</v>
      </c>
      <c r="P180" s="54"/>
    </row>
    <row r="181" spans="1:16" ht="16" x14ac:dyDescent="0.2">
      <c r="A181" s="46"/>
      <c r="B181" s="40"/>
      <c r="C181" s="40"/>
      <c r="D181" s="40"/>
      <c r="E181" s="37"/>
      <c r="F181" s="39"/>
      <c r="G181" s="47"/>
      <c r="H181" s="40"/>
      <c r="I181" s="48"/>
      <c r="J181" s="49"/>
      <c r="K181" s="50"/>
      <c r="L181" s="51"/>
      <c r="M181" s="52"/>
      <c r="N181" s="46"/>
      <c r="O181" s="53">
        <f t="shared" si="2"/>
        <v>0</v>
      </c>
      <c r="P181" s="54"/>
    </row>
    <row r="182" spans="1:16" ht="16" x14ac:dyDescent="0.2">
      <c r="A182" s="46"/>
      <c r="B182" s="40"/>
      <c r="C182" s="40"/>
      <c r="D182" s="40"/>
      <c r="E182" s="37"/>
      <c r="F182" s="39"/>
      <c r="G182" s="47"/>
      <c r="H182" s="40"/>
      <c r="I182" s="48"/>
      <c r="J182" s="49"/>
      <c r="K182" s="50"/>
      <c r="L182" s="51"/>
      <c r="M182" s="52"/>
      <c r="N182" s="46"/>
      <c r="O182" s="53">
        <f t="shared" si="2"/>
        <v>0</v>
      </c>
      <c r="P182" s="54"/>
    </row>
    <row r="183" spans="1:16" ht="16" x14ac:dyDescent="0.2">
      <c r="A183" s="46"/>
      <c r="B183" s="40"/>
      <c r="C183" s="40"/>
      <c r="D183" s="40"/>
      <c r="E183" s="37"/>
      <c r="F183" s="39"/>
      <c r="G183" s="47"/>
      <c r="H183" s="40"/>
      <c r="I183" s="48"/>
      <c r="J183" s="49"/>
      <c r="K183" s="50"/>
      <c r="L183" s="51"/>
      <c r="M183" s="52"/>
      <c r="N183" s="46"/>
      <c r="O183" s="53">
        <f t="shared" si="2"/>
        <v>0</v>
      </c>
      <c r="P183" s="54"/>
    </row>
    <row r="184" spans="1:16" ht="16" x14ac:dyDescent="0.2">
      <c r="A184" s="46"/>
      <c r="B184" s="40"/>
      <c r="C184" s="40"/>
      <c r="D184" s="40"/>
      <c r="E184" s="37"/>
      <c r="F184" s="39"/>
      <c r="G184" s="47"/>
      <c r="H184" s="40"/>
      <c r="I184" s="48"/>
      <c r="J184" s="49"/>
      <c r="K184" s="50"/>
      <c r="L184" s="51"/>
      <c r="M184" s="52"/>
      <c r="N184" s="46"/>
      <c r="O184" s="53">
        <f t="shared" si="2"/>
        <v>0</v>
      </c>
      <c r="P184" s="54"/>
    </row>
    <row r="185" spans="1:16" ht="16" x14ac:dyDescent="0.2">
      <c r="A185" s="46"/>
      <c r="B185" s="40"/>
      <c r="C185" s="40"/>
      <c r="D185" s="40"/>
      <c r="E185" s="37"/>
      <c r="F185" s="39"/>
      <c r="G185" s="47"/>
      <c r="H185" s="40"/>
      <c r="I185" s="48"/>
      <c r="J185" s="49"/>
      <c r="K185" s="50"/>
      <c r="L185" s="51"/>
      <c r="M185" s="52"/>
      <c r="N185" s="46"/>
      <c r="O185" s="53">
        <f t="shared" si="2"/>
        <v>0</v>
      </c>
      <c r="P185" s="54"/>
    </row>
    <row r="186" spans="1:16" ht="16" x14ac:dyDescent="0.2">
      <c r="A186" s="46"/>
      <c r="B186" s="40"/>
      <c r="C186" s="40"/>
      <c r="D186" s="40"/>
      <c r="E186" s="37"/>
      <c r="F186" s="39"/>
      <c r="G186" s="47"/>
      <c r="H186" s="40"/>
      <c r="I186" s="48"/>
      <c r="J186" s="49"/>
      <c r="K186" s="50"/>
      <c r="L186" s="51"/>
      <c r="M186" s="52"/>
      <c r="N186" s="46"/>
      <c r="O186" s="53">
        <f t="shared" si="2"/>
        <v>0</v>
      </c>
      <c r="P186" s="54"/>
    </row>
    <row r="187" spans="1:16" ht="16" x14ac:dyDescent="0.2">
      <c r="A187" s="46"/>
      <c r="B187" s="40"/>
      <c r="C187" s="40"/>
      <c r="D187" s="40"/>
      <c r="E187" s="37"/>
      <c r="F187" s="39"/>
      <c r="G187" s="47"/>
      <c r="H187" s="40"/>
      <c r="I187" s="48"/>
      <c r="J187" s="49"/>
      <c r="K187" s="50"/>
      <c r="L187" s="51"/>
      <c r="M187" s="52"/>
      <c r="N187" s="46"/>
      <c r="O187" s="53">
        <f t="shared" si="2"/>
        <v>0</v>
      </c>
      <c r="P187" s="54"/>
    </row>
    <row r="188" spans="1:16" ht="16" x14ac:dyDescent="0.2">
      <c r="A188" s="46"/>
      <c r="B188" s="40"/>
      <c r="C188" s="40"/>
      <c r="D188" s="40"/>
      <c r="E188" s="37"/>
      <c r="F188" s="39"/>
      <c r="G188" s="47"/>
      <c r="H188" s="40"/>
      <c r="I188" s="48"/>
      <c r="J188" s="49"/>
      <c r="K188" s="50"/>
      <c r="L188" s="51"/>
      <c r="M188" s="52"/>
      <c r="N188" s="46"/>
      <c r="O188" s="53">
        <f t="shared" si="2"/>
        <v>0</v>
      </c>
      <c r="P188" s="54"/>
    </row>
    <row r="189" spans="1:16" ht="16" x14ac:dyDescent="0.2">
      <c r="A189" s="46"/>
      <c r="B189" s="40"/>
      <c r="C189" s="40"/>
      <c r="D189" s="40"/>
      <c r="E189" s="37"/>
      <c r="F189" s="39"/>
      <c r="G189" s="47"/>
      <c r="H189" s="40"/>
      <c r="I189" s="48"/>
      <c r="J189" s="49"/>
      <c r="K189" s="50"/>
      <c r="L189" s="51"/>
      <c r="M189" s="52"/>
      <c r="N189" s="46"/>
      <c r="O189" s="53">
        <f t="shared" si="2"/>
        <v>0</v>
      </c>
      <c r="P189" s="54"/>
    </row>
    <row r="190" spans="1:16" ht="16" x14ac:dyDescent="0.2">
      <c r="A190" s="46"/>
      <c r="B190" s="40"/>
      <c r="C190" s="40"/>
      <c r="D190" s="40"/>
      <c r="E190" s="37"/>
      <c r="F190" s="39"/>
      <c r="G190" s="47"/>
      <c r="H190" s="40"/>
      <c r="I190" s="48"/>
      <c r="J190" s="49"/>
      <c r="K190" s="50"/>
      <c r="L190" s="51"/>
      <c r="M190" s="52"/>
      <c r="N190" s="46"/>
      <c r="O190" s="53">
        <f t="shared" si="2"/>
        <v>0</v>
      </c>
      <c r="P190" s="54"/>
    </row>
    <row r="191" spans="1:16" ht="16" x14ac:dyDescent="0.2">
      <c r="A191" s="46"/>
      <c r="B191" s="40"/>
      <c r="C191" s="40"/>
      <c r="D191" s="40"/>
      <c r="E191" s="37"/>
      <c r="F191" s="39"/>
      <c r="G191" s="47"/>
      <c r="H191" s="40"/>
      <c r="I191" s="48"/>
      <c r="J191" s="49"/>
      <c r="K191" s="50"/>
      <c r="L191" s="51"/>
      <c r="M191" s="52"/>
      <c r="N191" s="46"/>
      <c r="O191" s="53">
        <f t="shared" si="2"/>
        <v>0</v>
      </c>
      <c r="P191" s="54"/>
    </row>
    <row r="192" spans="1:16" ht="16" x14ac:dyDescent="0.2">
      <c r="A192" s="46"/>
      <c r="B192" s="40"/>
      <c r="C192" s="40"/>
      <c r="D192" s="40"/>
      <c r="E192" s="37"/>
      <c r="F192" s="39"/>
      <c r="G192" s="47"/>
      <c r="H192" s="40"/>
      <c r="I192" s="48"/>
      <c r="J192" s="49"/>
      <c r="K192" s="50"/>
      <c r="L192" s="51"/>
      <c r="M192" s="52"/>
      <c r="N192" s="46"/>
      <c r="O192" s="53">
        <f t="shared" si="2"/>
        <v>0</v>
      </c>
      <c r="P192" s="54"/>
    </row>
    <row r="193" spans="1:16" ht="16" x14ac:dyDescent="0.2">
      <c r="A193" s="46"/>
      <c r="B193" s="40"/>
      <c r="C193" s="40"/>
      <c r="D193" s="40"/>
      <c r="E193" s="37"/>
      <c r="F193" s="39"/>
      <c r="G193" s="47"/>
      <c r="H193" s="40"/>
      <c r="I193" s="48"/>
      <c r="J193" s="49"/>
      <c r="K193" s="50"/>
      <c r="L193" s="51"/>
      <c r="M193" s="52"/>
      <c r="N193" s="46"/>
      <c r="O193" s="53">
        <f t="shared" si="2"/>
        <v>0</v>
      </c>
      <c r="P193" s="54"/>
    </row>
    <row r="194" spans="1:16" ht="16" x14ac:dyDescent="0.2">
      <c r="A194" s="46"/>
      <c r="B194" s="40"/>
      <c r="C194" s="40"/>
      <c r="D194" s="40"/>
      <c r="E194" s="37"/>
      <c r="F194" s="39"/>
      <c r="G194" s="47"/>
      <c r="H194" s="40"/>
      <c r="I194" s="48"/>
      <c r="J194" s="49"/>
      <c r="K194" s="50"/>
      <c r="L194" s="51"/>
      <c r="M194" s="52"/>
      <c r="N194" s="46"/>
      <c r="O194" s="53">
        <f t="shared" si="2"/>
        <v>0</v>
      </c>
      <c r="P194" s="54"/>
    </row>
    <row r="195" spans="1:16" ht="16" x14ac:dyDescent="0.2">
      <c r="A195" s="46"/>
      <c r="B195" s="40"/>
      <c r="C195" s="40"/>
      <c r="D195" s="40"/>
      <c r="E195" s="37"/>
      <c r="F195" s="39"/>
      <c r="G195" s="47"/>
      <c r="H195" s="40"/>
      <c r="I195" s="48"/>
      <c r="J195" s="49"/>
      <c r="K195" s="50"/>
      <c r="L195" s="51"/>
      <c r="M195" s="52"/>
      <c r="N195" s="46"/>
      <c r="O195" s="53">
        <f t="shared" si="2"/>
        <v>0</v>
      </c>
      <c r="P195" s="54"/>
    </row>
    <row r="196" spans="1:16" ht="16" x14ac:dyDescent="0.2">
      <c r="A196" s="89"/>
      <c r="B196" s="90"/>
      <c r="C196" s="90"/>
      <c r="D196" s="90"/>
      <c r="E196" s="59"/>
      <c r="F196" s="91"/>
      <c r="G196" s="47"/>
      <c r="H196" s="40"/>
      <c r="I196" s="48"/>
      <c r="J196" s="49"/>
      <c r="K196" s="50"/>
      <c r="L196" s="51"/>
      <c r="M196" s="52"/>
      <c r="N196" s="46"/>
      <c r="O196" s="53">
        <f t="shared" si="2"/>
        <v>0</v>
      </c>
      <c r="P196" s="54"/>
    </row>
    <row r="197" spans="1:16" ht="16" x14ac:dyDescent="0.2">
      <c r="A197" s="46"/>
      <c r="B197" s="40"/>
      <c r="C197" s="40"/>
      <c r="D197" s="40"/>
      <c r="E197" s="37"/>
      <c r="F197" s="39"/>
      <c r="G197" s="47"/>
      <c r="H197" s="40"/>
      <c r="I197" s="48"/>
      <c r="J197" s="49"/>
      <c r="K197" s="50"/>
      <c r="L197" s="51"/>
      <c r="M197" s="52"/>
      <c r="N197" s="46"/>
      <c r="O197" s="53">
        <f t="shared" si="2"/>
        <v>0</v>
      </c>
      <c r="P197" s="54"/>
    </row>
    <row r="198" spans="1:16" ht="16" x14ac:dyDescent="0.2">
      <c r="A198" s="46"/>
      <c r="B198" s="40"/>
      <c r="C198" s="40"/>
      <c r="D198" s="40"/>
      <c r="E198" s="37"/>
      <c r="F198" s="39"/>
      <c r="G198" s="47"/>
      <c r="H198" s="40"/>
      <c r="I198" s="48"/>
      <c r="J198" s="49"/>
      <c r="K198" s="50"/>
      <c r="L198" s="51"/>
      <c r="M198" s="52"/>
      <c r="N198" s="46"/>
      <c r="O198" s="53">
        <f t="shared" ref="O198:O222" si="3">ABS(N198-A198)</f>
        <v>0</v>
      </c>
      <c r="P198" s="54"/>
    </row>
    <row r="199" spans="1:16" ht="16" x14ac:dyDescent="0.2">
      <c r="A199" s="46"/>
      <c r="B199" s="40"/>
      <c r="C199" s="40"/>
      <c r="D199" s="40"/>
      <c r="E199" s="37"/>
      <c r="F199" s="39"/>
      <c r="G199" s="47"/>
      <c r="H199" s="40"/>
      <c r="I199" s="48"/>
      <c r="J199" s="49"/>
      <c r="K199" s="50"/>
      <c r="L199" s="51"/>
      <c r="M199" s="52"/>
      <c r="N199" s="46"/>
      <c r="O199" s="53">
        <f t="shared" si="3"/>
        <v>0</v>
      </c>
      <c r="P199" s="54"/>
    </row>
    <row r="200" spans="1:16" ht="16" x14ac:dyDescent="0.2">
      <c r="A200" s="46"/>
      <c r="B200" s="40"/>
      <c r="C200" s="40"/>
      <c r="D200" s="40"/>
      <c r="E200" s="37"/>
      <c r="F200" s="39"/>
      <c r="G200" s="47"/>
      <c r="H200" s="40"/>
      <c r="I200" s="48"/>
      <c r="J200" s="49"/>
      <c r="K200" s="50"/>
      <c r="L200" s="51"/>
      <c r="M200" s="52"/>
      <c r="N200" s="46"/>
      <c r="O200" s="53">
        <f t="shared" si="3"/>
        <v>0</v>
      </c>
      <c r="P200" s="54"/>
    </row>
    <row r="201" spans="1:16" ht="16" x14ac:dyDescent="0.2">
      <c r="A201" s="46"/>
      <c r="B201" s="40"/>
      <c r="C201" s="40"/>
      <c r="D201" s="40"/>
      <c r="E201" s="37"/>
      <c r="F201" s="39"/>
      <c r="G201" s="47"/>
      <c r="H201" s="40"/>
      <c r="I201" s="48"/>
      <c r="J201" s="49"/>
      <c r="K201" s="50"/>
      <c r="L201" s="51"/>
      <c r="M201" s="52"/>
      <c r="N201" s="46"/>
      <c r="O201" s="53">
        <f t="shared" si="3"/>
        <v>0</v>
      </c>
      <c r="P201" s="54"/>
    </row>
    <row r="202" spans="1:16" ht="16" x14ac:dyDescent="0.2">
      <c r="A202" s="46"/>
      <c r="B202" s="40"/>
      <c r="C202" s="40"/>
      <c r="D202" s="40"/>
      <c r="E202" s="37"/>
      <c r="F202" s="39"/>
      <c r="G202" s="47"/>
      <c r="H202" s="40"/>
      <c r="I202" s="48"/>
      <c r="J202" s="49"/>
      <c r="K202" s="50"/>
      <c r="L202" s="51"/>
      <c r="M202" s="52"/>
      <c r="N202" s="46"/>
      <c r="O202" s="53">
        <f t="shared" si="3"/>
        <v>0</v>
      </c>
      <c r="P202" s="54"/>
    </row>
    <row r="203" spans="1:16" ht="16" x14ac:dyDescent="0.2">
      <c r="A203" s="46"/>
      <c r="B203" s="40"/>
      <c r="C203" s="40"/>
      <c r="D203" s="40"/>
      <c r="E203" s="37"/>
      <c r="F203" s="39"/>
      <c r="G203" s="47"/>
      <c r="H203" s="40"/>
      <c r="I203" s="48"/>
      <c r="J203" s="49"/>
      <c r="K203" s="50"/>
      <c r="L203" s="51"/>
      <c r="M203" s="52"/>
      <c r="N203" s="46"/>
      <c r="O203" s="53">
        <f t="shared" si="3"/>
        <v>0</v>
      </c>
      <c r="P203" s="54"/>
    </row>
    <row r="204" spans="1:16" ht="16" x14ac:dyDescent="0.2">
      <c r="A204" s="46"/>
      <c r="B204" s="40"/>
      <c r="C204" s="40"/>
      <c r="D204" s="40"/>
      <c r="E204" s="37"/>
      <c r="F204" s="39"/>
      <c r="G204" s="47"/>
      <c r="H204" s="40"/>
      <c r="I204" s="48"/>
      <c r="J204" s="49"/>
      <c r="K204" s="50"/>
      <c r="L204" s="51"/>
      <c r="M204" s="52"/>
      <c r="N204" s="46"/>
      <c r="O204" s="53">
        <f t="shared" si="3"/>
        <v>0</v>
      </c>
      <c r="P204" s="54"/>
    </row>
    <row r="205" spans="1:16" ht="16" x14ac:dyDescent="0.2">
      <c r="A205" s="46"/>
      <c r="B205" s="40"/>
      <c r="C205" s="40"/>
      <c r="D205" s="40"/>
      <c r="E205" s="37"/>
      <c r="F205" s="39"/>
      <c r="G205" s="47"/>
      <c r="H205" s="40"/>
      <c r="I205" s="48"/>
      <c r="J205" s="49"/>
      <c r="K205" s="50"/>
      <c r="L205" s="51"/>
      <c r="M205" s="52"/>
      <c r="N205" s="46"/>
      <c r="O205" s="53">
        <f t="shared" si="3"/>
        <v>0</v>
      </c>
      <c r="P205" s="54"/>
    </row>
    <row r="206" spans="1:16" ht="16" x14ac:dyDescent="0.2">
      <c r="A206" s="46"/>
      <c r="B206" s="40"/>
      <c r="C206" s="40"/>
      <c r="D206" s="40"/>
      <c r="E206" s="37"/>
      <c r="F206" s="39"/>
      <c r="G206" s="47"/>
      <c r="H206" s="40"/>
      <c r="I206" s="48"/>
      <c r="J206" s="49"/>
      <c r="K206" s="50"/>
      <c r="L206" s="51"/>
      <c r="M206" s="52"/>
      <c r="N206" s="46"/>
      <c r="O206" s="53">
        <f t="shared" si="3"/>
        <v>0</v>
      </c>
      <c r="P206" s="54"/>
    </row>
    <row r="207" spans="1:16" ht="16" x14ac:dyDescent="0.2">
      <c r="A207" s="46"/>
      <c r="B207" s="40"/>
      <c r="C207" s="40"/>
      <c r="D207" s="40"/>
      <c r="E207" s="37"/>
      <c r="F207" s="39"/>
      <c r="G207" s="47"/>
      <c r="H207" s="40"/>
      <c r="I207" s="48"/>
      <c r="J207" s="49"/>
      <c r="K207" s="50"/>
      <c r="L207" s="51"/>
      <c r="M207" s="52"/>
      <c r="N207" s="46"/>
      <c r="O207" s="53">
        <f t="shared" si="3"/>
        <v>0</v>
      </c>
      <c r="P207" s="54"/>
    </row>
    <row r="208" spans="1:16" ht="16" x14ac:dyDescent="0.2">
      <c r="A208" s="46"/>
      <c r="B208" s="40"/>
      <c r="C208" s="40"/>
      <c r="D208" s="40"/>
      <c r="E208" s="37"/>
      <c r="F208" s="39"/>
      <c r="G208" s="47"/>
      <c r="H208" s="40"/>
      <c r="I208" s="48"/>
      <c r="J208" s="49"/>
      <c r="K208" s="50"/>
      <c r="L208" s="51"/>
      <c r="M208" s="52"/>
      <c r="N208" s="46"/>
      <c r="O208" s="53">
        <f t="shared" si="3"/>
        <v>0</v>
      </c>
      <c r="P208" s="54"/>
    </row>
    <row r="209" spans="1:16" ht="16" x14ac:dyDescent="0.2">
      <c r="A209" s="46"/>
      <c r="B209" s="40"/>
      <c r="C209" s="40"/>
      <c r="D209" s="40"/>
      <c r="E209" s="37"/>
      <c r="F209" s="39"/>
      <c r="G209" s="47"/>
      <c r="H209" s="40"/>
      <c r="I209" s="48"/>
      <c r="J209" s="49"/>
      <c r="K209" s="50"/>
      <c r="L209" s="51"/>
      <c r="M209" s="52"/>
      <c r="N209" s="46"/>
      <c r="O209" s="53">
        <f t="shared" si="3"/>
        <v>0</v>
      </c>
      <c r="P209" s="54"/>
    </row>
    <row r="210" spans="1:16" ht="16" x14ac:dyDescent="0.2">
      <c r="A210" s="46"/>
      <c r="B210" s="40"/>
      <c r="C210" s="40"/>
      <c r="D210" s="40"/>
      <c r="E210" s="37"/>
      <c r="F210" s="39"/>
      <c r="G210" s="47"/>
      <c r="H210" s="40"/>
      <c r="I210" s="48"/>
      <c r="J210" s="49"/>
      <c r="K210" s="50"/>
      <c r="L210" s="51"/>
      <c r="M210" s="52"/>
      <c r="N210" s="46"/>
      <c r="O210" s="53">
        <f t="shared" si="3"/>
        <v>0</v>
      </c>
      <c r="P210" s="54"/>
    </row>
    <row r="211" spans="1:16" ht="16" x14ac:dyDescent="0.2">
      <c r="A211" s="46"/>
      <c r="B211" s="40"/>
      <c r="C211" s="40"/>
      <c r="D211" s="40"/>
      <c r="E211" s="37"/>
      <c r="F211" s="39"/>
      <c r="G211" s="47"/>
      <c r="H211" s="40"/>
      <c r="I211" s="48"/>
      <c r="J211" s="49"/>
      <c r="K211" s="50"/>
      <c r="L211" s="51"/>
      <c r="M211" s="52"/>
      <c r="N211" s="46"/>
      <c r="O211" s="53">
        <f t="shared" si="3"/>
        <v>0</v>
      </c>
      <c r="P211" s="54"/>
    </row>
    <row r="212" spans="1:16" ht="16" x14ac:dyDescent="0.2">
      <c r="A212" s="46"/>
      <c r="B212" s="40"/>
      <c r="C212" s="40"/>
      <c r="D212" s="40"/>
      <c r="E212" s="37"/>
      <c r="F212" s="39"/>
      <c r="G212" s="47"/>
      <c r="H212" s="40"/>
      <c r="I212" s="48"/>
      <c r="J212" s="49"/>
      <c r="K212" s="50"/>
      <c r="L212" s="51"/>
      <c r="M212" s="52"/>
      <c r="N212" s="46"/>
      <c r="O212" s="53">
        <f t="shared" si="3"/>
        <v>0</v>
      </c>
      <c r="P212" s="54"/>
    </row>
    <row r="213" spans="1:16" ht="16" x14ac:dyDescent="0.2">
      <c r="A213" s="46"/>
      <c r="B213" s="40"/>
      <c r="C213" s="40"/>
      <c r="D213" s="40"/>
      <c r="E213" s="37"/>
      <c r="F213" s="39"/>
      <c r="G213" s="47"/>
      <c r="H213" s="40"/>
      <c r="I213" s="48"/>
      <c r="J213" s="49"/>
      <c r="K213" s="50"/>
      <c r="L213" s="51"/>
      <c r="M213" s="52"/>
      <c r="N213" s="46"/>
      <c r="O213" s="53">
        <f t="shared" si="3"/>
        <v>0</v>
      </c>
      <c r="P213" s="54"/>
    </row>
    <row r="214" spans="1:16" ht="16" x14ac:dyDescent="0.2">
      <c r="A214" s="46"/>
      <c r="B214" s="40"/>
      <c r="C214" s="40"/>
      <c r="D214" s="40"/>
      <c r="E214" s="37"/>
      <c r="F214" s="39"/>
      <c r="G214" s="47"/>
      <c r="H214" s="40"/>
      <c r="I214" s="48"/>
      <c r="J214" s="49"/>
      <c r="K214" s="50"/>
      <c r="L214" s="51"/>
      <c r="M214" s="52"/>
      <c r="N214" s="46"/>
      <c r="O214" s="53">
        <f t="shared" si="3"/>
        <v>0</v>
      </c>
      <c r="P214" s="54"/>
    </row>
    <row r="215" spans="1:16" ht="16" x14ac:dyDescent="0.2">
      <c r="A215" s="46"/>
      <c r="B215" s="40"/>
      <c r="C215" s="40"/>
      <c r="D215" s="40"/>
      <c r="E215" s="37"/>
      <c r="F215" s="39"/>
      <c r="G215" s="47"/>
      <c r="H215" s="40"/>
      <c r="I215" s="48"/>
      <c r="J215" s="49"/>
      <c r="K215" s="50"/>
      <c r="L215" s="51"/>
      <c r="M215" s="52"/>
      <c r="N215" s="46"/>
      <c r="O215" s="53">
        <f t="shared" si="3"/>
        <v>0</v>
      </c>
      <c r="P215" s="54"/>
    </row>
    <row r="216" spans="1:16" ht="16" x14ac:dyDescent="0.2">
      <c r="A216" s="46"/>
      <c r="B216" s="40"/>
      <c r="C216" s="40"/>
      <c r="D216" s="40"/>
      <c r="E216" s="37"/>
      <c r="F216" s="39"/>
      <c r="G216" s="47"/>
      <c r="H216" s="40"/>
      <c r="I216" s="48"/>
      <c r="J216" s="49"/>
      <c r="K216" s="50"/>
      <c r="L216" s="51"/>
      <c r="M216" s="52"/>
      <c r="N216" s="46"/>
      <c r="O216" s="53">
        <f t="shared" si="3"/>
        <v>0</v>
      </c>
      <c r="P216" s="54"/>
    </row>
    <row r="217" spans="1:16" ht="16" x14ac:dyDescent="0.2">
      <c r="A217" s="46"/>
      <c r="B217" s="40"/>
      <c r="C217" s="40"/>
      <c r="D217" s="40"/>
      <c r="E217" s="37"/>
      <c r="F217" s="39"/>
      <c r="G217" s="47"/>
      <c r="H217" s="40"/>
      <c r="I217" s="48"/>
      <c r="J217" s="49"/>
      <c r="K217" s="50"/>
      <c r="L217" s="51"/>
      <c r="M217" s="52"/>
      <c r="N217" s="46"/>
      <c r="O217" s="53">
        <f t="shared" si="3"/>
        <v>0</v>
      </c>
      <c r="P217" s="54"/>
    </row>
    <row r="218" spans="1:16" ht="16" x14ac:dyDescent="0.2">
      <c r="A218" s="46"/>
      <c r="B218" s="40"/>
      <c r="C218" s="40"/>
      <c r="D218" s="40"/>
      <c r="E218" s="37"/>
      <c r="F218" s="39"/>
      <c r="G218" s="47"/>
      <c r="H218" s="40"/>
      <c r="I218" s="48"/>
      <c r="J218" s="49"/>
      <c r="K218" s="107"/>
      <c r="L218" s="110"/>
      <c r="M218" s="111"/>
      <c r="N218" s="46"/>
      <c r="O218" s="53">
        <f t="shared" si="3"/>
        <v>0</v>
      </c>
      <c r="P218" s="54"/>
    </row>
    <row r="219" spans="1:16" ht="16" x14ac:dyDescent="0.2">
      <c r="A219" s="46"/>
      <c r="B219" s="40"/>
      <c r="C219" s="40"/>
      <c r="D219" s="40"/>
      <c r="E219" s="37"/>
      <c r="F219" s="39"/>
      <c r="G219" s="47"/>
      <c r="H219" s="40"/>
      <c r="I219" s="48"/>
      <c r="J219" s="49"/>
      <c r="K219" s="50"/>
      <c r="L219" s="51"/>
      <c r="M219" s="52"/>
      <c r="N219" s="46"/>
      <c r="O219" s="53">
        <f t="shared" si="3"/>
        <v>0</v>
      </c>
      <c r="P219" s="54"/>
    </row>
    <row r="220" spans="1:16" ht="16" x14ac:dyDescent="0.2">
      <c r="A220" s="46"/>
      <c r="B220" s="40"/>
      <c r="C220" s="40"/>
      <c r="D220" s="40"/>
      <c r="E220" s="37"/>
      <c r="F220" s="39"/>
      <c r="G220" s="47"/>
      <c r="H220" s="40"/>
      <c r="I220" s="48"/>
      <c r="J220" s="49"/>
      <c r="K220" s="50"/>
      <c r="L220" s="51"/>
      <c r="M220" s="52"/>
      <c r="N220" s="46"/>
      <c r="O220" s="53">
        <f t="shared" si="3"/>
        <v>0</v>
      </c>
      <c r="P220" s="54"/>
    </row>
    <row r="221" spans="1:16" ht="16" x14ac:dyDescent="0.2">
      <c r="A221" s="46"/>
      <c r="B221" s="40"/>
      <c r="C221" s="40"/>
      <c r="D221" s="40"/>
      <c r="E221" s="37"/>
      <c r="F221" s="39"/>
      <c r="G221" s="47"/>
      <c r="H221" s="40"/>
      <c r="I221" s="48"/>
      <c r="J221" s="49"/>
      <c r="K221" s="50"/>
      <c r="L221" s="51"/>
      <c r="M221" s="52"/>
      <c r="N221" s="46"/>
      <c r="O221" s="53">
        <f t="shared" si="3"/>
        <v>0</v>
      </c>
      <c r="P221" s="54"/>
    </row>
    <row r="222" spans="1:16" ht="16" x14ac:dyDescent="0.2">
      <c r="A222" s="46"/>
      <c r="B222" s="40"/>
      <c r="C222" s="40"/>
      <c r="D222" s="40"/>
      <c r="E222" s="37"/>
      <c r="F222" s="39"/>
      <c r="G222" s="47"/>
      <c r="H222" s="40"/>
      <c r="I222" s="114"/>
      <c r="J222" s="49"/>
      <c r="K222" s="107"/>
      <c r="L222" s="110"/>
      <c r="M222" s="111"/>
      <c r="N222" s="46"/>
      <c r="O222" s="53">
        <f t="shared" si="3"/>
        <v>0</v>
      </c>
      <c r="P222" s="54"/>
    </row>
    <row r="223" spans="1:16" ht="35" thickBot="1" x14ac:dyDescent="0.25">
      <c r="A223" s="100" t="s">
        <v>55</v>
      </c>
      <c r="B223" s="60"/>
      <c r="C223" s="104"/>
      <c r="D223" s="104"/>
      <c r="E223" s="92">
        <f>SUM(E4:E222)</f>
        <v>76</v>
      </c>
      <c r="F223" s="35"/>
      <c r="G223" s="148" t="s">
        <v>56</v>
      </c>
      <c r="H223" s="149"/>
      <c r="I223" s="62">
        <f>SUM(I4:I196)</f>
        <v>19</v>
      </c>
      <c r="J223" s="105">
        <f>SUM(J4:J196)</f>
        <v>0</v>
      </c>
      <c r="K223" s="108">
        <f>SUM(K4:K196)</f>
        <v>22</v>
      </c>
      <c r="L223" s="110">
        <f>SUM(L4:L196)</f>
        <v>31</v>
      </c>
      <c r="M223" s="52">
        <f>SUM(M4:M196)</f>
        <v>0</v>
      </c>
      <c r="N223" s="93"/>
      <c r="O223" s="64">
        <f>SUM(I223:M223)</f>
        <v>72</v>
      </c>
      <c r="P223" s="65" t="s">
        <v>57</v>
      </c>
    </row>
    <row r="224" spans="1:16" ht="52" thickBot="1" x14ac:dyDescent="0.25">
      <c r="A224" s="150" t="s">
        <v>58</v>
      </c>
      <c r="B224" s="150"/>
      <c r="C224" s="150"/>
      <c r="D224" s="117"/>
      <c r="E224" s="61">
        <f>SUM(C4:C222)</f>
        <v>8</v>
      </c>
      <c r="F224" s="35"/>
      <c r="G224" s="151" t="s">
        <v>59</v>
      </c>
      <c r="H224" s="152"/>
      <c r="I224" s="66">
        <f>SUMIF(I4:I196,"=1",O4:O196)</f>
        <v>0.15555555555555553</v>
      </c>
      <c r="J224" s="106">
        <f>SUMIF(J4:J196,"=1",O4:O196)</f>
        <v>0</v>
      </c>
      <c r="K224" s="109">
        <f>SUMIF(K4:K196,"=1",O4:O196)</f>
        <v>0.15694444444444461</v>
      </c>
      <c r="L224" s="113">
        <f>SUMIF(L4:L196,"=1",O4:O196)</f>
        <v>0.281944444444444</v>
      </c>
      <c r="M224" s="112">
        <f>SUMIF(M4:M196,"=1",O4:O196)</f>
        <v>0</v>
      </c>
      <c r="N224" s="94"/>
      <c r="O224" s="67">
        <f>SUM(O4:O222)</f>
        <v>0.594444444444444</v>
      </c>
      <c r="P224" s="68" t="s">
        <v>60</v>
      </c>
    </row>
    <row r="225" spans="1:16" ht="51" x14ac:dyDescent="0.2">
      <c r="A225" s="63"/>
      <c r="B225" s="69"/>
      <c r="C225" s="35"/>
      <c r="D225" s="35"/>
      <c r="E225" s="35"/>
      <c r="F225" s="35"/>
      <c r="G225" s="151" t="s">
        <v>61</v>
      </c>
      <c r="H225" s="152"/>
      <c r="I225" s="70">
        <f>ABS(I224*60)</f>
        <v>9.3333333333333321</v>
      </c>
      <c r="J225" s="71">
        <f>ABS(J224*60)</f>
        <v>0</v>
      </c>
      <c r="K225" s="72">
        <f>ABS(K224*60)</f>
        <v>9.4166666666666767</v>
      </c>
      <c r="L225" s="73">
        <f>ABS(L224*60)</f>
        <v>16.916666666666639</v>
      </c>
      <c r="M225" s="74">
        <f>ABS(M224*60)</f>
        <v>0</v>
      </c>
      <c r="N225" s="95"/>
      <c r="O225" s="53">
        <f>ABS(O224*60)</f>
        <v>35.666666666666643</v>
      </c>
      <c r="P225" s="65" t="s">
        <v>62</v>
      </c>
    </row>
    <row r="226" spans="1:16" ht="34" x14ac:dyDescent="0.2">
      <c r="A226" s="63"/>
      <c r="B226" s="69"/>
      <c r="C226" s="35"/>
      <c r="D226" s="35"/>
      <c r="E226" s="35"/>
      <c r="F226" s="35"/>
      <c r="G226" s="151" t="s">
        <v>63</v>
      </c>
      <c r="H226" s="152"/>
      <c r="I226" s="115">
        <f t="shared" ref="I226:J226" si="4">ABS(I225/I223)</f>
        <v>0.49122807017543851</v>
      </c>
      <c r="J226" s="116">
        <v>0</v>
      </c>
      <c r="K226" s="76">
        <f>ABS(K225/K223)</f>
        <v>0.42803030303030348</v>
      </c>
      <c r="L226" s="77">
        <f>ABS(L225/L223)</f>
        <v>0.54569892473118187</v>
      </c>
      <c r="M226" s="78" t="e">
        <f>ABS(M225/M223)</f>
        <v>#DIV/0!</v>
      </c>
      <c r="N226" s="93"/>
      <c r="O226" s="79">
        <f>ABS(O225/O223)</f>
        <v>0.49537037037037002</v>
      </c>
      <c r="P226" s="80" t="s">
        <v>64</v>
      </c>
    </row>
    <row r="227" spans="1:16" ht="17" thickBot="1" x14ac:dyDescent="0.25">
      <c r="A227" s="63"/>
      <c r="B227" s="69"/>
      <c r="C227" s="35"/>
      <c r="D227" s="35"/>
      <c r="E227" s="35"/>
      <c r="F227" s="35"/>
      <c r="G227" s="81"/>
      <c r="H227" s="82"/>
      <c r="I227" s="35"/>
      <c r="J227" s="83"/>
      <c r="K227" s="83"/>
      <c r="L227" s="83"/>
      <c r="M227" s="83"/>
      <c r="N227" s="63"/>
      <c r="O227" s="35"/>
      <c r="P227" s="35"/>
    </row>
    <row r="228" spans="1:16" ht="18" thickTop="1" thickBot="1" x14ac:dyDescent="0.25">
      <c r="A228" s="153" t="s">
        <v>65</v>
      </c>
      <c r="B228" s="154"/>
      <c r="C228" s="154"/>
      <c r="D228" s="154"/>
      <c r="E228" s="154"/>
      <c r="F228" s="154"/>
      <c r="G228" s="155"/>
      <c r="H228" s="82" t="s">
        <v>66</v>
      </c>
      <c r="I228" s="35">
        <v>14</v>
      </c>
      <c r="J228" s="35">
        <v>38</v>
      </c>
      <c r="K228" s="35">
        <v>46</v>
      </c>
      <c r="L228" s="35">
        <v>47</v>
      </c>
      <c r="M228" s="35">
        <v>51</v>
      </c>
      <c r="N228" s="63"/>
      <c r="O228" s="35"/>
      <c r="P228" s="35"/>
    </row>
    <row r="229" spans="1:16" ht="17" thickTop="1" x14ac:dyDescent="0.2">
      <c r="A229" s="63"/>
      <c r="B229" s="35"/>
      <c r="C229" s="35"/>
      <c r="D229" s="35"/>
      <c r="E229" s="35"/>
      <c r="F229" s="35" t="s">
        <v>67</v>
      </c>
      <c r="G229" s="82"/>
      <c r="H229" s="82" t="s">
        <v>68</v>
      </c>
      <c r="I229" s="35">
        <v>38011</v>
      </c>
      <c r="J229" s="35">
        <v>8769</v>
      </c>
      <c r="K229" s="35">
        <v>142965</v>
      </c>
      <c r="L229" s="35">
        <v>131800</v>
      </c>
      <c r="M229" s="35">
        <v>49258</v>
      </c>
      <c r="N229" s="63"/>
      <c r="O229" s="35"/>
      <c r="P229" s="35"/>
    </row>
    <row r="230" spans="1:16" ht="16" x14ac:dyDescent="0.2">
      <c r="A230" s="84" t="s">
        <v>46</v>
      </c>
      <c r="B230" s="140" t="s">
        <v>69</v>
      </c>
      <c r="C230" s="141"/>
      <c r="D230" s="141"/>
      <c r="E230" s="142"/>
      <c r="F230" s="85">
        <f>SUMIF(F4:F222,"CA",E4:E222)</f>
        <v>12</v>
      </c>
      <c r="G230" s="86">
        <f>ABS(F230/E223)</f>
        <v>0.15789473684210525</v>
      </c>
      <c r="H230" s="82" t="s">
        <v>70</v>
      </c>
      <c r="I230" s="35">
        <v>38059</v>
      </c>
      <c r="J230" s="35"/>
      <c r="K230" s="35"/>
      <c r="L230" s="35">
        <v>131840</v>
      </c>
      <c r="M230" s="35">
        <v>49308</v>
      </c>
      <c r="N230" s="63"/>
      <c r="O230" s="35"/>
      <c r="P230" s="35"/>
    </row>
    <row r="231" spans="1:16" ht="16" x14ac:dyDescent="0.2">
      <c r="A231" s="84" t="s">
        <v>44</v>
      </c>
      <c r="B231" s="140" t="s">
        <v>71</v>
      </c>
      <c r="C231" s="141"/>
      <c r="D231" s="141"/>
      <c r="E231" s="142"/>
      <c r="F231" s="85">
        <f>SUMIF(F4:F222,"EL",E4:E222)</f>
        <v>20</v>
      </c>
      <c r="G231" s="86">
        <f>ABS(F231/E223)</f>
        <v>0.26315789473684209</v>
      </c>
      <c r="H231" s="82" t="s">
        <v>72</v>
      </c>
      <c r="I231" s="35">
        <f>SUM(I230-I229)</f>
        <v>48</v>
      </c>
      <c r="J231" s="35">
        <f>SUM(J230-J229)</f>
        <v>-8769</v>
      </c>
      <c r="K231" s="35">
        <f>SUM(K230-K229)</f>
        <v>-142965</v>
      </c>
      <c r="L231" s="35">
        <f>SUM(L230-L229)</f>
        <v>40</v>
      </c>
      <c r="M231" s="35">
        <f>SUM(M230-M229)</f>
        <v>50</v>
      </c>
      <c r="N231" s="63"/>
      <c r="O231" s="35"/>
      <c r="P231" s="35"/>
    </row>
    <row r="232" spans="1:16" ht="16" x14ac:dyDescent="0.2">
      <c r="A232" s="84" t="s">
        <v>53</v>
      </c>
      <c r="B232" s="140" t="s">
        <v>73</v>
      </c>
      <c r="C232" s="141"/>
      <c r="D232" s="141"/>
      <c r="E232" s="142"/>
      <c r="F232" s="85">
        <f>SUMIF(F4:F222,"EN",E4:E222)</f>
        <v>0</v>
      </c>
      <c r="G232" s="86">
        <f>ABS(F232/E223)</f>
        <v>0</v>
      </c>
      <c r="H232" s="82" t="s">
        <v>74</v>
      </c>
      <c r="I232" s="35"/>
      <c r="J232" s="35"/>
      <c r="K232" s="35"/>
      <c r="L232" s="35"/>
      <c r="M232" s="35"/>
      <c r="N232" s="63"/>
      <c r="O232" s="35"/>
      <c r="P232" s="35"/>
    </row>
    <row r="233" spans="1:16" ht="16" x14ac:dyDescent="0.2">
      <c r="A233" s="84" t="s">
        <v>54</v>
      </c>
      <c r="B233" s="140" t="s">
        <v>75</v>
      </c>
      <c r="C233" s="141"/>
      <c r="D233" s="141"/>
      <c r="E233" s="142"/>
      <c r="F233" s="85">
        <f>SUMIF(F4:F222,"EV",E4:E222)</f>
        <v>0</v>
      </c>
      <c r="G233" s="86">
        <f>ABS(F233/E223)</f>
        <v>0</v>
      </c>
      <c r="H233" s="82"/>
      <c r="I233" s="35"/>
      <c r="J233" s="35"/>
      <c r="K233" s="35" t="s">
        <v>76</v>
      </c>
      <c r="L233" s="35"/>
      <c r="M233" s="35"/>
      <c r="N233" s="63"/>
      <c r="O233" s="35"/>
      <c r="P233" s="35"/>
    </row>
    <row r="234" spans="1:16" ht="16" x14ac:dyDescent="0.2">
      <c r="A234" s="84" t="s">
        <v>77</v>
      </c>
      <c r="B234" s="140" t="s">
        <v>78</v>
      </c>
      <c r="C234" s="141"/>
      <c r="D234" s="141"/>
      <c r="E234" s="142"/>
      <c r="F234" s="85">
        <f>SUMIF(F4:F222,"FP",E4:E222)</f>
        <v>0</v>
      </c>
      <c r="G234" s="86">
        <f>ABS(F234/E223)</f>
        <v>0</v>
      </c>
      <c r="H234" s="82"/>
      <c r="I234" s="35"/>
      <c r="J234" s="35"/>
      <c r="K234" s="35"/>
      <c r="L234" s="35"/>
      <c r="M234" s="35"/>
      <c r="N234" s="63"/>
      <c r="O234" s="35"/>
      <c r="P234" s="35"/>
    </row>
    <row r="235" spans="1:16" ht="16" x14ac:dyDescent="0.2">
      <c r="A235" s="84" t="s">
        <v>51</v>
      </c>
      <c r="B235" s="140" t="s">
        <v>79</v>
      </c>
      <c r="C235" s="141"/>
      <c r="D235" s="141"/>
      <c r="E235" s="142"/>
      <c r="F235" s="85">
        <f>SUMIF(F4:F222,"LS",E4:E222)</f>
        <v>18</v>
      </c>
      <c r="G235" s="86">
        <f>ABS(F235/E223)</f>
        <v>0.23684210526315788</v>
      </c>
      <c r="H235" s="82" t="s">
        <v>80</v>
      </c>
      <c r="I235" s="35"/>
      <c r="J235" s="35"/>
      <c r="K235" s="35"/>
      <c r="L235" s="35"/>
      <c r="M235" s="35"/>
      <c r="N235" s="63"/>
      <c r="O235" s="35"/>
      <c r="P235" s="35"/>
    </row>
    <row r="236" spans="1:16" ht="16" x14ac:dyDescent="0.2">
      <c r="A236" s="84" t="s">
        <v>47</v>
      </c>
      <c r="B236" s="140" t="s">
        <v>81</v>
      </c>
      <c r="C236" s="141"/>
      <c r="D236" s="141"/>
      <c r="E236" s="142"/>
      <c r="F236" s="85">
        <f>SUMIF(F4:F222,"MA",E4:E222)</f>
        <v>2</v>
      </c>
      <c r="G236" s="86">
        <f>ABS(F236/E223)</f>
        <v>2.6315789473684209E-2</v>
      </c>
      <c r="H236" s="35"/>
      <c r="I236" s="35"/>
      <c r="J236" s="35"/>
      <c r="K236" s="35"/>
      <c r="L236" s="35"/>
      <c r="M236" s="35"/>
      <c r="N236" s="35"/>
      <c r="O236" s="35"/>
      <c r="P236" s="35"/>
    </row>
    <row r="237" spans="1:16" ht="16" x14ac:dyDescent="0.2">
      <c r="A237" s="84" t="s">
        <v>49</v>
      </c>
      <c r="B237" s="140" t="s">
        <v>82</v>
      </c>
      <c r="C237" s="141"/>
      <c r="D237" s="141"/>
      <c r="E237" s="142"/>
      <c r="F237" s="85">
        <f>SUMIF(F4:F222,"TS",E4:E222)</f>
        <v>5</v>
      </c>
      <c r="G237" s="86">
        <f>ABS(F237/E223)</f>
        <v>6.5789473684210523E-2</v>
      </c>
      <c r="H237" s="35"/>
      <c r="I237" s="35"/>
      <c r="J237" s="35"/>
      <c r="K237" s="35"/>
      <c r="L237" s="35"/>
      <c r="M237" s="35"/>
      <c r="N237" s="35"/>
      <c r="O237" s="35"/>
      <c r="P237" s="35"/>
    </row>
    <row r="238" spans="1:16" ht="16" x14ac:dyDescent="0.2">
      <c r="A238" s="84" t="s">
        <v>45</v>
      </c>
      <c r="B238" s="140" t="s">
        <v>83</v>
      </c>
      <c r="C238" s="141"/>
      <c r="D238" s="141"/>
      <c r="E238" s="142"/>
      <c r="F238" s="85">
        <f>SUMIF(F4:F222,"PL",E4:E222)</f>
        <v>19</v>
      </c>
      <c r="G238" s="86">
        <f>ABS(F238/E223)</f>
        <v>0.25</v>
      </c>
      <c r="H238" s="35"/>
      <c r="I238" s="35"/>
      <c r="J238" s="35"/>
      <c r="K238" s="35"/>
      <c r="L238" s="35"/>
      <c r="M238" s="35"/>
      <c r="N238" s="35"/>
      <c r="O238" s="35"/>
      <c r="P238" s="35"/>
    </row>
    <row r="239" spans="1:16" ht="16" x14ac:dyDescent="0.2">
      <c r="A239" s="84" t="s">
        <v>50</v>
      </c>
      <c r="B239" s="140" t="s">
        <v>84</v>
      </c>
      <c r="C239" s="141"/>
      <c r="D239" s="141"/>
      <c r="E239" s="142"/>
      <c r="F239" s="85">
        <f>SUMIF(F4:F222,"SF",E4:E222)</f>
        <v>0</v>
      </c>
      <c r="G239" s="86">
        <f>ABS(F239/E223)</f>
        <v>0</v>
      </c>
      <c r="H239" s="35"/>
      <c r="I239" s="35"/>
      <c r="J239" s="35"/>
      <c r="K239" s="35"/>
      <c r="L239" s="35"/>
      <c r="M239" s="35"/>
      <c r="N239" s="35"/>
      <c r="O239" s="35"/>
      <c r="P239" s="35"/>
    </row>
    <row r="240" spans="1:16" ht="16" x14ac:dyDescent="0.2">
      <c r="A240" s="84" t="s">
        <v>48</v>
      </c>
      <c r="B240" s="140" t="s">
        <v>85</v>
      </c>
      <c r="C240" s="141"/>
      <c r="D240" s="141"/>
      <c r="E240" s="142"/>
      <c r="F240" s="85">
        <f>SUMIF(F4:F222,"CT",E4:E222)</f>
        <v>0</v>
      </c>
      <c r="G240" s="86">
        <f>ABS(F240/E223)</f>
        <v>0</v>
      </c>
      <c r="H240" s="35"/>
      <c r="I240" s="35"/>
      <c r="J240" s="35"/>
      <c r="K240" s="35"/>
      <c r="L240" s="35"/>
      <c r="M240" s="35"/>
      <c r="N240" s="35"/>
      <c r="O240" s="35"/>
      <c r="P240" s="35"/>
    </row>
    <row r="241" spans="1:16" ht="16" x14ac:dyDescent="0.2">
      <c r="A241" s="84" t="s">
        <v>86</v>
      </c>
      <c r="B241" s="140" t="s">
        <v>87</v>
      </c>
      <c r="C241" s="141"/>
      <c r="D241" s="141"/>
      <c r="E241" s="142"/>
      <c r="F241" s="85">
        <f>SUMIF(F4:F222,"PM",E4:E222)</f>
        <v>0</v>
      </c>
      <c r="G241" s="86">
        <f>ABS(F241/E223)</f>
        <v>0</v>
      </c>
      <c r="H241" s="35"/>
      <c r="I241" s="35"/>
      <c r="J241" s="35"/>
      <c r="K241" s="35"/>
      <c r="L241" s="35"/>
      <c r="M241" s="35"/>
      <c r="N241" s="35"/>
      <c r="O241" s="35"/>
      <c r="P241" s="35"/>
    </row>
    <row r="242" spans="1:16" ht="16" x14ac:dyDescent="0.2">
      <c r="A242" s="84" t="s">
        <v>52</v>
      </c>
      <c r="B242" s="140" t="s">
        <v>88</v>
      </c>
      <c r="C242" s="141"/>
      <c r="D242" s="141"/>
      <c r="E242" s="142"/>
      <c r="F242" s="85">
        <f>SUMIF(F4:F222,"OS",E4:E222)</f>
        <v>0</v>
      </c>
      <c r="G242" s="86">
        <f>ABS(F242/E223)</f>
        <v>0</v>
      </c>
      <c r="H242" s="35"/>
      <c r="I242" s="35"/>
      <c r="J242" s="35"/>
      <c r="K242" s="35"/>
      <c r="L242" s="35"/>
      <c r="M242" s="35"/>
      <c r="N242" s="35"/>
      <c r="O242" s="35"/>
      <c r="P242" s="35"/>
    </row>
    <row r="243" spans="1:16" ht="16" x14ac:dyDescent="0.2">
      <c r="A243" s="63"/>
      <c r="B243" s="63"/>
      <c r="C243" s="69"/>
      <c r="D243" s="69"/>
      <c r="E243" s="35"/>
      <c r="F243" s="35"/>
      <c r="G243" s="135">
        <f>SUM(G230:G242)</f>
        <v>0.99999999999999989</v>
      </c>
      <c r="H243" s="35"/>
      <c r="I243" s="35"/>
      <c r="J243" s="35"/>
      <c r="K243" s="35"/>
      <c r="L243" s="35"/>
      <c r="M243" s="35"/>
      <c r="N243" s="35"/>
      <c r="O243" s="35"/>
      <c r="P243" s="35"/>
    </row>
  </sheetData>
  <mergeCells count="23">
    <mergeCell ref="B239:E239"/>
    <mergeCell ref="B240:E240"/>
    <mergeCell ref="B241:E241"/>
    <mergeCell ref="B242:E242"/>
    <mergeCell ref="B233:E233"/>
    <mergeCell ref="B234:E234"/>
    <mergeCell ref="B235:E235"/>
    <mergeCell ref="B236:E236"/>
    <mergeCell ref="B237:E237"/>
    <mergeCell ref="B238:E238"/>
    <mergeCell ref="B232:E232"/>
    <mergeCell ref="A1:G1"/>
    <mergeCell ref="I1:L1"/>
    <mergeCell ref="M1:N1"/>
    <mergeCell ref="A2:G2"/>
    <mergeCell ref="G223:H223"/>
    <mergeCell ref="A224:C224"/>
    <mergeCell ref="G224:H224"/>
    <mergeCell ref="G225:H225"/>
    <mergeCell ref="G226:H226"/>
    <mergeCell ref="A228:G228"/>
    <mergeCell ref="B230:E230"/>
    <mergeCell ref="B231:E23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Q241"/>
  <sheetViews>
    <sheetView zoomScale="86" zoomScaleNormal="86" workbookViewId="0">
      <pane ySplit="3" topLeftCell="A221" activePane="bottomLeft" state="frozen"/>
      <selection activeCell="B223" sqref="B223"/>
      <selection pane="bottomLeft" activeCell="L236" sqref="L236"/>
    </sheetView>
  </sheetViews>
  <sheetFormatPr baseColWidth="10" defaultColWidth="8.83203125" defaultRowHeight="15" x14ac:dyDescent="0.2"/>
  <cols>
    <col min="1" max="1" width="9.5" customWidth="1"/>
    <col min="2" max="2" width="16" customWidth="1"/>
    <col min="3" max="4" width="5.5" customWidth="1"/>
    <col min="5" max="5" width="7.1640625" customWidth="1"/>
    <col min="7" max="8" width="15.5" customWidth="1"/>
    <col min="9" max="9" width="9.1640625" customWidth="1"/>
    <col min="14" max="14" width="12.5" customWidth="1"/>
    <col min="15" max="15" width="14.5" customWidth="1"/>
    <col min="16" max="16" width="62.83203125" customWidth="1"/>
  </cols>
  <sheetData>
    <row r="1" spans="1:17" ht="16" x14ac:dyDescent="0.2">
      <c r="A1" s="156" t="s">
        <v>32</v>
      </c>
      <c r="B1" s="156"/>
      <c r="C1" s="156"/>
      <c r="D1" s="156"/>
      <c r="E1" s="156"/>
      <c r="F1" s="156"/>
      <c r="G1" s="156"/>
      <c r="H1" s="118" t="s">
        <v>33</v>
      </c>
      <c r="I1" s="157" t="s">
        <v>422</v>
      </c>
      <c r="J1" s="157"/>
      <c r="K1" s="157"/>
      <c r="L1" s="157"/>
      <c r="M1" s="158" t="s">
        <v>34</v>
      </c>
      <c r="N1" s="158"/>
      <c r="O1" s="118" t="s">
        <v>93</v>
      </c>
      <c r="P1" s="118"/>
      <c r="Q1" s="121"/>
    </row>
    <row r="2" spans="1:17" ht="16" x14ac:dyDescent="0.2">
      <c r="A2" s="159" t="s">
        <v>91</v>
      </c>
      <c r="B2" s="160"/>
      <c r="C2" s="160"/>
      <c r="D2" s="160"/>
      <c r="E2" s="160"/>
      <c r="F2" s="160"/>
      <c r="G2" s="160"/>
      <c r="H2" s="102">
        <v>3</v>
      </c>
      <c r="I2" s="122"/>
      <c r="J2" s="122"/>
      <c r="K2" s="122"/>
      <c r="L2" s="122"/>
      <c r="M2" s="120"/>
      <c r="N2" s="118"/>
      <c r="O2" s="118"/>
      <c r="P2" s="118"/>
      <c r="Q2" s="121"/>
    </row>
    <row r="3" spans="1:17" ht="99" x14ac:dyDescent="0.2">
      <c r="A3" s="36" t="s">
        <v>35</v>
      </c>
      <c r="B3" s="37" t="s">
        <v>94</v>
      </c>
      <c r="C3" s="38" t="s">
        <v>36</v>
      </c>
      <c r="D3" s="38" t="s">
        <v>101</v>
      </c>
      <c r="E3" s="37" t="s">
        <v>37</v>
      </c>
      <c r="F3" s="39" t="s">
        <v>38</v>
      </c>
      <c r="G3" s="40" t="s">
        <v>39</v>
      </c>
      <c r="H3" s="40" t="s">
        <v>40</v>
      </c>
      <c r="I3" s="123" t="s">
        <v>176</v>
      </c>
      <c r="J3" s="124" t="s">
        <v>423</v>
      </c>
      <c r="K3" s="125" t="s">
        <v>179</v>
      </c>
      <c r="L3" s="126" t="s">
        <v>424</v>
      </c>
      <c r="M3" s="127" t="s">
        <v>96</v>
      </c>
      <c r="N3" s="36" t="s">
        <v>41</v>
      </c>
      <c r="O3" s="37" t="s">
        <v>180</v>
      </c>
      <c r="P3" s="39" t="s">
        <v>43</v>
      </c>
    </row>
    <row r="4" spans="1:17" ht="16" x14ac:dyDescent="0.2">
      <c r="A4" s="46">
        <v>0.31666666666666665</v>
      </c>
      <c r="B4" s="40" t="s">
        <v>109</v>
      </c>
      <c r="C4" s="40"/>
      <c r="D4" s="40" t="s">
        <v>120</v>
      </c>
      <c r="E4" s="37">
        <v>1</v>
      </c>
      <c r="F4" s="39" t="s">
        <v>49</v>
      </c>
      <c r="G4" s="47" t="s">
        <v>103</v>
      </c>
      <c r="H4" s="40" t="s">
        <v>142</v>
      </c>
      <c r="I4" s="48">
        <v>1</v>
      </c>
      <c r="J4" s="49"/>
      <c r="K4" s="50"/>
      <c r="L4" s="51"/>
      <c r="M4" s="52"/>
      <c r="N4" s="46">
        <v>0.31805555555555554</v>
      </c>
      <c r="O4" s="53">
        <f t="shared" ref="O4:O67" si="0">ABS(N4-A4)</f>
        <v>1.388888888888884E-3</v>
      </c>
      <c r="P4" s="54"/>
    </row>
    <row r="5" spans="1:17" ht="16" x14ac:dyDescent="0.2">
      <c r="A5" s="46">
        <v>0.31666666666666665</v>
      </c>
      <c r="B5" s="40" t="s">
        <v>114</v>
      </c>
      <c r="C5" s="40"/>
      <c r="D5" s="40" t="s">
        <v>120</v>
      </c>
      <c r="E5" s="37">
        <v>1</v>
      </c>
      <c r="F5" s="39" t="s">
        <v>46</v>
      </c>
      <c r="G5" s="47" t="s">
        <v>103</v>
      </c>
      <c r="H5" s="40" t="s">
        <v>115</v>
      </c>
      <c r="I5" s="48">
        <v>1</v>
      </c>
      <c r="J5" s="49"/>
      <c r="K5" s="50"/>
      <c r="L5" s="51"/>
      <c r="M5" s="52"/>
      <c r="N5" s="46">
        <v>0.32083333333333336</v>
      </c>
      <c r="O5" s="53">
        <f t="shared" si="0"/>
        <v>4.1666666666667074E-3</v>
      </c>
      <c r="P5" s="54"/>
    </row>
    <row r="6" spans="1:17" ht="16" x14ac:dyDescent="0.2">
      <c r="A6" s="46">
        <v>0.32083333333333336</v>
      </c>
      <c r="B6" s="40" t="s">
        <v>109</v>
      </c>
      <c r="C6" s="40"/>
      <c r="D6" s="40" t="s">
        <v>120</v>
      </c>
      <c r="E6" s="37">
        <v>1</v>
      </c>
      <c r="F6" s="39" t="s">
        <v>46</v>
      </c>
      <c r="G6" s="47" t="s">
        <v>103</v>
      </c>
      <c r="H6" s="40" t="s">
        <v>170</v>
      </c>
      <c r="I6" s="48"/>
      <c r="J6" s="49"/>
      <c r="K6" s="50"/>
      <c r="L6" s="51">
        <v>1</v>
      </c>
      <c r="M6" s="52"/>
      <c r="N6" s="46">
        <v>0.32708333333333334</v>
      </c>
      <c r="O6" s="53">
        <f t="shared" si="0"/>
        <v>6.2499999999999778E-3</v>
      </c>
      <c r="P6" s="54"/>
    </row>
    <row r="7" spans="1:17" ht="16" x14ac:dyDescent="0.2">
      <c r="A7" s="46">
        <v>0.3215277777777778</v>
      </c>
      <c r="B7" s="40" t="s">
        <v>205</v>
      </c>
      <c r="C7" s="40"/>
      <c r="D7" s="40" t="s">
        <v>120</v>
      </c>
      <c r="E7" s="37">
        <v>1</v>
      </c>
      <c r="F7" s="39" t="s">
        <v>45</v>
      </c>
      <c r="G7" s="47" t="s">
        <v>103</v>
      </c>
      <c r="H7" s="40" t="s">
        <v>220</v>
      </c>
      <c r="I7" s="48"/>
      <c r="J7" s="49"/>
      <c r="K7" s="50">
        <v>1</v>
      </c>
      <c r="L7" s="51"/>
      <c r="M7" s="52"/>
      <c r="N7" s="46">
        <v>0.32569444444444445</v>
      </c>
      <c r="O7" s="53">
        <f t="shared" si="0"/>
        <v>4.1666666666666519E-3</v>
      </c>
      <c r="P7" s="54"/>
    </row>
    <row r="8" spans="1:17" ht="16" x14ac:dyDescent="0.2">
      <c r="A8" s="46">
        <v>0.32569444444444445</v>
      </c>
      <c r="B8" s="40" t="s">
        <v>205</v>
      </c>
      <c r="C8" s="40"/>
      <c r="D8" s="40" t="s">
        <v>120</v>
      </c>
      <c r="E8" s="37">
        <v>1</v>
      </c>
      <c r="F8" s="39" t="s">
        <v>45</v>
      </c>
      <c r="G8" s="47" t="s">
        <v>220</v>
      </c>
      <c r="H8" s="40" t="s">
        <v>103</v>
      </c>
      <c r="I8" s="48"/>
      <c r="J8" s="49"/>
      <c r="K8" s="50">
        <v>1</v>
      </c>
      <c r="L8" s="51"/>
      <c r="M8" s="52"/>
      <c r="N8" s="46">
        <v>0.3298611111111111</v>
      </c>
      <c r="O8" s="53">
        <f t="shared" si="0"/>
        <v>4.1666666666666519E-3</v>
      </c>
      <c r="P8" s="54"/>
    </row>
    <row r="9" spans="1:17" ht="16" x14ac:dyDescent="0.2">
      <c r="A9" s="46">
        <v>0.32916666666666666</v>
      </c>
      <c r="B9" s="40" t="s">
        <v>227</v>
      </c>
      <c r="C9" s="40"/>
      <c r="D9" s="40" t="s">
        <v>120</v>
      </c>
      <c r="E9" s="37">
        <v>1</v>
      </c>
      <c r="F9" s="39" t="s">
        <v>51</v>
      </c>
      <c r="G9" s="47" t="s">
        <v>103</v>
      </c>
      <c r="H9" s="40" t="s">
        <v>142</v>
      </c>
      <c r="I9" s="48">
        <v>1</v>
      </c>
      <c r="J9" s="49"/>
      <c r="K9" s="50"/>
      <c r="L9" s="51"/>
      <c r="M9" s="52"/>
      <c r="N9" s="46">
        <v>0.33124999999999999</v>
      </c>
      <c r="O9" s="53">
        <f t="shared" si="0"/>
        <v>2.0833333333333259E-3</v>
      </c>
      <c r="P9" s="54"/>
    </row>
    <row r="10" spans="1:17" ht="16" x14ac:dyDescent="0.2">
      <c r="A10" s="46">
        <v>0.32916666666666666</v>
      </c>
      <c r="B10" s="40" t="s">
        <v>191</v>
      </c>
      <c r="C10" s="40"/>
      <c r="D10" s="40" t="s">
        <v>120</v>
      </c>
      <c r="E10" s="37">
        <v>1</v>
      </c>
      <c r="F10" s="39" t="s">
        <v>51</v>
      </c>
      <c r="G10" s="47" t="s">
        <v>103</v>
      </c>
      <c r="H10" s="40" t="s">
        <v>220</v>
      </c>
      <c r="I10" s="48">
        <v>1</v>
      </c>
      <c r="J10" s="49"/>
      <c r="K10" s="50"/>
      <c r="L10" s="51"/>
      <c r="M10" s="52"/>
      <c r="N10" s="46">
        <v>0.3347222222222222</v>
      </c>
      <c r="O10" s="53">
        <f t="shared" si="0"/>
        <v>5.5555555555555358E-3</v>
      </c>
      <c r="P10" s="54"/>
    </row>
    <row r="11" spans="1:17" ht="16" x14ac:dyDescent="0.2">
      <c r="A11" s="46">
        <v>0.32916666666666666</v>
      </c>
      <c r="B11" s="40" t="s">
        <v>123</v>
      </c>
      <c r="C11" s="40"/>
      <c r="D11" s="40" t="s">
        <v>120</v>
      </c>
      <c r="E11" s="37">
        <v>1</v>
      </c>
      <c r="F11" s="39" t="s">
        <v>46</v>
      </c>
      <c r="G11" s="47" t="s">
        <v>103</v>
      </c>
      <c r="H11" s="40" t="s">
        <v>115</v>
      </c>
      <c r="I11" s="48">
        <v>1</v>
      </c>
      <c r="J11" s="49"/>
      <c r="K11" s="50"/>
      <c r="L11" s="51"/>
      <c r="M11" s="52"/>
      <c r="N11" s="46">
        <v>0.33749999999999997</v>
      </c>
      <c r="O11" s="53">
        <f t="shared" si="0"/>
        <v>8.3333333333333037E-3</v>
      </c>
      <c r="P11" s="54"/>
    </row>
    <row r="12" spans="1:17" ht="16" x14ac:dyDescent="0.2">
      <c r="A12" s="46">
        <v>0.32916666666666666</v>
      </c>
      <c r="B12" s="40" t="s">
        <v>126</v>
      </c>
      <c r="C12" s="40"/>
      <c r="D12" s="40" t="s">
        <v>194</v>
      </c>
      <c r="E12" s="37">
        <v>1</v>
      </c>
      <c r="F12" s="39" t="s">
        <v>45</v>
      </c>
      <c r="G12" s="47" t="s">
        <v>103</v>
      </c>
      <c r="H12" s="40" t="s">
        <v>271</v>
      </c>
      <c r="I12" s="48">
        <v>1</v>
      </c>
      <c r="J12" s="49"/>
      <c r="K12" s="50"/>
      <c r="L12" s="51"/>
      <c r="M12" s="52"/>
      <c r="N12" s="46">
        <v>0.34027777777777773</v>
      </c>
      <c r="O12" s="53">
        <f t="shared" si="0"/>
        <v>1.1111111111111072E-2</v>
      </c>
      <c r="P12" s="54"/>
    </row>
    <row r="13" spans="1:17" ht="16" x14ac:dyDescent="0.2">
      <c r="A13" s="46">
        <v>0.34027777777777773</v>
      </c>
      <c r="B13" s="40" t="s">
        <v>126</v>
      </c>
      <c r="C13" s="40"/>
      <c r="D13" s="40" t="s">
        <v>194</v>
      </c>
      <c r="E13" s="37">
        <v>1</v>
      </c>
      <c r="F13" s="39" t="s">
        <v>45</v>
      </c>
      <c r="G13" s="47" t="s">
        <v>271</v>
      </c>
      <c r="H13" s="40" t="s">
        <v>103</v>
      </c>
      <c r="I13" s="48">
        <v>1</v>
      </c>
      <c r="J13" s="49"/>
      <c r="K13" s="50"/>
      <c r="L13" s="51"/>
      <c r="M13" s="52"/>
      <c r="N13" s="46">
        <v>0.35347222222222219</v>
      </c>
      <c r="O13" s="53">
        <f t="shared" si="0"/>
        <v>1.3194444444444453E-2</v>
      </c>
      <c r="P13" s="54"/>
    </row>
    <row r="14" spans="1:17" ht="16" x14ac:dyDescent="0.2">
      <c r="A14" s="46">
        <v>0.33055555555555555</v>
      </c>
      <c r="B14" s="40" t="s">
        <v>202</v>
      </c>
      <c r="C14" s="40"/>
      <c r="D14" s="40" t="s">
        <v>120</v>
      </c>
      <c r="E14" s="37">
        <v>1</v>
      </c>
      <c r="F14" s="39" t="s">
        <v>51</v>
      </c>
      <c r="G14" s="47" t="s">
        <v>103</v>
      </c>
      <c r="H14" s="40" t="s">
        <v>340</v>
      </c>
      <c r="I14" s="48"/>
      <c r="J14" s="49"/>
      <c r="K14" s="50">
        <v>1</v>
      </c>
      <c r="L14" s="51"/>
      <c r="M14" s="52"/>
      <c r="N14" s="46">
        <v>0.33402777777777781</v>
      </c>
      <c r="O14" s="53">
        <f t="shared" si="0"/>
        <v>3.4722222222222654E-3</v>
      </c>
      <c r="P14" s="131" t="s">
        <v>254</v>
      </c>
    </row>
    <row r="15" spans="1:17" ht="16" x14ac:dyDescent="0.2">
      <c r="A15" s="46">
        <v>0.33194444444444443</v>
      </c>
      <c r="B15" s="40" t="s">
        <v>229</v>
      </c>
      <c r="C15" s="40"/>
      <c r="D15" s="40" t="s">
        <v>194</v>
      </c>
      <c r="E15" s="37">
        <v>1</v>
      </c>
      <c r="F15" s="39" t="s">
        <v>44</v>
      </c>
      <c r="G15" s="47" t="s">
        <v>103</v>
      </c>
      <c r="H15" s="40" t="s">
        <v>328</v>
      </c>
      <c r="I15" s="48"/>
      <c r="J15" s="49">
        <v>1</v>
      </c>
      <c r="K15" s="50"/>
      <c r="L15" s="51"/>
      <c r="M15" s="52"/>
      <c r="N15" s="46">
        <v>0.33680555555555558</v>
      </c>
      <c r="O15" s="53">
        <f t="shared" si="0"/>
        <v>4.8611111111111494E-3</v>
      </c>
      <c r="P15" s="54"/>
    </row>
    <row r="16" spans="1:17" ht="16" x14ac:dyDescent="0.2">
      <c r="A16" s="46">
        <v>0.33611111111111108</v>
      </c>
      <c r="B16" s="40" t="s">
        <v>282</v>
      </c>
      <c r="C16" s="40"/>
      <c r="D16" s="40" t="s">
        <v>120</v>
      </c>
      <c r="E16" s="37">
        <v>1</v>
      </c>
      <c r="F16" s="39" t="s">
        <v>51</v>
      </c>
      <c r="G16" s="47" t="s">
        <v>103</v>
      </c>
      <c r="H16" s="40" t="s">
        <v>206</v>
      </c>
      <c r="I16" s="48"/>
      <c r="J16" s="49"/>
      <c r="K16" s="50"/>
      <c r="L16" s="51">
        <v>1</v>
      </c>
      <c r="M16" s="52"/>
      <c r="N16" s="46">
        <v>0.33958333333333335</v>
      </c>
      <c r="O16" s="53">
        <f t="shared" si="0"/>
        <v>3.4722222222222654E-3</v>
      </c>
      <c r="P16" s="54"/>
    </row>
    <row r="17" spans="1:16" ht="16" x14ac:dyDescent="0.2">
      <c r="A17" s="46">
        <v>0.33749999999999997</v>
      </c>
      <c r="B17" s="40" t="s">
        <v>127</v>
      </c>
      <c r="C17" s="40"/>
      <c r="D17" s="40" t="s">
        <v>120</v>
      </c>
      <c r="E17" s="37">
        <v>1</v>
      </c>
      <c r="F17" s="39" t="s">
        <v>49</v>
      </c>
      <c r="G17" s="47" t="s">
        <v>143</v>
      </c>
      <c r="H17" s="40" t="s">
        <v>136</v>
      </c>
      <c r="I17" s="48"/>
      <c r="J17" s="49"/>
      <c r="K17" s="50"/>
      <c r="L17" s="51">
        <v>1</v>
      </c>
      <c r="M17" s="52"/>
      <c r="N17" s="46">
        <v>0.35347222222222219</v>
      </c>
      <c r="O17" s="53">
        <f t="shared" si="0"/>
        <v>1.5972222222222221E-2</v>
      </c>
      <c r="P17" s="54"/>
    </row>
    <row r="18" spans="1:16" ht="16" x14ac:dyDescent="0.2">
      <c r="A18" s="46">
        <v>0.35347222222222219</v>
      </c>
      <c r="B18" s="40" t="s">
        <v>127</v>
      </c>
      <c r="C18" s="40"/>
      <c r="D18" s="40" t="s">
        <v>120</v>
      </c>
      <c r="E18" s="37">
        <v>1</v>
      </c>
      <c r="F18" s="39" t="s">
        <v>49</v>
      </c>
      <c r="G18" s="47" t="s">
        <v>136</v>
      </c>
      <c r="H18" s="40" t="s">
        <v>107</v>
      </c>
      <c r="I18" s="48"/>
      <c r="J18" s="49"/>
      <c r="K18" s="50"/>
      <c r="L18" s="51">
        <v>1</v>
      </c>
      <c r="M18" s="52"/>
      <c r="N18" s="46">
        <v>0.3611111111111111</v>
      </c>
      <c r="O18" s="53">
        <f t="shared" si="0"/>
        <v>7.6388888888889173E-3</v>
      </c>
      <c r="P18" s="54"/>
    </row>
    <row r="19" spans="1:16" ht="16" x14ac:dyDescent="0.2">
      <c r="A19" s="46">
        <v>0.3611111111111111</v>
      </c>
      <c r="B19" s="40" t="s">
        <v>127</v>
      </c>
      <c r="C19" s="40"/>
      <c r="D19" s="40" t="s">
        <v>120</v>
      </c>
      <c r="E19" s="37">
        <v>1</v>
      </c>
      <c r="F19" s="39" t="s">
        <v>49</v>
      </c>
      <c r="G19" s="47" t="s">
        <v>107</v>
      </c>
      <c r="H19" s="40" t="s">
        <v>103</v>
      </c>
      <c r="I19" s="48"/>
      <c r="J19" s="49"/>
      <c r="K19" s="50"/>
      <c r="L19" s="51">
        <v>1</v>
      </c>
      <c r="M19" s="52"/>
      <c r="N19" s="46">
        <v>0.37361111111111112</v>
      </c>
      <c r="O19" s="53">
        <f t="shared" si="0"/>
        <v>1.2500000000000011E-2</v>
      </c>
      <c r="P19" s="54"/>
    </row>
    <row r="20" spans="1:16" ht="16" x14ac:dyDescent="0.2">
      <c r="A20" s="46">
        <v>0.3430555555555555</v>
      </c>
      <c r="B20" s="40" t="s">
        <v>112</v>
      </c>
      <c r="C20" s="40">
        <v>1</v>
      </c>
      <c r="D20" s="40" t="s">
        <v>194</v>
      </c>
      <c r="E20" s="37"/>
      <c r="F20" s="39" t="s">
        <v>46</v>
      </c>
      <c r="G20" s="47" t="s">
        <v>143</v>
      </c>
      <c r="H20" s="40" t="s">
        <v>214</v>
      </c>
      <c r="I20" s="48"/>
      <c r="J20" s="49">
        <v>1</v>
      </c>
      <c r="K20" s="50"/>
      <c r="L20" s="51"/>
      <c r="M20" s="52"/>
      <c r="N20" s="46">
        <v>0.34930555555555554</v>
      </c>
      <c r="O20" s="53">
        <f t="shared" si="0"/>
        <v>6.2500000000000333E-3</v>
      </c>
      <c r="P20" s="54"/>
    </row>
    <row r="21" spans="1:16" ht="16" x14ac:dyDescent="0.2">
      <c r="A21" s="46">
        <v>0.34513888888888888</v>
      </c>
      <c r="B21" s="40" t="s">
        <v>109</v>
      </c>
      <c r="C21" s="40">
        <v>1</v>
      </c>
      <c r="D21" s="40" t="s">
        <v>194</v>
      </c>
      <c r="E21" s="37"/>
      <c r="F21" s="39" t="s">
        <v>46</v>
      </c>
      <c r="G21" s="47" t="s">
        <v>103</v>
      </c>
      <c r="H21" s="40" t="s">
        <v>170</v>
      </c>
      <c r="I21" s="48"/>
      <c r="J21" s="49">
        <v>1</v>
      </c>
      <c r="K21" s="50"/>
      <c r="L21" s="51"/>
      <c r="M21" s="52"/>
      <c r="N21" s="46">
        <v>0.35486111111111113</v>
      </c>
      <c r="O21" s="53">
        <f t="shared" si="0"/>
        <v>9.7222222222222432E-3</v>
      </c>
      <c r="P21" s="54"/>
    </row>
    <row r="22" spans="1:16" ht="16" x14ac:dyDescent="0.2">
      <c r="A22" s="46">
        <v>0.34652777777777777</v>
      </c>
      <c r="B22" s="40" t="s">
        <v>123</v>
      </c>
      <c r="C22" s="40"/>
      <c r="D22" s="40" t="s">
        <v>120</v>
      </c>
      <c r="E22" s="37">
        <v>1</v>
      </c>
      <c r="F22" s="39" t="s">
        <v>46</v>
      </c>
      <c r="G22" s="47" t="s">
        <v>115</v>
      </c>
      <c r="H22" s="40" t="s">
        <v>219</v>
      </c>
      <c r="I22" s="48">
        <v>1</v>
      </c>
      <c r="J22" s="49"/>
      <c r="K22" s="50"/>
      <c r="L22" s="51"/>
      <c r="M22" s="52"/>
      <c r="N22" s="46">
        <v>0.35138888888888892</v>
      </c>
      <c r="O22" s="53">
        <f t="shared" si="0"/>
        <v>4.8611111111111494E-3</v>
      </c>
      <c r="P22" s="54"/>
    </row>
    <row r="23" spans="1:16" ht="16" x14ac:dyDescent="0.2">
      <c r="A23" s="46">
        <v>0.35138888888888892</v>
      </c>
      <c r="B23" s="40" t="s">
        <v>109</v>
      </c>
      <c r="C23" s="40"/>
      <c r="D23" s="40" t="s">
        <v>120</v>
      </c>
      <c r="E23" s="37">
        <v>1</v>
      </c>
      <c r="F23" s="39" t="s">
        <v>49</v>
      </c>
      <c r="G23" s="47" t="s">
        <v>142</v>
      </c>
      <c r="H23" s="40" t="s">
        <v>103</v>
      </c>
      <c r="I23" s="48">
        <v>1</v>
      </c>
      <c r="J23" s="49"/>
      <c r="K23" s="50"/>
      <c r="L23" s="51"/>
      <c r="M23" s="52"/>
      <c r="N23" s="46">
        <v>0.36458333333333331</v>
      </c>
      <c r="O23" s="53">
        <f t="shared" si="0"/>
        <v>1.3194444444444398E-2</v>
      </c>
      <c r="P23" s="54"/>
    </row>
    <row r="24" spans="1:16" ht="16" x14ac:dyDescent="0.2">
      <c r="A24" s="46">
        <v>0.3527777777777778</v>
      </c>
      <c r="B24" s="40" t="s">
        <v>202</v>
      </c>
      <c r="C24" s="40"/>
      <c r="D24" s="40" t="s">
        <v>120</v>
      </c>
      <c r="E24" s="37">
        <v>1</v>
      </c>
      <c r="F24" s="39" t="s">
        <v>51</v>
      </c>
      <c r="G24" s="47" t="s">
        <v>136</v>
      </c>
      <c r="H24" s="40" t="s">
        <v>103</v>
      </c>
      <c r="I24" s="48"/>
      <c r="J24" s="49"/>
      <c r="K24" s="50"/>
      <c r="L24" s="51">
        <v>1</v>
      </c>
      <c r="M24" s="52"/>
      <c r="N24" s="46">
        <v>0.37361111111111112</v>
      </c>
      <c r="O24" s="53">
        <f t="shared" si="0"/>
        <v>2.0833333333333315E-2</v>
      </c>
      <c r="P24" s="54"/>
    </row>
    <row r="25" spans="1:16" ht="16" x14ac:dyDescent="0.2">
      <c r="A25" s="46">
        <v>0.3527777777777778</v>
      </c>
      <c r="B25" s="40" t="s">
        <v>270</v>
      </c>
      <c r="C25" s="40"/>
      <c r="D25" s="40" t="s">
        <v>120</v>
      </c>
      <c r="E25" s="37">
        <v>2</v>
      </c>
      <c r="F25" s="39" t="s">
        <v>50</v>
      </c>
      <c r="G25" s="47" t="s">
        <v>103</v>
      </c>
      <c r="H25" s="40" t="s">
        <v>216</v>
      </c>
      <c r="I25" s="48"/>
      <c r="J25" s="49"/>
      <c r="K25" s="50">
        <v>1</v>
      </c>
      <c r="L25" s="51"/>
      <c r="M25" s="52"/>
      <c r="N25" s="46">
        <v>0.36388888888888887</v>
      </c>
      <c r="O25" s="53">
        <f t="shared" si="0"/>
        <v>1.1111111111111072E-2</v>
      </c>
      <c r="P25" s="54"/>
    </row>
    <row r="26" spans="1:16" ht="16" x14ac:dyDescent="0.2">
      <c r="A26" s="46">
        <v>0.3527777777777778</v>
      </c>
      <c r="B26" s="40" t="s">
        <v>147</v>
      </c>
      <c r="C26" s="40"/>
      <c r="D26" s="40" t="s">
        <v>194</v>
      </c>
      <c r="E26" s="37">
        <v>1</v>
      </c>
      <c r="F26" s="39" t="s">
        <v>44</v>
      </c>
      <c r="G26" s="47" t="s">
        <v>103</v>
      </c>
      <c r="H26" s="40" t="s">
        <v>172</v>
      </c>
      <c r="I26" s="48"/>
      <c r="J26" s="49"/>
      <c r="K26" s="50">
        <v>1</v>
      </c>
      <c r="L26" s="51"/>
      <c r="M26" s="52"/>
      <c r="N26" s="46">
        <v>0.35625000000000001</v>
      </c>
      <c r="O26" s="53">
        <f t="shared" si="0"/>
        <v>3.4722222222222099E-3</v>
      </c>
      <c r="P26" s="54"/>
    </row>
    <row r="27" spans="1:16" ht="16" x14ac:dyDescent="0.2">
      <c r="A27" s="46">
        <v>0.35416666666666669</v>
      </c>
      <c r="B27" s="40" t="s">
        <v>191</v>
      </c>
      <c r="C27" s="40"/>
      <c r="D27" s="40" t="s">
        <v>120</v>
      </c>
      <c r="E27" s="37">
        <v>1</v>
      </c>
      <c r="F27" s="39" t="s">
        <v>51</v>
      </c>
      <c r="G27" s="47" t="s">
        <v>220</v>
      </c>
      <c r="H27" s="40" t="s">
        <v>103</v>
      </c>
      <c r="I27" s="48">
        <v>1</v>
      </c>
      <c r="J27" s="49"/>
      <c r="K27" s="50"/>
      <c r="L27" s="51"/>
      <c r="M27" s="52"/>
      <c r="N27" s="46">
        <v>0.36458333333333331</v>
      </c>
      <c r="O27" s="53">
        <f t="shared" si="0"/>
        <v>1.041666666666663E-2</v>
      </c>
      <c r="P27" s="54"/>
    </row>
    <row r="28" spans="1:16" ht="16" x14ac:dyDescent="0.2">
      <c r="A28" s="46">
        <v>0.35416666666666669</v>
      </c>
      <c r="B28" s="40" t="s">
        <v>293</v>
      </c>
      <c r="C28" s="40"/>
      <c r="D28" s="40" t="s">
        <v>120</v>
      </c>
      <c r="E28" s="37">
        <v>2</v>
      </c>
      <c r="F28" s="39" t="s">
        <v>45</v>
      </c>
      <c r="G28" s="47" t="s">
        <v>103</v>
      </c>
      <c r="H28" s="40" t="s">
        <v>312</v>
      </c>
      <c r="I28" s="48">
        <v>1</v>
      </c>
      <c r="J28" s="49"/>
      <c r="K28" s="50"/>
      <c r="L28" s="51"/>
      <c r="M28" s="52"/>
      <c r="N28" s="46">
        <v>0.3576388888888889</v>
      </c>
      <c r="O28" s="53">
        <f t="shared" si="0"/>
        <v>3.4722222222222099E-3</v>
      </c>
      <c r="P28" s="54"/>
    </row>
    <row r="29" spans="1:16" ht="16" x14ac:dyDescent="0.2">
      <c r="A29" s="46">
        <v>0.35902777777777778</v>
      </c>
      <c r="B29" s="40" t="s">
        <v>131</v>
      </c>
      <c r="C29" s="40">
        <v>1</v>
      </c>
      <c r="D29" s="40" t="s">
        <v>120</v>
      </c>
      <c r="E29" s="37"/>
      <c r="F29" s="39" t="s">
        <v>45</v>
      </c>
      <c r="G29" s="47" t="s">
        <v>248</v>
      </c>
      <c r="H29" s="40" t="s">
        <v>337</v>
      </c>
      <c r="I29" s="48">
        <v>1</v>
      </c>
      <c r="J29" s="49"/>
      <c r="K29" s="50"/>
      <c r="L29" s="51"/>
      <c r="M29" s="52"/>
      <c r="N29" s="46">
        <v>0.37291666666666662</v>
      </c>
      <c r="O29" s="53">
        <f t="shared" si="0"/>
        <v>1.388888888888884E-2</v>
      </c>
      <c r="P29" s="54"/>
    </row>
    <row r="30" spans="1:16" ht="16" x14ac:dyDescent="0.2">
      <c r="A30" s="46">
        <v>0.35972222222222222</v>
      </c>
      <c r="B30" s="40" t="s">
        <v>126</v>
      </c>
      <c r="C30" s="40"/>
      <c r="D30" s="40" t="s">
        <v>194</v>
      </c>
      <c r="E30" s="37">
        <v>1</v>
      </c>
      <c r="F30" s="39" t="s">
        <v>45</v>
      </c>
      <c r="G30" s="47" t="s">
        <v>103</v>
      </c>
      <c r="H30" s="40" t="s">
        <v>142</v>
      </c>
      <c r="I30" s="48"/>
      <c r="J30" s="49">
        <v>1</v>
      </c>
      <c r="K30" s="50"/>
      <c r="L30" s="51"/>
      <c r="M30" s="52"/>
      <c r="N30" s="46">
        <v>0.36319444444444443</v>
      </c>
      <c r="O30" s="53">
        <f t="shared" si="0"/>
        <v>3.4722222222222099E-3</v>
      </c>
      <c r="P30" s="54"/>
    </row>
    <row r="31" spans="1:16" ht="16" x14ac:dyDescent="0.2">
      <c r="A31" s="46">
        <v>0.37638888888888888</v>
      </c>
      <c r="B31" s="40" t="s">
        <v>191</v>
      </c>
      <c r="C31" s="40"/>
      <c r="D31" s="40" t="s">
        <v>194</v>
      </c>
      <c r="E31" s="37">
        <v>1</v>
      </c>
      <c r="F31" s="39" t="s">
        <v>51</v>
      </c>
      <c r="G31" s="47" t="s">
        <v>103</v>
      </c>
      <c r="H31" s="40" t="s">
        <v>220</v>
      </c>
      <c r="I31" s="48"/>
      <c r="J31" s="49">
        <v>1</v>
      </c>
      <c r="K31" s="50"/>
      <c r="L31" s="51"/>
      <c r="M31" s="52"/>
      <c r="N31" s="46">
        <v>0.37986111111111115</v>
      </c>
      <c r="O31" s="53">
        <f t="shared" si="0"/>
        <v>3.4722222222222654E-3</v>
      </c>
      <c r="P31" s="54"/>
    </row>
    <row r="32" spans="1:16" ht="16" x14ac:dyDescent="0.2">
      <c r="A32" s="46">
        <v>0.37708333333333338</v>
      </c>
      <c r="B32" s="40" t="s">
        <v>109</v>
      </c>
      <c r="C32" s="40"/>
      <c r="D32" s="40" t="s">
        <v>194</v>
      </c>
      <c r="E32" s="37">
        <v>1</v>
      </c>
      <c r="F32" s="39" t="s">
        <v>49</v>
      </c>
      <c r="G32" s="47" t="s">
        <v>103</v>
      </c>
      <c r="H32" s="40" t="s">
        <v>271</v>
      </c>
      <c r="I32" s="48"/>
      <c r="J32" s="49"/>
      <c r="K32" s="50"/>
      <c r="L32" s="51">
        <v>1</v>
      </c>
      <c r="M32" s="52"/>
      <c r="N32" s="46">
        <v>0.38125000000000003</v>
      </c>
      <c r="O32" s="53">
        <f t="shared" si="0"/>
        <v>4.1666666666666519E-3</v>
      </c>
      <c r="P32" s="54"/>
    </row>
    <row r="33" spans="1:16" ht="16" x14ac:dyDescent="0.2">
      <c r="A33" s="46">
        <v>0.37916666666666665</v>
      </c>
      <c r="B33" s="40" t="s">
        <v>251</v>
      </c>
      <c r="C33" s="40"/>
      <c r="D33" s="40" t="s">
        <v>194</v>
      </c>
      <c r="E33" s="37">
        <v>1</v>
      </c>
      <c r="F33" s="39" t="s">
        <v>44</v>
      </c>
      <c r="G33" s="47" t="s">
        <v>103</v>
      </c>
      <c r="H33" s="40" t="s">
        <v>125</v>
      </c>
      <c r="I33" s="48"/>
      <c r="J33" s="49"/>
      <c r="K33" s="50">
        <v>1</v>
      </c>
      <c r="L33" s="51"/>
      <c r="M33" s="52"/>
      <c r="N33" s="46">
        <v>0.3833333333333333</v>
      </c>
      <c r="O33" s="53">
        <f t="shared" si="0"/>
        <v>4.1666666666666519E-3</v>
      </c>
      <c r="P33" s="54"/>
    </row>
    <row r="34" spans="1:16" ht="16" x14ac:dyDescent="0.2">
      <c r="A34" s="46">
        <v>0.39097222222222222</v>
      </c>
      <c r="B34" s="40" t="s">
        <v>426</v>
      </c>
      <c r="C34" s="40"/>
      <c r="D34" s="40" t="s">
        <v>194</v>
      </c>
      <c r="E34" s="37">
        <v>2</v>
      </c>
      <c r="F34" s="39" t="s">
        <v>44</v>
      </c>
      <c r="G34" s="47" t="s">
        <v>103</v>
      </c>
      <c r="H34" s="40" t="s">
        <v>303</v>
      </c>
      <c r="I34" s="48"/>
      <c r="J34" s="49">
        <v>1</v>
      </c>
      <c r="K34" s="50"/>
      <c r="L34" s="51"/>
      <c r="M34" s="52"/>
      <c r="N34" s="46">
        <v>0.39513888888888887</v>
      </c>
      <c r="O34" s="53">
        <f t="shared" si="0"/>
        <v>4.1666666666666519E-3</v>
      </c>
      <c r="P34" s="54"/>
    </row>
    <row r="35" spans="1:16" ht="16" x14ac:dyDescent="0.2">
      <c r="A35" s="46">
        <v>0.39166666666666666</v>
      </c>
      <c r="B35" s="40" t="s">
        <v>109</v>
      </c>
      <c r="C35" s="40"/>
      <c r="D35" s="40" t="s">
        <v>120</v>
      </c>
      <c r="E35" s="37">
        <v>1</v>
      </c>
      <c r="F35" s="39" t="s">
        <v>46</v>
      </c>
      <c r="G35" s="47" t="s">
        <v>170</v>
      </c>
      <c r="H35" s="40" t="s">
        <v>103</v>
      </c>
      <c r="I35" s="48"/>
      <c r="J35" s="49"/>
      <c r="K35" s="50"/>
      <c r="L35" s="51">
        <v>1</v>
      </c>
      <c r="M35" s="52"/>
      <c r="N35" s="46">
        <v>0.40069444444444446</v>
      </c>
      <c r="O35" s="53">
        <f t="shared" si="0"/>
        <v>9.0277777777778012E-3</v>
      </c>
      <c r="P35" s="54"/>
    </row>
    <row r="36" spans="1:16" ht="16" x14ac:dyDescent="0.2">
      <c r="A36" s="46">
        <v>0.39166666666666666</v>
      </c>
      <c r="B36" s="40" t="s">
        <v>109</v>
      </c>
      <c r="C36" s="40"/>
      <c r="D36" s="40" t="s">
        <v>120</v>
      </c>
      <c r="E36" s="37">
        <v>1</v>
      </c>
      <c r="F36" s="39" t="s">
        <v>49</v>
      </c>
      <c r="G36" s="47" t="s">
        <v>271</v>
      </c>
      <c r="H36" s="40" t="s">
        <v>103</v>
      </c>
      <c r="I36" s="48">
        <v>1</v>
      </c>
      <c r="J36" s="49"/>
      <c r="K36" s="50"/>
      <c r="L36" s="51"/>
      <c r="M36" s="52"/>
      <c r="N36" s="46">
        <v>0.39930555555555558</v>
      </c>
      <c r="O36" s="53">
        <f t="shared" si="0"/>
        <v>7.6388888888889173E-3</v>
      </c>
      <c r="P36" s="54"/>
    </row>
    <row r="37" spans="1:16" ht="16" x14ac:dyDescent="0.2">
      <c r="A37" s="46">
        <v>0.39444444444444443</v>
      </c>
      <c r="B37" s="40" t="s">
        <v>112</v>
      </c>
      <c r="C37" s="40"/>
      <c r="D37" s="40" t="s">
        <v>194</v>
      </c>
      <c r="E37" s="37">
        <v>1</v>
      </c>
      <c r="F37" s="39" t="s">
        <v>51</v>
      </c>
      <c r="G37" s="47" t="s">
        <v>103</v>
      </c>
      <c r="H37" s="40" t="s">
        <v>125</v>
      </c>
      <c r="I37" s="48"/>
      <c r="J37" s="49"/>
      <c r="K37" s="50">
        <v>1</v>
      </c>
      <c r="L37" s="51"/>
      <c r="M37" s="52"/>
      <c r="N37" s="46">
        <v>0.3979166666666667</v>
      </c>
      <c r="O37" s="53">
        <f t="shared" si="0"/>
        <v>3.4722222222222654E-3</v>
      </c>
      <c r="P37" s="54"/>
    </row>
    <row r="38" spans="1:16" ht="16" x14ac:dyDescent="0.2">
      <c r="A38" s="46">
        <v>0.39444444444444443</v>
      </c>
      <c r="B38" s="40" t="s">
        <v>202</v>
      </c>
      <c r="C38" s="40"/>
      <c r="D38" s="40" t="s">
        <v>120</v>
      </c>
      <c r="E38" s="37">
        <v>1</v>
      </c>
      <c r="F38" s="39" t="s">
        <v>51</v>
      </c>
      <c r="G38" s="47" t="s">
        <v>103</v>
      </c>
      <c r="H38" s="40" t="s">
        <v>170</v>
      </c>
      <c r="I38" s="48"/>
      <c r="J38" s="49"/>
      <c r="K38" s="50">
        <v>1</v>
      </c>
      <c r="L38" s="51"/>
      <c r="M38" s="52"/>
      <c r="N38" s="46">
        <v>0.39999999999999997</v>
      </c>
      <c r="O38" s="53">
        <f t="shared" si="0"/>
        <v>5.5555555555555358E-3</v>
      </c>
      <c r="P38" s="54"/>
    </row>
    <row r="39" spans="1:16" ht="16" x14ac:dyDescent="0.2">
      <c r="A39" s="46">
        <v>0.39999999999999997</v>
      </c>
      <c r="B39" s="40" t="s">
        <v>168</v>
      </c>
      <c r="C39" s="40"/>
      <c r="D39" s="40" t="s">
        <v>194</v>
      </c>
      <c r="E39" s="37">
        <v>1</v>
      </c>
      <c r="F39" s="39" t="s">
        <v>44</v>
      </c>
      <c r="G39" s="47" t="s">
        <v>103</v>
      </c>
      <c r="H39" s="40" t="s">
        <v>107</v>
      </c>
      <c r="I39" s="48">
        <v>1</v>
      </c>
      <c r="J39" s="49"/>
      <c r="K39" s="50"/>
      <c r="L39" s="51"/>
      <c r="M39" s="52"/>
      <c r="N39" s="46">
        <v>0.4069444444444445</v>
      </c>
      <c r="O39" s="53">
        <f t="shared" si="0"/>
        <v>6.9444444444445308E-3</v>
      </c>
      <c r="P39" s="54"/>
    </row>
    <row r="40" spans="1:16" ht="16" x14ac:dyDescent="0.2">
      <c r="A40" s="46">
        <v>0.42777777777777781</v>
      </c>
      <c r="B40" s="40" t="s">
        <v>229</v>
      </c>
      <c r="C40" s="40"/>
      <c r="D40" s="40" t="s">
        <v>120</v>
      </c>
      <c r="E40" s="37">
        <v>1</v>
      </c>
      <c r="F40" s="39" t="s">
        <v>44</v>
      </c>
      <c r="G40" s="47" t="s">
        <v>103</v>
      </c>
      <c r="H40" s="40" t="s">
        <v>328</v>
      </c>
      <c r="I40" s="48"/>
      <c r="J40" s="49"/>
      <c r="K40" s="50"/>
      <c r="L40" s="51">
        <v>1</v>
      </c>
      <c r="M40" s="52"/>
      <c r="N40" s="46">
        <v>0.43124999999999997</v>
      </c>
      <c r="O40" s="53">
        <f t="shared" si="0"/>
        <v>3.4722222222221544E-3</v>
      </c>
      <c r="P40" s="54"/>
    </row>
    <row r="41" spans="1:16" ht="16" x14ac:dyDescent="0.2">
      <c r="A41" s="46">
        <v>0.42986111111111108</v>
      </c>
      <c r="B41" s="40" t="s">
        <v>191</v>
      </c>
      <c r="C41" s="40"/>
      <c r="D41" s="40" t="s">
        <v>120</v>
      </c>
      <c r="E41" s="37">
        <v>1</v>
      </c>
      <c r="F41" s="39" t="s">
        <v>51</v>
      </c>
      <c r="G41" s="47" t="s">
        <v>220</v>
      </c>
      <c r="H41" s="40" t="s">
        <v>103</v>
      </c>
      <c r="I41" s="48"/>
      <c r="J41" s="49"/>
      <c r="K41" s="50"/>
      <c r="L41" s="51">
        <v>1</v>
      </c>
      <c r="M41" s="52"/>
      <c r="N41" s="46">
        <v>0.44097222222222227</v>
      </c>
      <c r="O41" s="53">
        <f t="shared" si="0"/>
        <v>1.1111111111111183E-2</v>
      </c>
      <c r="P41" s="54"/>
    </row>
    <row r="42" spans="1:16" ht="16" x14ac:dyDescent="0.2">
      <c r="A42" s="46">
        <v>0.43194444444444446</v>
      </c>
      <c r="B42" s="40" t="s">
        <v>427</v>
      </c>
      <c r="C42" s="40"/>
      <c r="D42" s="40" t="s">
        <v>120</v>
      </c>
      <c r="E42" s="37">
        <v>2</v>
      </c>
      <c r="F42" s="39" t="s">
        <v>49</v>
      </c>
      <c r="G42" s="47" t="s">
        <v>103</v>
      </c>
      <c r="H42" s="40" t="s">
        <v>159</v>
      </c>
      <c r="I42" s="48"/>
      <c r="J42" s="49"/>
      <c r="K42" s="50">
        <v>1</v>
      </c>
      <c r="L42" s="51"/>
      <c r="M42" s="52"/>
      <c r="N42" s="46">
        <v>0.43541666666666662</v>
      </c>
      <c r="O42" s="53">
        <f t="shared" si="0"/>
        <v>3.4722222222221544E-3</v>
      </c>
      <c r="P42" s="54"/>
    </row>
    <row r="43" spans="1:16" ht="16" x14ac:dyDescent="0.2">
      <c r="A43" s="46">
        <v>0.43333333333333335</v>
      </c>
      <c r="B43" s="40" t="s">
        <v>135</v>
      </c>
      <c r="C43" s="40"/>
      <c r="D43" s="40" t="s">
        <v>194</v>
      </c>
      <c r="E43" s="37">
        <v>1</v>
      </c>
      <c r="F43" s="39" t="s">
        <v>45</v>
      </c>
      <c r="G43" s="47" t="s">
        <v>103</v>
      </c>
      <c r="H43" s="40" t="s">
        <v>322</v>
      </c>
      <c r="I43" s="48"/>
      <c r="J43" s="49">
        <v>1</v>
      </c>
      <c r="K43" s="50"/>
      <c r="L43" s="51"/>
      <c r="M43" s="52"/>
      <c r="N43" s="46">
        <v>0.4368055555555555</v>
      </c>
      <c r="O43" s="53">
        <f t="shared" si="0"/>
        <v>3.4722222222221544E-3</v>
      </c>
      <c r="P43" s="54"/>
    </row>
    <row r="44" spans="1:16" ht="16" x14ac:dyDescent="0.2">
      <c r="A44" s="46">
        <v>0.4375</v>
      </c>
      <c r="B44" s="40" t="s">
        <v>112</v>
      </c>
      <c r="C44" s="40"/>
      <c r="D44" s="40" t="s">
        <v>120</v>
      </c>
      <c r="E44" s="37">
        <v>1</v>
      </c>
      <c r="F44" s="39" t="s">
        <v>51</v>
      </c>
      <c r="G44" s="47" t="s">
        <v>125</v>
      </c>
      <c r="H44" s="40" t="s">
        <v>103</v>
      </c>
      <c r="I44" s="48">
        <v>1</v>
      </c>
      <c r="J44" s="49"/>
      <c r="K44" s="50"/>
      <c r="L44" s="51"/>
      <c r="M44" s="52"/>
      <c r="N44" s="46">
        <v>0.44444444444444442</v>
      </c>
      <c r="O44" s="53">
        <f t="shared" si="0"/>
        <v>6.9444444444444198E-3</v>
      </c>
      <c r="P44" s="54"/>
    </row>
    <row r="45" spans="1:16" ht="16" x14ac:dyDescent="0.2">
      <c r="A45" s="46">
        <v>0.4458333333333333</v>
      </c>
      <c r="B45" s="40" t="s">
        <v>112</v>
      </c>
      <c r="C45" s="40"/>
      <c r="D45" s="40" t="s">
        <v>120</v>
      </c>
      <c r="E45" s="37">
        <v>1</v>
      </c>
      <c r="F45" s="39" t="s">
        <v>46</v>
      </c>
      <c r="G45" s="47" t="s">
        <v>103</v>
      </c>
      <c r="H45" s="40" t="s">
        <v>274</v>
      </c>
      <c r="I45" s="48"/>
      <c r="J45" s="49"/>
      <c r="K45" s="50">
        <v>1</v>
      </c>
      <c r="L45" s="51"/>
      <c r="M45" s="52"/>
      <c r="N45" s="46">
        <v>0.45624999999999999</v>
      </c>
      <c r="O45" s="53">
        <f t="shared" si="0"/>
        <v>1.0416666666666685E-2</v>
      </c>
      <c r="P45" s="54"/>
    </row>
    <row r="46" spans="1:16" ht="16" x14ac:dyDescent="0.2">
      <c r="A46" s="46">
        <v>0.44791666666666669</v>
      </c>
      <c r="B46" s="40" t="s">
        <v>202</v>
      </c>
      <c r="C46" s="40"/>
      <c r="D46" s="40" t="s">
        <v>194</v>
      </c>
      <c r="E46" s="37">
        <v>1</v>
      </c>
      <c r="F46" s="39" t="s">
        <v>51</v>
      </c>
      <c r="G46" s="47" t="s">
        <v>103</v>
      </c>
      <c r="H46" s="40" t="s">
        <v>170</v>
      </c>
      <c r="I46" s="48"/>
      <c r="J46" s="49">
        <v>1</v>
      </c>
      <c r="K46" s="50"/>
      <c r="L46" s="51"/>
      <c r="M46" s="52"/>
      <c r="N46" s="46">
        <v>0.45277777777777778</v>
      </c>
      <c r="O46" s="53">
        <f t="shared" si="0"/>
        <v>4.8611111111110938E-3</v>
      </c>
      <c r="P46" s="54"/>
    </row>
    <row r="47" spans="1:16" ht="16" x14ac:dyDescent="0.2">
      <c r="A47" s="46">
        <v>0.45277777777777778</v>
      </c>
      <c r="B47" s="40" t="s">
        <v>202</v>
      </c>
      <c r="C47" s="40"/>
      <c r="D47" s="40" t="s">
        <v>194</v>
      </c>
      <c r="E47" s="37">
        <v>1</v>
      </c>
      <c r="F47" s="39" t="s">
        <v>51</v>
      </c>
      <c r="G47" s="47" t="s">
        <v>170</v>
      </c>
      <c r="H47" s="40" t="s">
        <v>103</v>
      </c>
      <c r="I47" s="48"/>
      <c r="J47" s="49">
        <v>1</v>
      </c>
      <c r="K47" s="50"/>
      <c r="L47" s="51"/>
      <c r="M47" s="52"/>
      <c r="N47" s="46">
        <v>0.4604166666666667</v>
      </c>
      <c r="O47" s="53">
        <f t="shared" si="0"/>
        <v>7.6388888888889173E-3</v>
      </c>
      <c r="P47" s="54"/>
    </row>
    <row r="48" spans="1:16" ht="16" x14ac:dyDescent="0.2">
      <c r="A48" s="46">
        <v>0.44930555555555557</v>
      </c>
      <c r="B48" s="40" t="s">
        <v>427</v>
      </c>
      <c r="C48" s="40">
        <v>1</v>
      </c>
      <c r="D48" s="40" t="s">
        <v>194</v>
      </c>
      <c r="E48" s="37"/>
      <c r="F48" s="39" t="s">
        <v>49</v>
      </c>
      <c r="G48" s="47" t="s">
        <v>103</v>
      </c>
      <c r="H48" s="40" t="s">
        <v>159</v>
      </c>
      <c r="I48" s="48"/>
      <c r="J48" s="49"/>
      <c r="K48" s="50"/>
      <c r="L48" s="51">
        <v>1</v>
      </c>
      <c r="M48" s="52"/>
      <c r="N48" s="46">
        <v>0.45416666666666666</v>
      </c>
      <c r="O48" s="53">
        <f t="shared" si="0"/>
        <v>4.8611111111110938E-3</v>
      </c>
      <c r="P48" s="54"/>
    </row>
    <row r="49" spans="1:16" ht="16" x14ac:dyDescent="0.2">
      <c r="A49" s="46">
        <v>0.4597222222222222</v>
      </c>
      <c r="B49" s="40" t="s">
        <v>234</v>
      </c>
      <c r="C49" s="40"/>
      <c r="D49" s="40" t="s">
        <v>120</v>
      </c>
      <c r="E49" s="37">
        <v>2</v>
      </c>
      <c r="F49" s="39" t="s">
        <v>51</v>
      </c>
      <c r="G49" s="47" t="s">
        <v>103</v>
      </c>
      <c r="H49" s="40" t="s">
        <v>245</v>
      </c>
      <c r="I49" s="48">
        <v>1</v>
      </c>
      <c r="J49" s="49"/>
      <c r="K49" s="50"/>
      <c r="L49" s="51"/>
      <c r="M49" s="52"/>
      <c r="N49" s="46">
        <v>0.46388888888888885</v>
      </c>
      <c r="O49" s="53">
        <f t="shared" si="0"/>
        <v>4.1666666666666519E-3</v>
      </c>
      <c r="P49" s="54"/>
    </row>
    <row r="50" spans="1:16" ht="16" x14ac:dyDescent="0.2">
      <c r="A50" s="46">
        <v>0.46458333333333335</v>
      </c>
      <c r="B50" s="40" t="s">
        <v>343</v>
      </c>
      <c r="C50" s="40"/>
      <c r="D50" s="40" t="s">
        <v>194</v>
      </c>
      <c r="E50" s="37">
        <v>1</v>
      </c>
      <c r="F50" s="39" t="s">
        <v>45</v>
      </c>
      <c r="G50" s="47" t="s">
        <v>103</v>
      </c>
      <c r="H50" s="40" t="s">
        <v>303</v>
      </c>
      <c r="I50" s="48"/>
      <c r="J50" s="49"/>
      <c r="K50" s="50">
        <v>1</v>
      </c>
      <c r="L50" s="51"/>
      <c r="M50" s="52"/>
      <c r="N50" s="46">
        <v>0.4694444444444445</v>
      </c>
      <c r="O50" s="53">
        <f t="shared" si="0"/>
        <v>4.8611111111111494E-3</v>
      </c>
      <c r="P50" s="54"/>
    </row>
    <row r="51" spans="1:16" ht="16" x14ac:dyDescent="0.2">
      <c r="A51" s="46">
        <v>0.47361111111111115</v>
      </c>
      <c r="B51" s="40" t="s">
        <v>109</v>
      </c>
      <c r="C51" s="40"/>
      <c r="D51" s="40" t="s">
        <v>120</v>
      </c>
      <c r="E51" s="37">
        <v>1</v>
      </c>
      <c r="F51" s="39" t="s">
        <v>46</v>
      </c>
      <c r="G51" s="47" t="s">
        <v>103</v>
      </c>
      <c r="H51" s="40" t="s">
        <v>238</v>
      </c>
      <c r="I51" s="48"/>
      <c r="J51" s="49"/>
      <c r="K51" s="50"/>
      <c r="L51" s="51">
        <v>1</v>
      </c>
      <c r="M51" s="52"/>
      <c r="N51" s="46">
        <v>0.4826388888888889</v>
      </c>
      <c r="O51" s="53">
        <f t="shared" si="0"/>
        <v>9.0277777777777457E-3</v>
      </c>
      <c r="P51" s="54"/>
    </row>
    <row r="52" spans="1:16" ht="16" x14ac:dyDescent="0.2">
      <c r="A52" s="46">
        <v>0.47361111111111115</v>
      </c>
      <c r="B52" s="40" t="s">
        <v>147</v>
      </c>
      <c r="C52" s="40"/>
      <c r="D52" s="40" t="s">
        <v>194</v>
      </c>
      <c r="E52" s="37">
        <v>1</v>
      </c>
      <c r="F52" s="39" t="s">
        <v>44</v>
      </c>
      <c r="G52" s="47" t="s">
        <v>172</v>
      </c>
      <c r="H52" s="40" t="s">
        <v>103</v>
      </c>
      <c r="I52" s="48"/>
      <c r="J52" s="49">
        <v>1</v>
      </c>
      <c r="K52" s="50"/>
      <c r="L52" s="51"/>
      <c r="M52" s="52"/>
      <c r="N52" s="46">
        <v>0.48194444444444445</v>
      </c>
      <c r="O52" s="53">
        <f t="shared" si="0"/>
        <v>8.3333333333333037E-3</v>
      </c>
      <c r="P52" s="54"/>
    </row>
    <row r="53" spans="1:16" ht="16" x14ac:dyDescent="0.2">
      <c r="A53" s="46">
        <v>0.47847222222222219</v>
      </c>
      <c r="B53" s="40" t="s">
        <v>202</v>
      </c>
      <c r="C53" s="40"/>
      <c r="D53" s="40" t="s">
        <v>120</v>
      </c>
      <c r="E53" s="37">
        <v>1</v>
      </c>
      <c r="F53" s="39" t="s">
        <v>51</v>
      </c>
      <c r="G53" s="47" t="s">
        <v>103</v>
      </c>
      <c r="H53" s="40" t="s">
        <v>192</v>
      </c>
      <c r="I53" s="48">
        <v>1</v>
      </c>
      <c r="J53" s="49"/>
      <c r="K53" s="50"/>
      <c r="L53" s="51"/>
      <c r="M53" s="52"/>
      <c r="N53" s="46">
        <v>0.48055555555555557</v>
      </c>
      <c r="O53" s="53">
        <f t="shared" si="0"/>
        <v>2.0833333333333814E-3</v>
      </c>
      <c r="P53" s="54"/>
    </row>
    <row r="54" spans="1:16" ht="16" x14ac:dyDescent="0.2">
      <c r="A54" s="46">
        <v>0.47847222222222219</v>
      </c>
      <c r="B54" s="40" t="s">
        <v>282</v>
      </c>
      <c r="C54" s="40">
        <v>1</v>
      </c>
      <c r="D54" s="40" t="s">
        <v>194</v>
      </c>
      <c r="E54" s="37"/>
      <c r="F54" s="39" t="s">
        <v>51</v>
      </c>
      <c r="G54" s="47" t="s">
        <v>103</v>
      </c>
      <c r="H54" s="40" t="s">
        <v>206</v>
      </c>
      <c r="I54" s="48">
        <v>1</v>
      </c>
      <c r="J54" s="49"/>
      <c r="K54" s="50"/>
      <c r="L54" s="51"/>
      <c r="M54" s="52"/>
      <c r="N54" s="46">
        <v>0.48333333333333334</v>
      </c>
      <c r="O54" s="53">
        <f t="shared" si="0"/>
        <v>4.8611111111111494E-3</v>
      </c>
      <c r="P54" s="54"/>
    </row>
    <row r="55" spans="1:16" ht="16" x14ac:dyDescent="0.2">
      <c r="A55" s="46">
        <v>0.47986111111111113</v>
      </c>
      <c r="B55" s="40" t="s">
        <v>428</v>
      </c>
      <c r="C55" s="40"/>
      <c r="D55" s="40" t="s">
        <v>120</v>
      </c>
      <c r="E55" s="37">
        <v>2</v>
      </c>
      <c r="F55" s="39" t="s">
        <v>49</v>
      </c>
      <c r="G55" s="47" t="s">
        <v>159</v>
      </c>
      <c r="H55" s="40" t="s">
        <v>103</v>
      </c>
      <c r="I55" s="48"/>
      <c r="J55" s="55"/>
      <c r="K55" s="56">
        <v>1</v>
      </c>
      <c r="L55" s="51"/>
      <c r="M55" s="52"/>
      <c r="N55" s="46">
        <v>0.48333333333333334</v>
      </c>
      <c r="O55" s="53">
        <f t="shared" si="0"/>
        <v>3.4722222222222099E-3</v>
      </c>
      <c r="P55" s="54"/>
    </row>
    <row r="56" spans="1:16" ht="16" x14ac:dyDescent="0.2">
      <c r="A56" s="46">
        <v>0.48680555555555555</v>
      </c>
      <c r="B56" s="40" t="s">
        <v>131</v>
      </c>
      <c r="C56" s="40"/>
      <c r="D56" s="40" t="s">
        <v>120</v>
      </c>
      <c r="E56" s="37">
        <v>1</v>
      </c>
      <c r="F56" s="39" t="s">
        <v>45</v>
      </c>
      <c r="G56" s="47" t="s">
        <v>337</v>
      </c>
      <c r="H56" s="40" t="s">
        <v>103</v>
      </c>
      <c r="I56" s="48"/>
      <c r="J56" s="55"/>
      <c r="K56" s="56">
        <v>1</v>
      </c>
      <c r="L56" s="51"/>
      <c r="M56" s="52"/>
      <c r="N56" s="46">
        <v>0.49583333333333335</v>
      </c>
      <c r="O56" s="53">
        <f t="shared" si="0"/>
        <v>9.0277777777778012E-3</v>
      </c>
      <c r="P56" s="54"/>
    </row>
    <row r="57" spans="1:16" ht="16" x14ac:dyDescent="0.2">
      <c r="A57" s="46">
        <v>0.52222222222222225</v>
      </c>
      <c r="B57" s="40" t="s">
        <v>251</v>
      </c>
      <c r="C57" s="40"/>
      <c r="D57" s="40" t="s">
        <v>194</v>
      </c>
      <c r="E57" s="37">
        <v>1</v>
      </c>
      <c r="F57" s="39" t="s">
        <v>44</v>
      </c>
      <c r="G57" s="47" t="s">
        <v>125</v>
      </c>
      <c r="H57" s="40" t="s">
        <v>103</v>
      </c>
      <c r="I57" s="48"/>
      <c r="J57" s="55"/>
      <c r="K57" s="56"/>
      <c r="L57" s="51">
        <v>1</v>
      </c>
      <c r="M57" s="52"/>
      <c r="N57" s="46">
        <v>0.53194444444444444</v>
      </c>
      <c r="O57" s="53">
        <f t="shared" si="0"/>
        <v>9.7222222222221877E-3</v>
      </c>
      <c r="P57" s="54"/>
    </row>
    <row r="58" spans="1:16" ht="16" x14ac:dyDescent="0.2">
      <c r="A58" s="46">
        <v>0.5229166666666667</v>
      </c>
      <c r="B58" s="40" t="s">
        <v>109</v>
      </c>
      <c r="C58" s="40"/>
      <c r="D58" s="40" t="s">
        <v>194</v>
      </c>
      <c r="E58" s="37">
        <v>1</v>
      </c>
      <c r="F58" s="39" t="s">
        <v>49</v>
      </c>
      <c r="G58" s="47" t="s">
        <v>103</v>
      </c>
      <c r="H58" s="40" t="s">
        <v>264</v>
      </c>
      <c r="I58" s="48"/>
      <c r="J58" s="55">
        <v>1</v>
      </c>
      <c r="K58" s="56"/>
      <c r="L58" s="51"/>
      <c r="M58" s="52"/>
      <c r="N58" s="46">
        <v>0.52916666666666667</v>
      </c>
      <c r="O58" s="53">
        <f t="shared" si="0"/>
        <v>6.2499999999999778E-3</v>
      </c>
      <c r="P58" s="54"/>
    </row>
    <row r="59" spans="1:16" ht="16" x14ac:dyDescent="0.2">
      <c r="A59" s="46">
        <v>0.52916666666666667</v>
      </c>
      <c r="B59" s="40" t="s">
        <v>109</v>
      </c>
      <c r="C59" s="40"/>
      <c r="D59" s="40" t="s">
        <v>194</v>
      </c>
      <c r="E59" s="37">
        <v>1</v>
      </c>
      <c r="F59" s="39" t="s">
        <v>49</v>
      </c>
      <c r="G59" s="47" t="s">
        <v>264</v>
      </c>
      <c r="H59" s="40" t="s">
        <v>103</v>
      </c>
      <c r="I59" s="57"/>
      <c r="J59" s="55">
        <v>1</v>
      </c>
      <c r="K59" s="56"/>
      <c r="L59" s="51"/>
      <c r="M59" s="52"/>
      <c r="N59" s="46">
        <v>0.53541666666666665</v>
      </c>
      <c r="O59" s="53">
        <f t="shared" si="0"/>
        <v>6.2499999999999778E-3</v>
      </c>
      <c r="P59" s="54"/>
    </row>
    <row r="60" spans="1:16" ht="16" x14ac:dyDescent="0.2">
      <c r="A60" s="46">
        <v>4.7222222222222221E-2</v>
      </c>
      <c r="B60" s="40" t="s">
        <v>282</v>
      </c>
      <c r="C60" s="40"/>
      <c r="D60" s="40" t="s">
        <v>194</v>
      </c>
      <c r="E60" s="37">
        <v>1</v>
      </c>
      <c r="F60" s="39" t="s">
        <v>51</v>
      </c>
      <c r="G60" s="47" t="s">
        <v>103</v>
      </c>
      <c r="H60" s="40" t="s">
        <v>287</v>
      </c>
      <c r="I60" s="57"/>
      <c r="J60" s="55">
        <v>1</v>
      </c>
      <c r="K60" s="56"/>
      <c r="L60" s="51"/>
      <c r="M60" s="52"/>
      <c r="N60" s="46">
        <v>5.0694444444444452E-2</v>
      </c>
      <c r="O60" s="53">
        <f t="shared" si="0"/>
        <v>3.4722222222222307E-3</v>
      </c>
      <c r="P60" s="54"/>
    </row>
    <row r="61" spans="1:16" ht="16" x14ac:dyDescent="0.2">
      <c r="A61" s="46">
        <v>4.7222222222222221E-2</v>
      </c>
      <c r="B61" s="40" t="s">
        <v>202</v>
      </c>
      <c r="C61" s="40"/>
      <c r="D61" s="40" t="s">
        <v>120</v>
      </c>
      <c r="E61" s="37">
        <v>1</v>
      </c>
      <c r="F61" s="39" t="s">
        <v>51</v>
      </c>
      <c r="G61" s="47" t="s">
        <v>103</v>
      </c>
      <c r="H61" s="40" t="s">
        <v>252</v>
      </c>
      <c r="I61" s="48"/>
      <c r="J61" s="55"/>
      <c r="K61" s="56"/>
      <c r="L61" s="51">
        <v>1</v>
      </c>
      <c r="M61" s="52"/>
      <c r="N61" s="46">
        <v>5.1388888888888894E-2</v>
      </c>
      <c r="O61" s="53">
        <f t="shared" si="0"/>
        <v>4.1666666666666727E-3</v>
      </c>
      <c r="P61" s="88"/>
    </row>
    <row r="62" spans="1:16" ht="16" x14ac:dyDescent="0.2">
      <c r="A62" s="46">
        <v>4.7222222222222221E-2</v>
      </c>
      <c r="B62" s="40" t="s">
        <v>209</v>
      </c>
      <c r="C62" s="40"/>
      <c r="D62" s="40" t="s">
        <v>120</v>
      </c>
      <c r="E62" s="37">
        <v>1</v>
      </c>
      <c r="F62" s="39" t="s">
        <v>44</v>
      </c>
      <c r="G62" s="47" t="s">
        <v>103</v>
      </c>
      <c r="H62" s="40" t="s">
        <v>142</v>
      </c>
      <c r="I62" s="48"/>
      <c r="J62" s="55"/>
      <c r="K62" s="56">
        <v>1</v>
      </c>
      <c r="L62" s="51"/>
      <c r="M62" s="52"/>
      <c r="N62" s="46">
        <v>5.1388888888888894E-2</v>
      </c>
      <c r="O62" s="53">
        <f t="shared" si="0"/>
        <v>4.1666666666666727E-3</v>
      </c>
      <c r="P62" s="54"/>
    </row>
    <row r="63" spans="1:16" ht="16" x14ac:dyDescent="0.2">
      <c r="A63" s="46">
        <v>5.1388888888888894E-2</v>
      </c>
      <c r="B63" s="40" t="s">
        <v>209</v>
      </c>
      <c r="C63" s="40"/>
      <c r="D63" s="40" t="s">
        <v>120</v>
      </c>
      <c r="E63" s="37">
        <v>1</v>
      </c>
      <c r="F63" s="39" t="s">
        <v>44</v>
      </c>
      <c r="G63" s="47" t="s">
        <v>142</v>
      </c>
      <c r="H63" s="40" t="s">
        <v>230</v>
      </c>
      <c r="I63" s="48"/>
      <c r="J63" s="55"/>
      <c r="K63" s="56">
        <v>1</v>
      </c>
      <c r="L63" s="51"/>
      <c r="M63" s="52"/>
      <c r="N63" s="46">
        <v>5.6250000000000001E-2</v>
      </c>
      <c r="O63" s="53">
        <f t="shared" si="0"/>
        <v>4.8611111111111077E-3</v>
      </c>
      <c r="P63" s="54"/>
    </row>
    <row r="64" spans="1:16" ht="16" x14ac:dyDescent="0.2">
      <c r="A64" s="46">
        <v>5.1388888888888894E-2</v>
      </c>
      <c r="B64" s="40" t="s">
        <v>109</v>
      </c>
      <c r="C64" s="40"/>
      <c r="D64" s="40" t="s">
        <v>120</v>
      </c>
      <c r="E64" s="37">
        <v>1</v>
      </c>
      <c r="F64" s="39" t="s">
        <v>49</v>
      </c>
      <c r="G64" s="47" t="s">
        <v>103</v>
      </c>
      <c r="H64" s="40" t="s">
        <v>271</v>
      </c>
      <c r="I64" s="48">
        <v>1</v>
      </c>
      <c r="J64" s="55"/>
      <c r="K64" s="56"/>
      <c r="L64" s="51"/>
      <c r="M64" s="52"/>
      <c r="N64" s="46">
        <v>5.6250000000000001E-2</v>
      </c>
      <c r="O64" s="53">
        <f t="shared" si="0"/>
        <v>4.8611111111111077E-3</v>
      </c>
      <c r="P64" s="54"/>
    </row>
    <row r="65" spans="1:16" ht="16" x14ac:dyDescent="0.2">
      <c r="A65" s="46">
        <v>5.4166666666666669E-2</v>
      </c>
      <c r="B65" s="40" t="s">
        <v>109</v>
      </c>
      <c r="C65" s="40">
        <v>1</v>
      </c>
      <c r="D65" s="40" t="s">
        <v>194</v>
      </c>
      <c r="E65" s="37"/>
      <c r="F65" s="39" t="s">
        <v>46</v>
      </c>
      <c r="G65" s="47" t="s">
        <v>103</v>
      </c>
      <c r="H65" s="40" t="s">
        <v>238</v>
      </c>
      <c r="I65" s="48">
        <v>1</v>
      </c>
      <c r="J65" s="55"/>
      <c r="K65" s="56"/>
      <c r="L65" s="51"/>
      <c r="M65" s="52"/>
      <c r="N65" s="46">
        <v>6.9444444444444434E-2</v>
      </c>
      <c r="O65" s="53">
        <f t="shared" si="0"/>
        <v>1.5277777777777765E-2</v>
      </c>
      <c r="P65" s="54"/>
    </row>
    <row r="66" spans="1:16" ht="16" x14ac:dyDescent="0.2">
      <c r="A66" s="46">
        <v>5.486111111111111E-2</v>
      </c>
      <c r="B66" s="40" t="s">
        <v>112</v>
      </c>
      <c r="C66" s="40"/>
      <c r="D66" s="40" t="s">
        <v>120</v>
      </c>
      <c r="E66" s="37">
        <v>1</v>
      </c>
      <c r="F66" s="39" t="s">
        <v>46</v>
      </c>
      <c r="G66" s="47" t="s">
        <v>274</v>
      </c>
      <c r="H66" s="40" t="s">
        <v>103</v>
      </c>
      <c r="I66" s="48">
        <v>1</v>
      </c>
      <c r="J66" s="55"/>
      <c r="K66" s="56"/>
      <c r="L66" s="51"/>
      <c r="M66" s="52"/>
      <c r="N66" s="46">
        <v>7.7777777777777779E-2</v>
      </c>
      <c r="O66" s="53">
        <f t="shared" si="0"/>
        <v>2.2916666666666669E-2</v>
      </c>
      <c r="P66" s="54"/>
    </row>
    <row r="67" spans="1:16" ht="16" x14ac:dyDescent="0.2">
      <c r="A67" s="46">
        <v>5.6250000000000001E-2</v>
      </c>
      <c r="B67" s="40" t="s">
        <v>293</v>
      </c>
      <c r="C67" s="40">
        <v>1</v>
      </c>
      <c r="D67" s="40" t="s">
        <v>194</v>
      </c>
      <c r="E67" s="37"/>
      <c r="F67" s="39" t="s">
        <v>45</v>
      </c>
      <c r="G67" s="47" t="s">
        <v>248</v>
      </c>
      <c r="H67" s="40" t="s">
        <v>232</v>
      </c>
      <c r="I67" s="48"/>
      <c r="J67" s="55">
        <v>1</v>
      </c>
      <c r="K67" s="56"/>
      <c r="L67" s="51"/>
      <c r="M67" s="52"/>
      <c r="N67" s="46">
        <v>6.0416666666666667E-2</v>
      </c>
      <c r="O67" s="53">
        <f t="shared" si="0"/>
        <v>4.1666666666666657E-3</v>
      </c>
      <c r="P67" s="54"/>
    </row>
    <row r="68" spans="1:16" ht="16" x14ac:dyDescent="0.2">
      <c r="A68" s="46">
        <v>6.3194444444444442E-2</v>
      </c>
      <c r="B68" s="40" t="s">
        <v>191</v>
      </c>
      <c r="C68" s="40"/>
      <c r="D68" s="40" t="s">
        <v>120</v>
      </c>
      <c r="E68" s="37">
        <v>1</v>
      </c>
      <c r="F68" s="39" t="s">
        <v>51</v>
      </c>
      <c r="G68" s="47" t="s">
        <v>103</v>
      </c>
      <c r="H68" s="40" t="s">
        <v>284</v>
      </c>
      <c r="I68" s="48"/>
      <c r="J68" s="55"/>
      <c r="K68" s="56"/>
      <c r="L68" s="51">
        <v>1</v>
      </c>
      <c r="M68" s="52"/>
      <c r="N68" s="46">
        <v>7.3611111111111113E-2</v>
      </c>
      <c r="O68" s="53">
        <f t="shared" ref="O68:O131" si="1">ABS(N68-A68)</f>
        <v>1.0416666666666671E-2</v>
      </c>
      <c r="P68" s="54"/>
    </row>
    <row r="69" spans="1:16" ht="16" x14ac:dyDescent="0.2">
      <c r="A69" s="46">
        <v>6.3194444444444442E-2</v>
      </c>
      <c r="B69" s="40" t="s">
        <v>127</v>
      </c>
      <c r="C69" s="40"/>
      <c r="D69" s="40" t="s">
        <v>120</v>
      </c>
      <c r="E69" s="37">
        <v>1</v>
      </c>
      <c r="F69" s="39" t="s">
        <v>49</v>
      </c>
      <c r="G69" s="47" t="s">
        <v>189</v>
      </c>
      <c r="H69" s="40" t="s">
        <v>103</v>
      </c>
      <c r="I69" s="48"/>
      <c r="J69" s="55"/>
      <c r="K69" s="56"/>
      <c r="L69" s="51">
        <v>1</v>
      </c>
      <c r="M69" s="52"/>
      <c r="N69" s="46">
        <v>8.1944444444444445E-2</v>
      </c>
      <c r="O69" s="53">
        <f t="shared" si="1"/>
        <v>1.8750000000000003E-2</v>
      </c>
      <c r="P69" s="54"/>
    </row>
    <row r="70" spans="1:16" ht="16" x14ac:dyDescent="0.2">
      <c r="A70" s="46">
        <v>6.458333333333334E-2</v>
      </c>
      <c r="B70" s="40" t="s">
        <v>123</v>
      </c>
      <c r="C70" s="40"/>
      <c r="D70" s="40" t="s">
        <v>120</v>
      </c>
      <c r="E70" s="37">
        <v>1</v>
      </c>
      <c r="F70" s="39" t="s">
        <v>46</v>
      </c>
      <c r="G70" s="47" t="s">
        <v>103</v>
      </c>
      <c r="H70" s="40" t="s">
        <v>145</v>
      </c>
      <c r="I70" s="48"/>
      <c r="J70" s="55"/>
      <c r="K70" s="56">
        <v>1</v>
      </c>
      <c r="L70" s="51"/>
      <c r="M70" s="52"/>
      <c r="N70" s="46">
        <v>6.7361111111111108E-2</v>
      </c>
      <c r="O70" s="53">
        <f t="shared" si="1"/>
        <v>2.7777777777777679E-3</v>
      </c>
      <c r="P70" s="54"/>
    </row>
    <row r="71" spans="1:16" ht="16" x14ac:dyDescent="0.2">
      <c r="A71" s="46">
        <v>6.458333333333334E-2</v>
      </c>
      <c r="B71" s="40" t="s">
        <v>126</v>
      </c>
      <c r="C71" s="40">
        <v>1</v>
      </c>
      <c r="D71" s="40" t="s">
        <v>194</v>
      </c>
      <c r="E71" s="37"/>
      <c r="F71" s="39" t="s">
        <v>45</v>
      </c>
      <c r="G71" s="47" t="s">
        <v>103</v>
      </c>
      <c r="H71" s="40" t="s">
        <v>125</v>
      </c>
      <c r="I71" s="48"/>
      <c r="J71" s="55"/>
      <c r="K71" s="56">
        <v>1</v>
      </c>
      <c r="L71" s="51"/>
      <c r="M71" s="52"/>
      <c r="N71" s="46">
        <v>7.013888888888889E-2</v>
      </c>
      <c r="O71" s="53">
        <f t="shared" si="1"/>
        <v>5.5555555555555497E-3</v>
      </c>
      <c r="P71" s="54"/>
    </row>
    <row r="72" spans="1:16" ht="16" x14ac:dyDescent="0.2">
      <c r="A72" s="46">
        <v>7.013888888888889E-2</v>
      </c>
      <c r="B72" s="40" t="s">
        <v>126</v>
      </c>
      <c r="C72" s="40"/>
      <c r="D72" s="40" t="s">
        <v>194</v>
      </c>
      <c r="E72" s="37">
        <v>1</v>
      </c>
      <c r="F72" s="39" t="s">
        <v>45</v>
      </c>
      <c r="G72" s="47" t="s">
        <v>125</v>
      </c>
      <c r="H72" s="40" t="s">
        <v>115</v>
      </c>
      <c r="I72" s="48"/>
      <c r="J72" s="55"/>
      <c r="K72" s="56">
        <v>1</v>
      </c>
      <c r="L72" s="51"/>
      <c r="M72" s="52"/>
      <c r="N72" s="46">
        <v>7.3611111111111113E-2</v>
      </c>
      <c r="O72" s="53">
        <f t="shared" si="1"/>
        <v>3.4722222222222238E-3</v>
      </c>
      <c r="P72" s="54"/>
    </row>
    <row r="73" spans="1:16" ht="16" x14ac:dyDescent="0.2">
      <c r="A73" s="46">
        <v>7.1527777777777787E-2</v>
      </c>
      <c r="B73" s="40" t="s">
        <v>109</v>
      </c>
      <c r="C73" s="40"/>
      <c r="D73" s="40" t="s">
        <v>120</v>
      </c>
      <c r="E73" s="37">
        <v>1</v>
      </c>
      <c r="F73" s="39" t="s">
        <v>49</v>
      </c>
      <c r="G73" s="47" t="s">
        <v>271</v>
      </c>
      <c r="H73" s="40" t="s">
        <v>103</v>
      </c>
      <c r="I73" s="48"/>
      <c r="J73" s="55"/>
      <c r="K73" s="56">
        <v>1</v>
      </c>
      <c r="L73" s="51"/>
      <c r="M73" s="52"/>
      <c r="N73" s="46">
        <v>8.0555555555555561E-2</v>
      </c>
      <c r="O73" s="53">
        <f t="shared" si="1"/>
        <v>9.0277777777777735E-3</v>
      </c>
      <c r="P73" s="54"/>
    </row>
    <row r="74" spans="1:16" ht="16" x14ac:dyDescent="0.2">
      <c r="A74" s="46">
        <v>7.3611111111111113E-2</v>
      </c>
      <c r="B74" s="40" t="s">
        <v>131</v>
      </c>
      <c r="C74" s="40"/>
      <c r="D74" s="40" t="s">
        <v>194</v>
      </c>
      <c r="E74" s="37">
        <v>1</v>
      </c>
      <c r="F74" s="39" t="s">
        <v>45</v>
      </c>
      <c r="G74" s="47" t="s">
        <v>142</v>
      </c>
      <c r="H74" s="40" t="s">
        <v>103</v>
      </c>
      <c r="I74" s="48"/>
      <c r="J74" s="55">
        <v>1</v>
      </c>
      <c r="K74" s="56"/>
      <c r="L74" s="51"/>
      <c r="M74" s="52"/>
      <c r="N74" s="46">
        <v>8.2638888888888887E-2</v>
      </c>
      <c r="O74" s="53">
        <f t="shared" si="1"/>
        <v>9.0277777777777735E-3</v>
      </c>
      <c r="P74" s="54"/>
    </row>
    <row r="75" spans="1:16" ht="16" x14ac:dyDescent="0.2">
      <c r="A75" s="46">
        <v>7.3611111111111113E-2</v>
      </c>
      <c r="B75" s="40" t="s">
        <v>112</v>
      </c>
      <c r="C75" s="40"/>
      <c r="D75" s="40" t="s">
        <v>194</v>
      </c>
      <c r="E75" s="37">
        <v>1</v>
      </c>
      <c r="F75" s="39" t="s">
        <v>51</v>
      </c>
      <c r="G75" s="47" t="s">
        <v>103</v>
      </c>
      <c r="H75" s="40" t="s">
        <v>125</v>
      </c>
      <c r="I75" s="48"/>
      <c r="J75" s="55">
        <v>1</v>
      </c>
      <c r="K75" s="56"/>
      <c r="L75" s="51"/>
      <c r="M75" s="52"/>
      <c r="N75" s="46">
        <v>7.8472222222222221E-2</v>
      </c>
      <c r="O75" s="53">
        <f t="shared" si="1"/>
        <v>4.8611111111111077E-3</v>
      </c>
      <c r="P75" s="54"/>
    </row>
    <row r="76" spans="1:16" ht="16" x14ac:dyDescent="0.2">
      <c r="A76" s="46">
        <v>9.4444444444444442E-2</v>
      </c>
      <c r="B76" s="40" t="s">
        <v>112</v>
      </c>
      <c r="C76" s="40"/>
      <c r="D76" s="40" t="s">
        <v>194</v>
      </c>
      <c r="E76" s="37">
        <v>1</v>
      </c>
      <c r="F76" s="39" t="s">
        <v>51</v>
      </c>
      <c r="G76" s="47" t="s">
        <v>125</v>
      </c>
      <c r="H76" s="40" t="s">
        <v>103</v>
      </c>
      <c r="I76" s="48"/>
      <c r="J76" s="55">
        <v>1</v>
      </c>
      <c r="K76" s="56"/>
      <c r="L76" s="51"/>
      <c r="M76" s="52"/>
      <c r="N76" s="46">
        <v>0.1076388888888889</v>
      </c>
      <c r="O76" s="53">
        <f t="shared" si="1"/>
        <v>1.3194444444444453E-2</v>
      </c>
      <c r="P76" s="54"/>
    </row>
    <row r="77" spans="1:16" ht="16" x14ac:dyDescent="0.2">
      <c r="A77" s="46">
        <v>9.5138888888888884E-2</v>
      </c>
      <c r="B77" s="40" t="s">
        <v>270</v>
      </c>
      <c r="C77" s="40"/>
      <c r="D77" s="40" t="s">
        <v>120</v>
      </c>
      <c r="E77" s="37">
        <v>2</v>
      </c>
      <c r="F77" s="39" t="s">
        <v>50</v>
      </c>
      <c r="G77" s="47" t="s">
        <v>216</v>
      </c>
      <c r="H77" s="40" t="s">
        <v>103</v>
      </c>
      <c r="I77" s="48"/>
      <c r="J77" s="55"/>
      <c r="K77" s="56"/>
      <c r="L77" s="51">
        <v>1</v>
      </c>
      <c r="M77" s="52"/>
      <c r="N77" s="46">
        <v>0.11875000000000001</v>
      </c>
      <c r="O77" s="53">
        <f t="shared" si="1"/>
        <v>2.3611111111111124E-2</v>
      </c>
      <c r="P77" s="54"/>
    </row>
    <row r="78" spans="1:16" ht="16" x14ac:dyDescent="0.2">
      <c r="A78" s="46">
        <v>0.10347222222222223</v>
      </c>
      <c r="B78" s="40" t="s">
        <v>126</v>
      </c>
      <c r="C78" s="40"/>
      <c r="D78" s="40" t="s">
        <v>194</v>
      </c>
      <c r="E78" s="37">
        <v>1</v>
      </c>
      <c r="F78" s="39" t="s">
        <v>45</v>
      </c>
      <c r="G78" s="47" t="s">
        <v>115</v>
      </c>
      <c r="H78" s="40" t="s">
        <v>125</v>
      </c>
      <c r="I78" s="48">
        <v>1</v>
      </c>
      <c r="J78" s="55"/>
      <c r="K78" s="56"/>
      <c r="L78" s="51"/>
      <c r="M78" s="52"/>
      <c r="N78" s="46">
        <v>0.1111111111111111</v>
      </c>
      <c r="O78" s="53">
        <f t="shared" si="1"/>
        <v>7.6388888888888756E-3</v>
      </c>
      <c r="P78" s="54"/>
    </row>
    <row r="79" spans="1:16" ht="16" x14ac:dyDescent="0.2">
      <c r="A79" s="46">
        <v>0.1111111111111111</v>
      </c>
      <c r="B79" s="40" t="s">
        <v>126</v>
      </c>
      <c r="C79" s="40"/>
      <c r="D79" s="40" t="s">
        <v>194</v>
      </c>
      <c r="E79" s="37">
        <v>1</v>
      </c>
      <c r="F79" s="39" t="s">
        <v>45</v>
      </c>
      <c r="G79" s="47" t="s">
        <v>125</v>
      </c>
      <c r="H79" s="40" t="s">
        <v>103</v>
      </c>
      <c r="I79" s="48">
        <v>1</v>
      </c>
      <c r="J79" s="55"/>
      <c r="K79" s="56"/>
      <c r="L79" s="51"/>
      <c r="M79" s="52"/>
      <c r="N79" s="46">
        <v>0.11875000000000001</v>
      </c>
      <c r="O79" s="53">
        <f t="shared" si="1"/>
        <v>7.6388888888889034E-3</v>
      </c>
      <c r="P79" s="54"/>
    </row>
    <row r="80" spans="1:16" ht="16" x14ac:dyDescent="0.2">
      <c r="A80" s="46">
        <v>0.10694444444444444</v>
      </c>
      <c r="B80" s="40" t="s">
        <v>109</v>
      </c>
      <c r="C80" s="40"/>
      <c r="D80" s="40" t="s">
        <v>120</v>
      </c>
      <c r="E80" s="37">
        <v>1</v>
      </c>
      <c r="F80" s="39" t="s">
        <v>46</v>
      </c>
      <c r="G80" s="47" t="s">
        <v>238</v>
      </c>
      <c r="H80" s="40" t="s">
        <v>103</v>
      </c>
      <c r="I80" s="48"/>
      <c r="J80" s="55"/>
      <c r="K80" s="56"/>
      <c r="L80" s="51">
        <v>1</v>
      </c>
      <c r="M80" s="52"/>
      <c r="N80" s="46">
        <v>0.11875000000000001</v>
      </c>
      <c r="O80" s="53">
        <f t="shared" si="1"/>
        <v>1.1805555555555569E-2</v>
      </c>
      <c r="P80" s="54"/>
    </row>
    <row r="81" spans="1:16" ht="16" x14ac:dyDescent="0.2">
      <c r="A81" s="46">
        <v>0.1076388888888889</v>
      </c>
      <c r="B81" s="40" t="s">
        <v>131</v>
      </c>
      <c r="C81" s="40"/>
      <c r="D81" s="40" t="s">
        <v>194</v>
      </c>
      <c r="E81" s="37">
        <v>1</v>
      </c>
      <c r="F81" s="39" t="s">
        <v>45</v>
      </c>
      <c r="G81" s="47" t="s">
        <v>103</v>
      </c>
      <c r="H81" s="40" t="s">
        <v>237</v>
      </c>
      <c r="I81" s="48"/>
      <c r="J81" s="55">
        <v>1</v>
      </c>
      <c r="K81" s="56"/>
      <c r="L81" s="51"/>
      <c r="M81" s="52"/>
      <c r="N81" s="46">
        <v>0.1111111111111111</v>
      </c>
      <c r="O81" s="53">
        <f t="shared" si="1"/>
        <v>3.4722222222222099E-3</v>
      </c>
      <c r="P81" s="54"/>
    </row>
    <row r="82" spans="1:16" ht="16" x14ac:dyDescent="0.2">
      <c r="A82" s="46">
        <v>0.10902777777777778</v>
      </c>
      <c r="B82" s="40" t="s">
        <v>227</v>
      </c>
      <c r="C82" s="40"/>
      <c r="D82" s="40" t="s">
        <v>120</v>
      </c>
      <c r="E82" s="37">
        <v>1</v>
      </c>
      <c r="F82" s="39" t="s">
        <v>51</v>
      </c>
      <c r="G82" s="47" t="s">
        <v>103</v>
      </c>
      <c r="H82" s="40" t="s">
        <v>199</v>
      </c>
      <c r="I82" s="48"/>
      <c r="J82" s="55"/>
      <c r="K82" s="56">
        <v>1</v>
      </c>
      <c r="L82" s="51"/>
      <c r="M82" s="52"/>
      <c r="N82" s="46">
        <v>0.11319444444444444</v>
      </c>
      <c r="O82" s="53">
        <f t="shared" si="1"/>
        <v>4.1666666666666657E-3</v>
      </c>
      <c r="P82" s="54"/>
    </row>
    <row r="83" spans="1:16" ht="16" x14ac:dyDescent="0.2">
      <c r="A83" s="46">
        <v>0.10902777777777778</v>
      </c>
      <c r="B83" s="40" t="s">
        <v>191</v>
      </c>
      <c r="C83" s="40"/>
      <c r="D83" s="40" t="s">
        <v>194</v>
      </c>
      <c r="E83" s="37">
        <v>1</v>
      </c>
      <c r="F83" s="39" t="s">
        <v>51</v>
      </c>
      <c r="G83" s="47" t="s">
        <v>284</v>
      </c>
      <c r="H83" s="40" t="s">
        <v>103</v>
      </c>
      <c r="I83" s="48"/>
      <c r="J83" s="55">
        <v>1</v>
      </c>
      <c r="K83" s="56"/>
      <c r="L83" s="51"/>
      <c r="M83" s="52"/>
      <c r="N83" s="46">
        <v>0.13541666666666666</v>
      </c>
      <c r="O83" s="53">
        <f t="shared" si="1"/>
        <v>2.6388888888888878E-2</v>
      </c>
      <c r="P83" s="54"/>
    </row>
    <row r="84" spans="1:16" ht="16" x14ac:dyDescent="0.2">
      <c r="A84" s="46">
        <v>0.1111111111111111</v>
      </c>
      <c r="B84" s="40" t="s">
        <v>131</v>
      </c>
      <c r="C84" s="40"/>
      <c r="D84" s="40" t="s">
        <v>194</v>
      </c>
      <c r="E84" s="37">
        <v>1</v>
      </c>
      <c r="F84" s="39" t="s">
        <v>45</v>
      </c>
      <c r="G84" s="47" t="s">
        <v>237</v>
      </c>
      <c r="H84" s="40" t="s">
        <v>199</v>
      </c>
      <c r="I84" s="48"/>
      <c r="J84" s="55">
        <v>1</v>
      </c>
      <c r="K84" s="56"/>
      <c r="L84" s="51"/>
      <c r="M84" s="52"/>
      <c r="N84" s="46">
        <v>0.11527777777777777</v>
      </c>
      <c r="O84" s="53">
        <f t="shared" si="1"/>
        <v>4.1666666666666657E-3</v>
      </c>
      <c r="P84" s="54"/>
    </row>
    <row r="85" spans="1:16" ht="16" x14ac:dyDescent="0.2">
      <c r="A85" s="46">
        <v>0.11388888888888889</v>
      </c>
      <c r="B85" s="40" t="s">
        <v>112</v>
      </c>
      <c r="C85" s="40"/>
      <c r="D85" s="40" t="s">
        <v>120</v>
      </c>
      <c r="E85" s="37">
        <v>1</v>
      </c>
      <c r="F85" s="39" t="s">
        <v>46</v>
      </c>
      <c r="G85" s="47" t="s">
        <v>143</v>
      </c>
      <c r="H85" s="40" t="s">
        <v>237</v>
      </c>
      <c r="I85" s="48"/>
      <c r="J85" s="55"/>
      <c r="K85" s="56">
        <v>1</v>
      </c>
      <c r="L85" s="51"/>
      <c r="M85" s="52"/>
      <c r="N85" s="46">
        <v>0.11666666666666665</v>
      </c>
      <c r="O85" s="53">
        <f t="shared" si="1"/>
        <v>2.7777777777777679E-3</v>
      </c>
      <c r="P85" s="54"/>
    </row>
    <row r="86" spans="1:16" ht="16" x14ac:dyDescent="0.2">
      <c r="A86" s="46">
        <v>0.11388888888888889</v>
      </c>
      <c r="B86" s="40" t="s">
        <v>202</v>
      </c>
      <c r="C86" s="40"/>
      <c r="D86" s="40" t="s">
        <v>120</v>
      </c>
      <c r="E86" s="37">
        <v>1</v>
      </c>
      <c r="F86" s="39" t="s">
        <v>51</v>
      </c>
      <c r="G86" s="47" t="s">
        <v>103</v>
      </c>
      <c r="H86" s="40" t="s">
        <v>312</v>
      </c>
      <c r="I86" s="48"/>
      <c r="J86" s="55"/>
      <c r="K86" s="56">
        <v>1</v>
      </c>
      <c r="L86" s="51"/>
      <c r="M86" s="52"/>
      <c r="N86" s="46">
        <v>0.12013888888888889</v>
      </c>
      <c r="O86" s="53">
        <f t="shared" si="1"/>
        <v>6.2500000000000056E-3</v>
      </c>
      <c r="P86" s="54"/>
    </row>
    <row r="87" spans="1:16" ht="16" x14ac:dyDescent="0.2">
      <c r="A87" s="46">
        <v>0.11319444444444444</v>
      </c>
      <c r="B87" s="40" t="s">
        <v>131</v>
      </c>
      <c r="C87" s="40"/>
      <c r="D87" s="40" t="s">
        <v>194</v>
      </c>
      <c r="E87" s="37">
        <v>1</v>
      </c>
      <c r="F87" s="39" t="s">
        <v>45</v>
      </c>
      <c r="G87" s="47" t="s">
        <v>199</v>
      </c>
      <c r="H87" s="40" t="s">
        <v>103</v>
      </c>
      <c r="I87" s="48"/>
      <c r="J87" s="55">
        <v>1</v>
      </c>
      <c r="K87" s="56"/>
      <c r="L87" s="51"/>
      <c r="M87" s="52"/>
      <c r="N87" s="46">
        <v>0.11666666666666665</v>
      </c>
      <c r="O87" s="53">
        <f t="shared" si="1"/>
        <v>3.4722222222222099E-3</v>
      </c>
      <c r="P87" s="54"/>
    </row>
    <row r="88" spans="1:16" ht="16" x14ac:dyDescent="0.2">
      <c r="A88" s="46">
        <v>0.11805555555555557</v>
      </c>
      <c r="B88" s="40" t="s">
        <v>123</v>
      </c>
      <c r="C88" s="40"/>
      <c r="D88" s="40" t="s">
        <v>120</v>
      </c>
      <c r="E88" s="37">
        <v>1</v>
      </c>
      <c r="F88" s="39" t="s">
        <v>46</v>
      </c>
      <c r="G88" s="47" t="s">
        <v>220</v>
      </c>
      <c r="H88" s="40" t="s">
        <v>103</v>
      </c>
      <c r="I88" s="48">
        <v>1</v>
      </c>
      <c r="J88" s="55"/>
      <c r="K88" s="56"/>
      <c r="L88" s="51"/>
      <c r="M88" s="52"/>
      <c r="N88" s="46">
        <v>0.13333333333333333</v>
      </c>
      <c r="O88" s="53">
        <f t="shared" si="1"/>
        <v>1.5277777777777765E-2</v>
      </c>
      <c r="P88" s="54"/>
    </row>
    <row r="89" spans="1:16" ht="16" x14ac:dyDescent="0.2">
      <c r="A89" s="46">
        <v>0.12569444444444444</v>
      </c>
      <c r="B89" s="40" t="s">
        <v>251</v>
      </c>
      <c r="C89" s="40"/>
      <c r="D89" s="40" t="s">
        <v>194</v>
      </c>
      <c r="E89" s="37">
        <v>1</v>
      </c>
      <c r="F89" s="39" t="s">
        <v>44</v>
      </c>
      <c r="G89" s="47" t="s">
        <v>103</v>
      </c>
      <c r="H89" s="40" t="s">
        <v>215</v>
      </c>
      <c r="I89" s="48"/>
      <c r="J89" s="55"/>
      <c r="K89" s="56">
        <v>1</v>
      </c>
      <c r="L89" s="51"/>
      <c r="M89" s="52"/>
      <c r="N89" s="46">
        <v>0.13055555555555556</v>
      </c>
      <c r="O89" s="53">
        <f t="shared" si="1"/>
        <v>4.8611111111111216E-3</v>
      </c>
      <c r="P89" s="54"/>
    </row>
    <row r="90" spans="1:16" ht="16" x14ac:dyDescent="0.2">
      <c r="A90" s="46">
        <v>0.1388888888888889</v>
      </c>
      <c r="B90" s="40" t="s">
        <v>432</v>
      </c>
      <c r="C90" s="40"/>
      <c r="D90" s="40" t="s">
        <v>120</v>
      </c>
      <c r="E90" s="37">
        <v>2</v>
      </c>
      <c r="F90" s="39" t="s">
        <v>46</v>
      </c>
      <c r="G90" s="47" t="s">
        <v>103</v>
      </c>
      <c r="H90" s="40" t="s">
        <v>199</v>
      </c>
      <c r="I90" s="48"/>
      <c r="J90" s="55"/>
      <c r="K90" s="56">
        <v>1</v>
      </c>
      <c r="L90" s="51"/>
      <c r="M90" s="52"/>
      <c r="N90" s="46">
        <v>0.14375000000000002</v>
      </c>
      <c r="O90" s="53">
        <f t="shared" si="1"/>
        <v>4.8611111111111216E-3</v>
      </c>
      <c r="P90" s="54"/>
    </row>
    <row r="91" spans="1:16" ht="16" x14ac:dyDescent="0.2">
      <c r="A91" s="46">
        <v>0.1388888888888889</v>
      </c>
      <c r="B91" s="40" t="s">
        <v>168</v>
      </c>
      <c r="C91" s="40"/>
      <c r="D91" s="40" t="s">
        <v>194</v>
      </c>
      <c r="E91" s="37">
        <v>1</v>
      </c>
      <c r="F91" s="39" t="s">
        <v>44</v>
      </c>
      <c r="G91" s="47" t="s">
        <v>107</v>
      </c>
      <c r="H91" s="40" t="s">
        <v>103</v>
      </c>
      <c r="I91" s="48"/>
      <c r="J91" s="55">
        <v>1</v>
      </c>
      <c r="K91" s="56"/>
      <c r="L91" s="51"/>
      <c r="M91" s="52"/>
      <c r="N91" s="46">
        <v>0.15</v>
      </c>
      <c r="O91" s="53">
        <f t="shared" si="1"/>
        <v>1.1111111111111099E-2</v>
      </c>
      <c r="P91" s="54"/>
    </row>
    <row r="92" spans="1:16" ht="16" x14ac:dyDescent="0.2">
      <c r="A92" s="46"/>
      <c r="B92" s="40"/>
      <c r="C92" s="40"/>
      <c r="D92" s="40"/>
      <c r="E92" s="37"/>
      <c r="F92" s="39"/>
      <c r="G92" s="47"/>
      <c r="H92" s="40"/>
      <c r="I92" s="48"/>
      <c r="J92" s="55"/>
      <c r="K92" s="56"/>
      <c r="L92" s="51"/>
      <c r="M92" s="52"/>
      <c r="N92" s="46"/>
      <c r="O92" s="53">
        <f t="shared" si="1"/>
        <v>0</v>
      </c>
      <c r="P92" s="54"/>
    </row>
    <row r="93" spans="1:16" ht="16" x14ac:dyDescent="0.2">
      <c r="A93" s="46"/>
      <c r="B93" s="40"/>
      <c r="C93" s="40"/>
      <c r="D93" s="40"/>
      <c r="E93" s="37"/>
      <c r="F93" s="39"/>
      <c r="G93" s="47"/>
      <c r="H93" s="40"/>
      <c r="I93" s="48"/>
      <c r="J93" s="55"/>
      <c r="K93" s="56"/>
      <c r="L93" s="51"/>
      <c r="M93" s="52"/>
      <c r="N93" s="46"/>
      <c r="O93" s="53">
        <f t="shared" si="1"/>
        <v>0</v>
      </c>
      <c r="P93" s="54"/>
    </row>
    <row r="94" spans="1:16" ht="16" x14ac:dyDescent="0.2">
      <c r="A94" s="46"/>
      <c r="B94" s="40"/>
      <c r="C94" s="40"/>
      <c r="D94" s="40"/>
      <c r="E94" s="37"/>
      <c r="F94" s="39"/>
      <c r="G94" s="47"/>
      <c r="H94" s="40"/>
      <c r="I94" s="48"/>
      <c r="J94" s="55"/>
      <c r="K94" s="56"/>
      <c r="L94" s="51"/>
      <c r="M94" s="52"/>
      <c r="N94" s="46"/>
      <c r="O94" s="53">
        <f t="shared" si="1"/>
        <v>0</v>
      </c>
      <c r="P94" s="54"/>
    </row>
    <row r="95" spans="1:16" ht="16" x14ac:dyDescent="0.2">
      <c r="A95" s="46"/>
      <c r="B95" s="40"/>
      <c r="C95" s="40"/>
      <c r="D95" s="40"/>
      <c r="E95" s="37"/>
      <c r="F95" s="39"/>
      <c r="G95" s="47"/>
      <c r="H95" s="40"/>
      <c r="I95" s="48"/>
      <c r="J95" s="55"/>
      <c r="K95" s="56"/>
      <c r="L95" s="51"/>
      <c r="M95" s="52"/>
      <c r="N95" s="46"/>
      <c r="O95" s="53">
        <f t="shared" si="1"/>
        <v>0</v>
      </c>
      <c r="P95" s="54"/>
    </row>
    <row r="96" spans="1:16" ht="16" x14ac:dyDescent="0.2">
      <c r="A96" s="46"/>
      <c r="B96" s="40"/>
      <c r="C96" s="40"/>
      <c r="D96" s="40"/>
      <c r="E96" s="37"/>
      <c r="F96" s="39"/>
      <c r="G96" s="47"/>
      <c r="H96" s="40"/>
      <c r="I96" s="48"/>
      <c r="J96" s="55"/>
      <c r="K96" s="56"/>
      <c r="L96" s="51"/>
      <c r="M96" s="52"/>
      <c r="N96" s="46"/>
      <c r="O96" s="53">
        <f t="shared" si="1"/>
        <v>0</v>
      </c>
      <c r="P96" s="54"/>
    </row>
    <row r="97" spans="1:16" ht="16" x14ac:dyDescent="0.2">
      <c r="A97" s="46"/>
      <c r="B97" s="40"/>
      <c r="C97" s="40"/>
      <c r="D97" s="40"/>
      <c r="E97" s="37"/>
      <c r="F97" s="39"/>
      <c r="G97" s="47"/>
      <c r="H97" s="40"/>
      <c r="I97" s="48"/>
      <c r="J97" s="55"/>
      <c r="K97" s="56"/>
      <c r="L97" s="51"/>
      <c r="M97" s="52"/>
      <c r="N97" s="46"/>
      <c r="O97" s="53">
        <f t="shared" si="1"/>
        <v>0</v>
      </c>
      <c r="P97" s="54"/>
    </row>
    <row r="98" spans="1:16" ht="16" x14ac:dyDescent="0.2">
      <c r="A98" s="46"/>
      <c r="B98" s="40"/>
      <c r="C98" s="40"/>
      <c r="D98" s="40"/>
      <c r="E98" s="37"/>
      <c r="F98" s="39"/>
      <c r="G98" s="47"/>
      <c r="H98" s="40"/>
      <c r="I98" s="48"/>
      <c r="J98" s="55"/>
      <c r="K98" s="56"/>
      <c r="L98" s="51"/>
      <c r="M98" s="52"/>
      <c r="N98" s="46"/>
      <c r="O98" s="53">
        <f t="shared" si="1"/>
        <v>0</v>
      </c>
      <c r="P98" s="54"/>
    </row>
    <row r="99" spans="1:16" ht="16" x14ac:dyDescent="0.2">
      <c r="A99" s="46"/>
      <c r="B99" s="40"/>
      <c r="C99" s="40"/>
      <c r="D99" s="40"/>
      <c r="E99" s="37"/>
      <c r="F99" s="39"/>
      <c r="G99" s="47"/>
      <c r="H99" s="40"/>
      <c r="I99" s="48"/>
      <c r="J99" s="55"/>
      <c r="K99" s="56"/>
      <c r="L99" s="51"/>
      <c r="M99" s="52"/>
      <c r="N99" s="46"/>
      <c r="O99" s="53">
        <f t="shared" si="1"/>
        <v>0</v>
      </c>
      <c r="P99" s="54"/>
    </row>
    <row r="100" spans="1:16" ht="16" x14ac:dyDescent="0.2">
      <c r="A100" s="46"/>
      <c r="B100" s="40"/>
      <c r="C100" s="40"/>
      <c r="D100" s="40"/>
      <c r="E100" s="37"/>
      <c r="F100" s="39"/>
      <c r="G100" s="47"/>
      <c r="H100" s="40"/>
      <c r="I100" s="48"/>
      <c r="J100" s="55"/>
      <c r="K100" s="56"/>
      <c r="L100" s="51"/>
      <c r="M100" s="52"/>
      <c r="N100" s="46"/>
      <c r="O100" s="53">
        <f t="shared" si="1"/>
        <v>0</v>
      </c>
      <c r="P100" s="54"/>
    </row>
    <row r="101" spans="1:16" ht="16" x14ac:dyDescent="0.2">
      <c r="A101" s="46"/>
      <c r="B101" s="40"/>
      <c r="C101" s="40"/>
      <c r="D101" s="40"/>
      <c r="E101" s="37"/>
      <c r="F101" s="39"/>
      <c r="G101" s="47"/>
      <c r="H101" s="40"/>
      <c r="I101" s="48"/>
      <c r="J101" s="55"/>
      <c r="K101" s="56"/>
      <c r="L101" s="51"/>
      <c r="M101" s="52"/>
      <c r="N101" s="46"/>
      <c r="O101" s="53">
        <f t="shared" si="1"/>
        <v>0</v>
      </c>
      <c r="P101" s="54"/>
    </row>
    <row r="102" spans="1:16" ht="16" x14ac:dyDescent="0.2">
      <c r="A102" s="46"/>
      <c r="B102" s="40"/>
      <c r="C102" s="40"/>
      <c r="D102" s="40"/>
      <c r="E102" s="37"/>
      <c r="F102" s="39"/>
      <c r="G102" s="47"/>
      <c r="H102" s="40"/>
      <c r="I102" s="48"/>
      <c r="J102" s="55"/>
      <c r="K102" s="56"/>
      <c r="L102" s="51"/>
      <c r="M102" s="52"/>
      <c r="N102" s="46"/>
      <c r="O102" s="53">
        <f t="shared" si="1"/>
        <v>0</v>
      </c>
      <c r="P102" s="54"/>
    </row>
    <row r="103" spans="1:16" ht="16" x14ac:dyDescent="0.2">
      <c r="A103" s="46"/>
      <c r="B103" s="40"/>
      <c r="C103" s="40"/>
      <c r="D103" s="40"/>
      <c r="E103" s="37"/>
      <c r="F103" s="39"/>
      <c r="G103" s="47"/>
      <c r="H103" s="40"/>
      <c r="I103" s="48"/>
      <c r="J103" s="55"/>
      <c r="K103" s="56"/>
      <c r="L103" s="51"/>
      <c r="M103" s="52"/>
      <c r="N103" s="46"/>
      <c r="O103" s="53">
        <f t="shared" si="1"/>
        <v>0</v>
      </c>
      <c r="P103" s="54"/>
    </row>
    <row r="104" spans="1:16" ht="16" x14ac:dyDescent="0.2">
      <c r="A104" s="46"/>
      <c r="B104" s="40"/>
      <c r="C104" s="40"/>
      <c r="D104" s="40"/>
      <c r="E104" s="37"/>
      <c r="F104" s="39"/>
      <c r="G104" s="47"/>
      <c r="H104" s="40"/>
      <c r="I104" s="48"/>
      <c r="J104" s="55"/>
      <c r="K104" s="56"/>
      <c r="L104" s="51"/>
      <c r="M104" s="52"/>
      <c r="N104" s="46"/>
      <c r="O104" s="53">
        <f t="shared" si="1"/>
        <v>0</v>
      </c>
      <c r="P104" s="54"/>
    </row>
    <row r="105" spans="1:16" ht="16" x14ac:dyDescent="0.2">
      <c r="A105" s="46"/>
      <c r="B105" s="40"/>
      <c r="C105" s="40"/>
      <c r="D105" s="40"/>
      <c r="E105" s="37"/>
      <c r="F105" s="39"/>
      <c r="G105" s="47"/>
      <c r="H105" s="40"/>
      <c r="I105" s="48"/>
      <c r="J105" s="55"/>
      <c r="K105" s="56"/>
      <c r="L105" s="51"/>
      <c r="M105" s="52"/>
      <c r="N105" s="46"/>
      <c r="O105" s="53">
        <f t="shared" si="1"/>
        <v>0</v>
      </c>
      <c r="P105" s="54"/>
    </row>
    <row r="106" spans="1:16" ht="16" x14ac:dyDescent="0.2">
      <c r="A106" s="46"/>
      <c r="B106" s="40"/>
      <c r="C106" s="40"/>
      <c r="D106" s="40"/>
      <c r="E106" s="37"/>
      <c r="F106" s="39"/>
      <c r="G106" s="47"/>
      <c r="H106" s="40"/>
      <c r="I106" s="48"/>
      <c r="J106" s="55"/>
      <c r="K106" s="56"/>
      <c r="L106" s="51"/>
      <c r="M106" s="52"/>
      <c r="N106" s="46"/>
      <c r="O106" s="53">
        <f t="shared" si="1"/>
        <v>0</v>
      </c>
      <c r="P106" s="54"/>
    </row>
    <row r="107" spans="1:16" ht="16" x14ac:dyDescent="0.2">
      <c r="A107" s="46"/>
      <c r="B107" s="40"/>
      <c r="C107" s="40"/>
      <c r="D107" s="40"/>
      <c r="E107" s="37"/>
      <c r="F107" s="39"/>
      <c r="G107" s="47"/>
      <c r="H107" s="40"/>
      <c r="I107" s="48"/>
      <c r="J107" s="55"/>
      <c r="K107" s="56"/>
      <c r="L107" s="51"/>
      <c r="M107" s="52"/>
      <c r="N107" s="46"/>
      <c r="O107" s="53">
        <f t="shared" si="1"/>
        <v>0</v>
      </c>
      <c r="P107" s="54"/>
    </row>
    <row r="108" spans="1:16" ht="16" x14ac:dyDescent="0.2">
      <c r="A108" s="46"/>
      <c r="B108" s="40"/>
      <c r="C108" s="40"/>
      <c r="D108" s="40"/>
      <c r="E108" s="37"/>
      <c r="F108" s="39"/>
      <c r="G108" s="47"/>
      <c r="H108" s="40"/>
      <c r="I108" s="48"/>
      <c r="J108" s="55"/>
      <c r="K108" s="56"/>
      <c r="L108" s="51"/>
      <c r="M108" s="52"/>
      <c r="N108" s="46"/>
      <c r="O108" s="53">
        <f t="shared" si="1"/>
        <v>0</v>
      </c>
      <c r="P108" s="54"/>
    </row>
    <row r="109" spans="1:16" ht="16" x14ac:dyDescent="0.2">
      <c r="A109" s="46"/>
      <c r="B109" s="40"/>
      <c r="C109" s="40"/>
      <c r="D109" s="40"/>
      <c r="E109" s="37"/>
      <c r="F109" s="39"/>
      <c r="G109" s="47"/>
      <c r="H109" s="40"/>
      <c r="I109" s="48"/>
      <c r="J109" s="55"/>
      <c r="K109" s="56"/>
      <c r="L109" s="51"/>
      <c r="M109" s="52"/>
      <c r="N109" s="46"/>
      <c r="O109" s="53">
        <f t="shared" si="1"/>
        <v>0</v>
      </c>
      <c r="P109" s="54"/>
    </row>
    <row r="110" spans="1:16" ht="16" x14ac:dyDescent="0.2">
      <c r="A110" s="46"/>
      <c r="B110" s="40"/>
      <c r="C110" s="40"/>
      <c r="D110" s="40"/>
      <c r="E110" s="37"/>
      <c r="F110" s="39"/>
      <c r="G110" s="47"/>
      <c r="H110" s="40"/>
      <c r="I110" s="48"/>
      <c r="J110" s="55"/>
      <c r="K110" s="56"/>
      <c r="L110" s="51"/>
      <c r="M110" s="52"/>
      <c r="N110" s="46"/>
      <c r="O110" s="53">
        <f t="shared" si="1"/>
        <v>0</v>
      </c>
      <c r="P110" s="54"/>
    </row>
    <row r="111" spans="1:16" ht="16" x14ac:dyDescent="0.2">
      <c r="A111" s="46"/>
      <c r="B111" s="40"/>
      <c r="C111" s="40"/>
      <c r="D111" s="40"/>
      <c r="E111" s="37"/>
      <c r="F111" s="39"/>
      <c r="G111" s="47"/>
      <c r="H111" s="40"/>
      <c r="I111" s="48"/>
      <c r="J111" s="55"/>
      <c r="K111" s="56"/>
      <c r="L111" s="51"/>
      <c r="M111" s="52"/>
      <c r="N111" s="46"/>
      <c r="O111" s="53">
        <f t="shared" si="1"/>
        <v>0</v>
      </c>
      <c r="P111" s="54"/>
    </row>
    <row r="112" spans="1:16" ht="16" x14ac:dyDescent="0.2">
      <c r="A112" s="46"/>
      <c r="B112" s="40"/>
      <c r="C112" s="40"/>
      <c r="D112" s="40"/>
      <c r="E112" s="37"/>
      <c r="F112" s="39"/>
      <c r="G112" s="47"/>
      <c r="H112" s="40"/>
      <c r="I112" s="48"/>
      <c r="J112" s="55"/>
      <c r="K112" s="56"/>
      <c r="L112" s="51"/>
      <c r="M112" s="52"/>
      <c r="N112" s="46"/>
      <c r="O112" s="53">
        <f t="shared" si="1"/>
        <v>0</v>
      </c>
      <c r="P112" s="54"/>
    </row>
    <row r="113" spans="1:16" ht="16" x14ac:dyDescent="0.2">
      <c r="A113" s="46"/>
      <c r="B113" s="40"/>
      <c r="C113" s="40"/>
      <c r="D113" s="40"/>
      <c r="E113" s="37"/>
      <c r="F113" s="39"/>
      <c r="G113" s="47"/>
      <c r="H113" s="40"/>
      <c r="I113" s="48"/>
      <c r="J113" s="55"/>
      <c r="K113" s="56"/>
      <c r="L113" s="51"/>
      <c r="M113" s="52"/>
      <c r="N113" s="46"/>
      <c r="O113" s="53">
        <f t="shared" si="1"/>
        <v>0</v>
      </c>
      <c r="P113" s="54"/>
    </row>
    <row r="114" spans="1:16" ht="16" x14ac:dyDescent="0.2">
      <c r="A114" s="46"/>
      <c r="B114" s="40"/>
      <c r="C114" s="40"/>
      <c r="D114" s="40"/>
      <c r="E114" s="37"/>
      <c r="F114" s="39"/>
      <c r="G114" s="47"/>
      <c r="H114" s="40"/>
      <c r="I114" s="48"/>
      <c r="J114" s="55"/>
      <c r="K114" s="56"/>
      <c r="L114" s="51"/>
      <c r="M114" s="52"/>
      <c r="N114" s="46"/>
      <c r="O114" s="53">
        <f t="shared" si="1"/>
        <v>0</v>
      </c>
      <c r="P114" s="54"/>
    </row>
    <row r="115" spans="1:16" ht="16" x14ac:dyDescent="0.2">
      <c r="A115" s="46"/>
      <c r="B115" s="40"/>
      <c r="C115" s="40"/>
      <c r="D115" s="40"/>
      <c r="E115" s="37"/>
      <c r="F115" s="39"/>
      <c r="G115" s="47"/>
      <c r="H115" s="40"/>
      <c r="I115" s="48"/>
      <c r="J115" s="55"/>
      <c r="K115" s="56"/>
      <c r="L115" s="51"/>
      <c r="M115" s="52"/>
      <c r="N115" s="46"/>
      <c r="O115" s="53">
        <f t="shared" si="1"/>
        <v>0</v>
      </c>
      <c r="P115" s="54"/>
    </row>
    <row r="116" spans="1:16" ht="16" x14ac:dyDescent="0.2">
      <c r="A116" s="46"/>
      <c r="B116" s="40"/>
      <c r="C116" s="40"/>
      <c r="D116" s="40"/>
      <c r="E116" s="37"/>
      <c r="F116" s="39"/>
      <c r="G116" s="47"/>
      <c r="H116" s="40"/>
      <c r="I116" s="48"/>
      <c r="J116" s="55"/>
      <c r="K116" s="56"/>
      <c r="L116" s="51"/>
      <c r="M116" s="52"/>
      <c r="N116" s="46"/>
      <c r="O116" s="53">
        <f t="shared" si="1"/>
        <v>0</v>
      </c>
      <c r="P116" s="54"/>
    </row>
    <row r="117" spans="1:16" ht="16" x14ac:dyDescent="0.2">
      <c r="A117" s="46"/>
      <c r="B117" s="40"/>
      <c r="C117" s="40"/>
      <c r="D117" s="40"/>
      <c r="E117" s="37"/>
      <c r="F117" s="39"/>
      <c r="G117" s="47"/>
      <c r="H117" s="40"/>
      <c r="I117" s="48"/>
      <c r="J117" s="55"/>
      <c r="K117" s="56"/>
      <c r="L117" s="51"/>
      <c r="M117" s="52"/>
      <c r="N117" s="46"/>
      <c r="O117" s="53">
        <f t="shared" si="1"/>
        <v>0</v>
      </c>
      <c r="P117" s="54"/>
    </row>
    <row r="118" spans="1:16" ht="16" x14ac:dyDescent="0.2">
      <c r="A118" s="46"/>
      <c r="B118" s="40"/>
      <c r="C118" s="40"/>
      <c r="D118" s="40"/>
      <c r="E118" s="37"/>
      <c r="F118" s="39"/>
      <c r="G118" s="47"/>
      <c r="H118" s="40"/>
      <c r="I118" s="48"/>
      <c r="J118" s="55"/>
      <c r="K118" s="56"/>
      <c r="L118" s="51"/>
      <c r="M118" s="52"/>
      <c r="N118" s="46"/>
      <c r="O118" s="53">
        <f t="shared" si="1"/>
        <v>0</v>
      </c>
      <c r="P118" s="54"/>
    </row>
    <row r="119" spans="1:16" ht="16" x14ac:dyDescent="0.2">
      <c r="A119" s="46"/>
      <c r="B119" s="40"/>
      <c r="C119" s="40"/>
      <c r="D119" s="40"/>
      <c r="E119" s="37"/>
      <c r="F119" s="39"/>
      <c r="G119" s="47"/>
      <c r="H119" s="40"/>
      <c r="I119" s="48"/>
      <c r="J119" s="55"/>
      <c r="K119" s="56"/>
      <c r="L119" s="51"/>
      <c r="M119" s="52"/>
      <c r="N119" s="46"/>
      <c r="O119" s="53">
        <f t="shared" si="1"/>
        <v>0</v>
      </c>
      <c r="P119" s="54"/>
    </row>
    <row r="120" spans="1:16" ht="16" x14ac:dyDescent="0.2">
      <c r="A120" s="46"/>
      <c r="B120" s="40"/>
      <c r="C120" s="40"/>
      <c r="D120" s="40"/>
      <c r="E120" s="37"/>
      <c r="F120" s="39"/>
      <c r="G120" s="47"/>
      <c r="H120" s="40"/>
      <c r="I120" s="48"/>
      <c r="J120" s="55"/>
      <c r="K120" s="56"/>
      <c r="L120" s="51"/>
      <c r="M120" s="52"/>
      <c r="N120" s="46"/>
      <c r="O120" s="53">
        <f t="shared" si="1"/>
        <v>0</v>
      </c>
      <c r="P120" s="54"/>
    </row>
    <row r="121" spans="1:16" ht="16" x14ac:dyDescent="0.2">
      <c r="A121" s="46"/>
      <c r="B121" s="40"/>
      <c r="C121" s="40"/>
      <c r="D121" s="40"/>
      <c r="E121" s="37"/>
      <c r="F121" s="39"/>
      <c r="G121" s="47"/>
      <c r="H121" s="40"/>
      <c r="I121" s="48"/>
      <c r="J121" s="55"/>
      <c r="K121" s="56"/>
      <c r="L121" s="51"/>
      <c r="M121" s="52"/>
      <c r="N121" s="46"/>
      <c r="O121" s="53">
        <f t="shared" si="1"/>
        <v>0</v>
      </c>
      <c r="P121" s="54"/>
    </row>
    <row r="122" spans="1:16" ht="16" x14ac:dyDescent="0.2">
      <c r="A122" s="46"/>
      <c r="B122" s="40"/>
      <c r="C122" s="40"/>
      <c r="D122" s="40"/>
      <c r="E122" s="37"/>
      <c r="F122" s="39"/>
      <c r="G122" s="47"/>
      <c r="H122" s="40"/>
      <c r="I122" s="48"/>
      <c r="J122" s="55"/>
      <c r="K122" s="56"/>
      <c r="L122" s="51"/>
      <c r="M122" s="52"/>
      <c r="N122" s="46"/>
      <c r="O122" s="53">
        <f t="shared" si="1"/>
        <v>0</v>
      </c>
      <c r="P122" s="54"/>
    </row>
    <row r="123" spans="1:16" ht="16" x14ac:dyDescent="0.2">
      <c r="A123" s="46"/>
      <c r="B123" s="40"/>
      <c r="C123" s="40"/>
      <c r="D123" s="40"/>
      <c r="E123" s="37"/>
      <c r="F123" s="39"/>
      <c r="G123" s="47"/>
      <c r="H123" s="40"/>
      <c r="I123" s="48"/>
      <c r="J123" s="55"/>
      <c r="K123" s="56"/>
      <c r="L123" s="51"/>
      <c r="M123" s="52"/>
      <c r="N123" s="46"/>
      <c r="O123" s="53">
        <f t="shared" si="1"/>
        <v>0</v>
      </c>
      <c r="P123" s="58"/>
    </row>
    <row r="124" spans="1:16" ht="16" x14ac:dyDescent="0.2">
      <c r="A124" s="46"/>
      <c r="B124" s="40"/>
      <c r="C124" s="40"/>
      <c r="D124" s="40"/>
      <c r="E124" s="37"/>
      <c r="F124" s="39"/>
      <c r="G124" s="47"/>
      <c r="H124" s="40"/>
      <c r="I124" s="48"/>
      <c r="J124" s="55"/>
      <c r="K124" s="56"/>
      <c r="L124" s="51"/>
      <c r="M124" s="52"/>
      <c r="N124" s="46"/>
      <c r="O124" s="53">
        <f t="shared" si="1"/>
        <v>0</v>
      </c>
      <c r="P124" s="54"/>
    </row>
    <row r="125" spans="1:16" ht="16" x14ac:dyDescent="0.2">
      <c r="A125" s="46"/>
      <c r="B125" s="40"/>
      <c r="C125" s="40"/>
      <c r="D125" s="40"/>
      <c r="E125" s="37"/>
      <c r="F125" s="39"/>
      <c r="G125" s="47"/>
      <c r="H125" s="40"/>
      <c r="I125" s="48"/>
      <c r="J125" s="55"/>
      <c r="K125" s="56"/>
      <c r="L125" s="51"/>
      <c r="M125" s="52"/>
      <c r="N125" s="46"/>
      <c r="O125" s="53">
        <f t="shared" si="1"/>
        <v>0</v>
      </c>
      <c r="P125" s="54"/>
    </row>
    <row r="126" spans="1:16" ht="16" x14ac:dyDescent="0.2">
      <c r="A126" s="46"/>
      <c r="B126" s="40"/>
      <c r="C126" s="40"/>
      <c r="D126" s="40"/>
      <c r="E126" s="37"/>
      <c r="F126" s="39"/>
      <c r="G126" s="47"/>
      <c r="H126" s="40"/>
      <c r="I126" s="48"/>
      <c r="J126" s="55"/>
      <c r="K126" s="56"/>
      <c r="L126" s="51"/>
      <c r="M126" s="52"/>
      <c r="N126" s="46"/>
      <c r="O126" s="53">
        <f t="shared" si="1"/>
        <v>0</v>
      </c>
      <c r="P126" s="54"/>
    </row>
    <row r="127" spans="1:16" ht="16" x14ac:dyDescent="0.2">
      <c r="A127" s="46"/>
      <c r="B127" s="40"/>
      <c r="C127" s="40"/>
      <c r="D127" s="40"/>
      <c r="E127" s="37"/>
      <c r="F127" s="39"/>
      <c r="G127" s="47"/>
      <c r="H127" s="40"/>
      <c r="I127" s="48"/>
      <c r="J127" s="55"/>
      <c r="K127" s="56"/>
      <c r="L127" s="51"/>
      <c r="M127" s="52"/>
      <c r="N127" s="46"/>
      <c r="O127" s="53">
        <f t="shared" si="1"/>
        <v>0</v>
      </c>
      <c r="P127" s="54"/>
    </row>
    <row r="128" spans="1:16" ht="16" x14ac:dyDescent="0.2">
      <c r="A128" s="46"/>
      <c r="B128" s="40"/>
      <c r="C128" s="40"/>
      <c r="D128" s="40"/>
      <c r="E128" s="37"/>
      <c r="F128" s="39"/>
      <c r="G128" s="47"/>
      <c r="H128" s="40"/>
      <c r="I128" s="48"/>
      <c r="J128" s="55"/>
      <c r="K128" s="56"/>
      <c r="L128" s="51"/>
      <c r="M128" s="52"/>
      <c r="N128" s="46"/>
      <c r="O128" s="53">
        <f t="shared" si="1"/>
        <v>0</v>
      </c>
      <c r="P128" s="54"/>
    </row>
    <row r="129" spans="1:16" ht="16" x14ac:dyDescent="0.2">
      <c r="A129" s="46"/>
      <c r="B129" s="40"/>
      <c r="C129" s="40"/>
      <c r="D129" s="40"/>
      <c r="E129" s="37"/>
      <c r="F129" s="39"/>
      <c r="G129" s="47"/>
      <c r="H129" s="40"/>
      <c r="I129" s="57"/>
      <c r="J129" s="49"/>
      <c r="K129" s="50"/>
      <c r="L129" s="51"/>
      <c r="M129" s="52"/>
      <c r="N129" s="46"/>
      <c r="O129" s="53">
        <f t="shared" si="1"/>
        <v>0</v>
      </c>
      <c r="P129" s="54"/>
    </row>
    <row r="130" spans="1:16" ht="16" x14ac:dyDescent="0.2">
      <c r="A130" s="46"/>
      <c r="B130" s="40"/>
      <c r="C130" s="40"/>
      <c r="D130" s="40"/>
      <c r="E130" s="37"/>
      <c r="F130" s="39"/>
      <c r="G130" s="47"/>
      <c r="H130" s="40"/>
      <c r="I130" s="48"/>
      <c r="J130" s="49"/>
      <c r="K130" s="50"/>
      <c r="L130" s="51"/>
      <c r="M130" s="52"/>
      <c r="N130" s="46"/>
      <c r="O130" s="53">
        <f t="shared" si="1"/>
        <v>0</v>
      </c>
      <c r="P130" s="54"/>
    </row>
    <row r="131" spans="1:16" ht="16" x14ac:dyDescent="0.2">
      <c r="A131" s="46"/>
      <c r="B131" s="40"/>
      <c r="C131" s="40"/>
      <c r="D131" s="40"/>
      <c r="E131" s="37"/>
      <c r="F131" s="39"/>
      <c r="G131" s="47"/>
      <c r="H131" s="40"/>
      <c r="I131" s="48"/>
      <c r="J131" s="49"/>
      <c r="K131" s="50"/>
      <c r="L131" s="51"/>
      <c r="M131" s="52"/>
      <c r="N131" s="46"/>
      <c r="O131" s="53">
        <f t="shared" si="1"/>
        <v>0</v>
      </c>
      <c r="P131" s="54"/>
    </row>
    <row r="132" spans="1:16" ht="16" x14ac:dyDescent="0.2">
      <c r="A132" s="46"/>
      <c r="B132" s="40"/>
      <c r="C132" s="40"/>
      <c r="D132" s="40"/>
      <c r="E132" s="37"/>
      <c r="F132" s="39"/>
      <c r="G132" s="47"/>
      <c r="H132" s="40"/>
      <c r="I132" s="48"/>
      <c r="J132" s="49"/>
      <c r="K132" s="50"/>
      <c r="L132" s="51"/>
      <c r="M132" s="52"/>
      <c r="N132" s="46"/>
      <c r="O132" s="53">
        <f t="shared" ref="O132:O195" si="2">ABS(N132-A132)</f>
        <v>0</v>
      </c>
      <c r="P132" s="54"/>
    </row>
    <row r="133" spans="1:16" ht="16" x14ac:dyDescent="0.2">
      <c r="A133" s="46"/>
      <c r="B133" s="40"/>
      <c r="C133" s="40"/>
      <c r="D133" s="40"/>
      <c r="E133" s="37"/>
      <c r="F133" s="39"/>
      <c r="G133" s="47"/>
      <c r="H133" s="40"/>
      <c r="I133" s="48"/>
      <c r="J133" s="49"/>
      <c r="K133" s="50"/>
      <c r="L133" s="51"/>
      <c r="M133" s="52"/>
      <c r="N133" s="46"/>
      <c r="O133" s="53">
        <f t="shared" si="2"/>
        <v>0</v>
      </c>
      <c r="P133" s="54"/>
    </row>
    <row r="134" spans="1:16" ht="16" x14ac:dyDescent="0.2">
      <c r="A134" s="46"/>
      <c r="B134" s="40"/>
      <c r="C134" s="40"/>
      <c r="D134" s="40"/>
      <c r="E134" s="37"/>
      <c r="F134" s="39"/>
      <c r="G134" s="47"/>
      <c r="H134" s="40"/>
      <c r="I134" s="48"/>
      <c r="J134" s="49"/>
      <c r="K134" s="50"/>
      <c r="L134" s="51"/>
      <c r="M134" s="52"/>
      <c r="N134" s="46"/>
      <c r="O134" s="53">
        <f t="shared" si="2"/>
        <v>0</v>
      </c>
      <c r="P134" s="54"/>
    </row>
    <row r="135" spans="1:16" ht="16" x14ac:dyDescent="0.2">
      <c r="A135" s="46"/>
      <c r="B135" s="40"/>
      <c r="C135" s="40"/>
      <c r="D135" s="40"/>
      <c r="E135" s="37"/>
      <c r="F135" s="39"/>
      <c r="G135" s="47"/>
      <c r="H135" s="40"/>
      <c r="I135" s="48"/>
      <c r="J135" s="49"/>
      <c r="K135" s="50"/>
      <c r="L135" s="51"/>
      <c r="M135" s="52"/>
      <c r="N135" s="46"/>
      <c r="O135" s="53">
        <f t="shared" si="2"/>
        <v>0</v>
      </c>
      <c r="P135" s="54"/>
    </row>
    <row r="136" spans="1:16" ht="16" x14ac:dyDescent="0.2">
      <c r="A136" s="46"/>
      <c r="B136" s="40"/>
      <c r="C136" s="40"/>
      <c r="D136" s="40"/>
      <c r="E136" s="37"/>
      <c r="F136" s="39"/>
      <c r="G136" s="47"/>
      <c r="H136" s="40"/>
      <c r="I136" s="48"/>
      <c r="J136" s="49"/>
      <c r="K136" s="50"/>
      <c r="L136" s="51"/>
      <c r="M136" s="52"/>
      <c r="N136" s="46"/>
      <c r="O136" s="53">
        <f t="shared" si="2"/>
        <v>0</v>
      </c>
      <c r="P136" s="54"/>
    </row>
    <row r="137" spans="1:16" ht="16" x14ac:dyDescent="0.2">
      <c r="A137" s="46"/>
      <c r="B137" s="40"/>
      <c r="C137" s="40"/>
      <c r="D137" s="40"/>
      <c r="E137" s="37"/>
      <c r="F137" s="39"/>
      <c r="G137" s="47"/>
      <c r="H137" s="40"/>
      <c r="I137" s="48"/>
      <c r="J137" s="49"/>
      <c r="K137" s="50"/>
      <c r="L137" s="51"/>
      <c r="M137" s="52"/>
      <c r="N137" s="46"/>
      <c r="O137" s="53">
        <f t="shared" si="2"/>
        <v>0</v>
      </c>
      <c r="P137" s="54"/>
    </row>
    <row r="138" spans="1:16" ht="16" x14ac:dyDescent="0.2">
      <c r="A138" s="46"/>
      <c r="B138" s="40"/>
      <c r="C138" s="40"/>
      <c r="D138" s="40"/>
      <c r="E138" s="37"/>
      <c r="F138" s="39"/>
      <c r="G138" s="47"/>
      <c r="H138" s="40"/>
      <c r="I138" s="48"/>
      <c r="J138" s="49"/>
      <c r="K138" s="50"/>
      <c r="L138" s="51"/>
      <c r="M138" s="52"/>
      <c r="N138" s="46"/>
      <c r="O138" s="53">
        <f t="shared" si="2"/>
        <v>0</v>
      </c>
      <c r="P138" s="54"/>
    </row>
    <row r="139" spans="1:16" ht="16" x14ac:dyDescent="0.2">
      <c r="A139" s="46"/>
      <c r="B139" s="40"/>
      <c r="C139" s="40"/>
      <c r="D139" s="40"/>
      <c r="E139" s="37"/>
      <c r="F139" s="39"/>
      <c r="G139" s="47"/>
      <c r="H139" s="40"/>
      <c r="I139" s="48"/>
      <c r="J139" s="49"/>
      <c r="K139" s="50"/>
      <c r="L139" s="51"/>
      <c r="M139" s="52"/>
      <c r="N139" s="46"/>
      <c r="O139" s="53">
        <f t="shared" si="2"/>
        <v>0</v>
      </c>
      <c r="P139" s="54"/>
    </row>
    <row r="140" spans="1:16" ht="16" x14ac:dyDescent="0.2">
      <c r="A140" s="46"/>
      <c r="B140" s="40"/>
      <c r="C140" s="40"/>
      <c r="D140" s="40"/>
      <c r="E140" s="37"/>
      <c r="F140" s="39"/>
      <c r="G140" s="47"/>
      <c r="H140" s="40"/>
      <c r="I140" s="48"/>
      <c r="J140" s="49"/>
      <c r="K140" s="50"/>
      <c r="L140" s="51"/>
      <c r="M140" s="52"/>
      <c r="N140" s="46"/>
      <c r="O140" s="53">
        <f t="shared" si="2"/>
        <v>0</v>
      </c>
      <c r="P140" s="54"/>
    </row>
    <row r="141" spans="1:16" ht="16" x14ac:dyDescent="0.2">
      <c r="A141" s="46"/>
      <c r="B141" s="40"/>
      <c r="C141" s="40"/>
      <c r="D141" s="40"/>
      <c r="E141" s="37"/>
      <c r="F141" s="39"/>
      <c r="G141" s="47"/>
      <c r="H141" s="40"/>
      <c r="I141" s="48"/>
      <c r="J141" s="49"/>
      <c r="K141" s="50"/>
      <c r="L141" s="51"/>
      <c r="M141" s="52"/>
      <c r="N141" s="46"/>
      <c r="O141" s="53">
        <f t="shared" si="2"/>
        <v>0</v>
      </c>
      <c r="P141" s="54"/>
    </row>
    <row r="142" spans="1:16" ht="16" x14ac:dyDescent="0.2">
      <c r="A142" s="46"/>
      <c r="B142" s="40"/>
      <c r="C142" s="40"/>
      <c r="D142" s="40"/>
      <c r="E142" s="37"/>
      <c r="F142" s="39"/>
      <c r="G142" s="47"/>
      <c r="H142" s="40"/>
      <c r="I142" s="48"/>
      <c r="J142" s="49"/>
      <c r="K142" s="50"/>
      <c r="L142" s="51"/>
      <c r="M142" s="52"/>
      <c r="N142" s="46"/>
      <c r="O142" s="53">
        <f t="shared" si="2"/>
        <v>0</v>
      </c>
      <c r="P142" s="54"/>
    </row>
    <row r="143" spans="1:16" ht="16" x14ac:dyDescent="0.2">
      <c r="A143" s="46"/>
      <c r="B143" s="40"/>
      <c r="C143" s="40"/>
      <c r="D143" s="40"/>
      <c r="E143" s="37"/>
      <c r="F143" s="39"/>
      <c r="G143" s="47"/>
      <c r="H143" s="40"/>
      <c r="I143" s="48"/>
      <c r="J143" s="49"/>
      <c r="K143" s="50"/>
      <c r="L143" s="51"/>
      <c r="M143" s="52"/>
      <c r="N143" s="46"/>
      <c r="O143" s="53">
        <f t="shared" si="2"/>
        <v>0</v>
      </c>
      <c r="P143" s="54"/>
    </row>
    <row r="144" spans="1:16" ht="16" x14ac:dyDescent="0.2">
      <c r="A144" s="46"/>
      <c r="B144" s="40"/>
      <c r="C144" s="40"/>
      <c r="D144" s="40"/>
      <c r="E144" s="37"/>
      <c r="F144" s="39"/>
      <c r="G144" s="47"/>
      <c r="H144" s="40"/>
      <c r="I144" s="48"/>
      <c r="J144" s="49"/>
      <c r="K144" s="50"/>
      <c r="L144" s="51"/>
      <c r="M144" s="52"/>
      <c r="N144" s="46"/>
      <c r="O144" s="53">
        <f t="shared" si="2"/>
        <v>0</v>
      </c>
      <c r="P144" s="54"/>
    </row>
    <row r="145" spans="1:16" ht="16" x14ac:dyDescent="0.2">
      <c r="A145" s="46"/>
      <c r="B145" s="40"/>
      <c r="C145" s="40"/>
      <c r="D145" s="40"/>
      <c r="E145" s="37"/>
      <c r="F145" s="39"/>
      <c r="G145" s="47"/>
      <c r="H145" s="40"/>
      <c r="I145" s="48"/>
      <c r="J145" s="49"/>
      <c r="K145" s="50"/>
      <c r="L145" s="51"/>
      <c r="M145" s="52"/>
      <c r="N145" s="46"/>
      <c r="O145" s="53">
        <f t="shared" si="2"/>
        <v>0</v>
      </c>
      <c r="P145" s="54"/>
    </row>
    <row r="146" spans="1:16" ht="16" x14ac:dyDescent="0.2">
      <c r="A146" s="46"/>
      <c r="B146" s="40"/>
      <c r="C146" s="40"/>
      <c r="D146" s="40"/>
      <c r="E146" s="37"/>
      <c r="F146" s="39"/>
      <c r="G146" s="47"/>
      <c r="H146" s="40"/>
      <c r="I146" s="48"/>
      <c r="J146" s="49"/>
      <c r="K146" s="50"/>
      <c r="L146" s="51"/>
      <c r="M146" s="52"/>
      <c r="N146" s="46"/>
      <c r="O146" s="53">
        <f t="shared" si="2"/>
        <v>0</v>
      </c>
      <c r="P146" s="54"/>
    </row>
    <row r="147" spans="1:16" ht="16" x14ac:dyDescent="0.2">
      <c r="A147" s="46"/>
      <c r="B147" s="40"/>
      <c r="C147" s="40"/>
      <c r="D147" s="40"/>
      <c r="E147" s="37"/>
      <c r="F147" s="39"/>
      <c r="G147" s="47"/>
      <c r="H147" s="40"/>
      <c r="I147" s="48"/>
      <c r="J147" s="49"/>
      <c r="K147" s="50"/>
      <c r="L147" s="51"/>
      <c r="M147" s="52"/>
      <c r="N147" s="46"/>
      <c r="O147" s="53">
        <f t="shared" si="2"/>
        <v>0</v>
      </c>
      <c r="P147" s="54"/>
    </row>
    <row r="148" spans="1:16" ht="16" x14ac:dyDescent="0.2">
      <c r="A148" s="46"/>
      <c r="B148" s="40"/>
      <c r="C148" s="40"/>
      <c r="D148" s="40"/>
      <c r="E148" s="37"/>
      <c r="F148" s="39"/>
      <c r="G148" s="47"/>
      <c r="H148" s="40"/>
      <c r="I148" s="48"/>
      <c r="J148" s="49"/>
      <c r="K148" s="50"/>
      <c r="L148" s="51"/>
      <c r="M148" s="52"/>
      <c r="N148" s="46"/>
      <c r="O148" s="53">
        <f t="shared" si="2"/>
        <v>0</v>
      </c>
      <c r="P148" s="54"/>
    </row>
    <row r="149" spans="1:16" ht="16" x14ac:dyDescent="0.2">
      <c r="A149" s="46"/>
      <c r="B149" s="40"/>
      <c r="C149" s="40"/>
      <c r="D149" s="40"/>
      <c r="E149" s="37"/>
      <c r="F149" s="39"/>
      <c r="G149" s="47"/>
      <c r="H149" s="40"/>
      <c r="I149" s="48"/>
      <c r="J149" s="49"/>
      <c r="K149" s="50"/>
      <c r="L149" s="51"/>
      <c r="M149" s="52"/>
      <c r="N149" s="46"/>
      <c r="O149" s="53">
        <f t="shared" si="2"/>
        <v>0</v>
      </c>
      <c r="P149" s="54"/>
    </row>
    <row r="150" spans="1:16" ht="16" x14ac:dyDescent="0.2">
      <c r="A150" s="46"/>
      <c r="B150" s="40"/>
      <c r="C150" s="40"/>
      <c r="D150" s="40"/>
      <c r="E150" s="37"/>
      <c r="F150" s="39"/>
      <c r="G150" s="47"/>
      <c r="H150" s="40"/>
      <c r="I150" s="48"/>
      <c r="J150" s="49"/>
      <c r="K150" s="50"/>
      <c r="L150" s="51"/>
      <c r="M150" s="52"/>
      <c r="N150" s="46"/>
      <c r="O150" s="53">
        <f t="shared" si="2"/>
        <v>0</v>
      </c>
      <c r="P150" s="54"/>
    </row>
    <row r="151" spans="1:16" ht="16" x14ac:dyDescent="0.2">
      <c r="A151" s="46"/>
      <c r="B151" s="40"/>
      <c r="C151" s="40"/>
      <c r="D151" s="40"/>
      <c r="E151" s="37"/>
      <c r="F151" s="39"/>
      <c r="G151" s="47"/>
      <c r="H151" s="40"/>
      <c r="I151" s="48"/>
      <c r="J151" s="49"/>
      <c r="K151" s="50"/>
      <c r="L151" s="51"/>
      <c r="M151" s="52"/>
      <c r="N151" s="46"/>
      <c r="O151" s="53">
        <f t="shared" si="2"/>
        <v>0</v>
      </c>
      <c r="P151" s="54"/>
    </row>
    <row r="152" spans="1:16" ht="16" x14ac:dyDescent="0.2">
      <c r="A152" s="46"/>
      <c r="B152" s="40"/>
      <c r="C152" s="40"/>
      <c r="D152" s="40"/>
      <c r="E152" s="37"/>
      <c r="F152" s="39"/>
      <c r="G152" s="47"/>
      <c r="H152" s="40"/>
      <c r="I152" s="48"/>
      <c r="J152" s="49"/>
      <c r="K152" s="50"/>
      <c r="L152" s="51"/>
      <c r="M152" s="52"/>
      <c r="N152" s="46"/>
      <c r="O152" s="53">
        <f t="shared" si="2"/>
        <v>0</v>
      </c>
      <c r="P152" s="54"/>
    </row>
    <row r="153" spans="1:16" ht="16" x14ac:dyDescent="0.2">
      <c r="A153" s="46"/>
      <c r="B153" s="40"/>
      <c r="C153" s="40"/>
      <c r="D153" s="40"/>
      <c r="E153" s="37"/>
      <c r="F153" s="39"/>
      <c r="G153" s="47"/>
      <c r="H153" s="40"/>
      <c r="I153" s="48"/>
      <c r="J153" s="49"/>
      <c r="K153" s="50"/>
      <c r="L153" s="51"/>
      <c r="M153" s="52"/>
      <c r="N153" s="46"/>
      <c r="O153" s="53">
        <f t="shared" si="2"/>
        <v>0</v>
      </c>
      <c r="P153" s="54"/>
    </row>
    <row r="154" spans="1:16" ht="16" x14ac:dyDescent="0.2">
      <c r="A154" s="46"/>
      <c r="B154" s="40"/>
      <c r="C154" s="40"/>
      <c r="D154" s="40"/>
      <c r="E154" s="37"/>
      <c r="F154" s="39"/>
      <c r="G154" s="47"/>
      <c r="H154" s="40"/>
      <c r="I154" s="48"/>
      <c r="J154" s="49"/>
      <c r="K154" s="50"/>
      <c r="L154" s="51"/>
      <c r="M154" s="52"/>
      <c r="N154" s="46"/>
      <c r="O154" s="53">
        <f t="shared" si="2"/>
        <v>0</v>
      </c>
      <c r="P154" s="54"/>
    </row>
    <row r="155" spans="1:16" ht="16" x14ac:dyDescent="0.2">
      <c r="A155" s="46"/>
      <c r="B155" s="40"/>
      <c r="C155" s="40"/>
      <c r="D155" s="40"/>
      <c r="E155" s="37"/>
      <c r="F155" s="39"/>
      <c r="G155" s="47"/>
      <c r="H155" s="40"/>
      <c r="I155" s="48"/>
      <c r="J155" s="49"/>
      <c r="K155" s="50"/>
      <c r="L155" s="51"/>
      <c r="M155" s="52"/>
      <c r="N155" s="46"/>
      <c r="O155" s="53">
        <f t="shared" si="2"/>
        <v>0</v>
      </c>
      <c r="P155" s="54"/>
    </row>
    <row r="156" spans="1:16" ht="16" x14ac:dyDescent="0.2">
      <c r="A156" s="46"/>
      <c r="B156" s="40"/>
      <c r="C156" s="40"/>
      <c r="D156" s="40"/>
      <c r="E156" s="37"/>
      <c r="F156" s="39"/>
      <c r="G156" s="47"/>
      <c r="H156" s="40"/>
      <c r="I156" s="48"/>
      <c r="J156" s="49"/>
      <c r="K156" s="50"/>
      <c r="L156" s="51"/>
      <c r="M156" s="52"/>
      <c r="N156" s="46"/>
      <c r="O156" s="53">
        <f t="shared" si="2"/>
        <v>0</v>
      </c>
      <c r="P156" s="54"/>
    </row>
    <row r="157" spans="1:16" ht="16" x14ac:dyDescent="0.2">
      <c r="A157" s="46"/>
      <c r="B157" s="40"/>
      <c r="C157" s="40"/>
      <c r="D157" s="40"/>
      <c r="E157" s="37"/>
      <c r="F157" s="39"/>
      <c r="G157" s="47"/>
      <c r="H157" s="40"/>
      <c r="I157" s="48"/>
      <c r="J157" s="49"/>
      <c r="K157" s="50"/>
      <c r="L157" s="51"/>
      <c r="M157" s="52"/>
      <c r="N157" s="46"/>
      <c r="O157" s="53">
        <f t="shared" si="2"/>
        <v>0</v>
      </c>
      <c r="P157" s="54"/>
    </row>
    <row r="158" spans="1:16" ht="16" x14ac:dyDescent="0.2">
      <c r="A158" s="46"/>
      <c r="B158" s="40"/>
      <c r="C158" s="40"/>
      <c r="D158" s="40"/>
      <c r="E158" s="37"/>
      <c r="F158" s="39"/>
      <c r="G158" s="47"/>
      <c r="H158" s="40"/>
      <c r="I158" s="48"/>
      <c r="J158" s="49"/>
      <c r="K158" s="50"/>
      <c r="L158" s="51"/>
      <c r="M158" s="52"/>
      <c r="N158" s="46"/>
      <c r="O158" s="53">
        <f t="shared" si="2"/>
        <v>0</v>
      </c>
      <c r="P158" s="54"/>
    </row>
    <row r="159" spans="1:16" ht="16" x14ac:dyDescent="0.2">
      <c r="A159" s="46"/>
      <c r="B159" s="40"/>
      <c r="C159" s="40"/>
      <c r="D159" s="40"/>
      <c r="E159" s="37"/>
      <c r="F159" s="39"/>
      <c r="G159" s="47"/>
      <c r="H159" s="40"/>
      <c r="I159" s="48"/>
      <c r="J159" s="49"/>
      <c r="K159" s="50"/>
      <c r="L159" s="51"/>
      <c r="M159" s="52"/>
      <c r="N159" s="46"/>
      <c r="O159" s="53">
        <f t="shared" si="2"/>
        <v>0</v>
      </c>
      <c r="P159" s="54"/>
    </row>
    <row r="160" spans="1:16" ht="16" x14ac:dyDescent="0.2">
      <c r="A160" s="46"/>
      <c r="B160" s="40"/>
      <c r="C160" s="40"/>
      <c r="D160" s="40"/>
      <c r="E160" s="37"/>
      <c r="F160" s="39"/>
      <c r="G160" s="47"/>
      <c r="H160" s="40"/>
      <c r="I160" s="48"/>
      <c r="J160" s="49"/>
      <c r="K160" s="50"/>
      <c r="L160" s="51"/>
      <c r="M160" s="52"/>
      <c r="N160" s="46"/>
      <c r="O160" s="53">
        <f t="shared" si="2"/>
        <v>0</v>
      </c>
      <c r="P160" s="54"/>
    </row>
    <row r="161" spans="1:16" ht="16" x14ac:dyDescent="0.2">
      <c r="A161" s="46"/>
      <c r="B161" s="40"/>
      <c r="C161" s="40"/>
      <c r="D161" s="40"/>
      <c r="E161" s="37"/>
      <c r="F161" s="39"/>
      <c r="G161" s="47"/>
      <c r="H161" s="40"/>
      <c r="I161" s="48"/>
      <c r="J161" s="49"/>
      <c r="K161" s="50"/>
      <c r="L161" s="51"/>
      <c r="M161" s="52"/>
      <c r="N161" s="46"/>
      <c r="O161" s="53">
        <f t="shared" si="2"/>
        <v>0</v>
      </c>
      <c r="P161" s="54"/>
    </row>
    <row r="162" spans="1:16" ht="16" x14ac:dyDescent="0.2">
      <c r="A162" s="46"/>
      <c r="B162" s="40"/>
      <c r="C162" s="40"/>
      <c r="D162" s="40"/>
      <c r="E162" s="37"/>
      <c r="F162" s="39"/>
      <c r="G162" s="47"/>
      <c r="H162" s="40"/>
      <c r="I162" s="48"/>
      <c r="J162" s="49"/>
      <c r="K162" s="50"/>
      <c r="L162" s="51"/>
      <c r="M162" s="52"/>
      <c r="N162" s="46"/>
      <c r="O162" s="53">
        <f t="shared" si="2"/>
        <v>0</v>
      </c>
      <c r="P162" s="54"/>
    </row>
    <row r="163" spans="1:16" ht="16" x14ac:dyDescent="0.2">
      <c r="A163" s="46"/>
      <c r="B163" s="40"/>
      <c r="C163" s="40"/>
      <c r="D163" s="40"/>
      <c r="E163" s="37"/>
      <c r="F163" s="39"/>
      <c r="G163" s="47"/>
      <c r="H163" s="40"/>
      <c r="I163" s="48"/>
      <c r="J163" s="49"/>
      <c r="K163" s="50"/>
      <c r="L163" s="51"/>
      <c r="M163" s="52"/>
      <c r="N163" s="46"/>
      <c r="O163" s="53">
        <f t="shared" si="2"/>
        <v>0</v>
      </c>
      <c r="P163" s="54"/>
    </row>
    <row r="164" spans="1:16" ht="16" x14ac:dyDescent="0.2">
      <c r="A164" s="46"/>
      <c r="B164" s="40"/>
      <c r="C164" s="40"/>
      <c r="D164" s="40"/>
      <c r="E164" s="37"/>
      <c r="F164" s="39"/>
      <c r="G164" s="47"/>
      <c r="H164" s="40"/>
      <c r="I164" s="48"/>
      <c r="J164" s="49"/>
      <c r="K164" s="50"/>
      <c r="L164" s="51"/>
      <c r="M164" s="52"/>
      <c r="N164" s="46"/>
      <c r="O164" s="53">
        <f t="shared" si="2"/>
        <v>0</v>
      </c>
      <c r="P164" s="54"/>
    </row>
    <row r="165" spans="1:16" ht="16" x14ac:dyDescent="0.2">
      <c r="A165" s="46"/>
      <c r="B165" s="40"/>
      <c r="C165" s="40"/>
      <c r="D165" s="40"/>
      <c r="E165" s="37"/>
      <c r="F165" s="39"/>
      <c r="G165" s="47"/>
      <c r="H165" s="40"/>
      <c r="I165" s="48"/>
      <c r="J165" s="49"/>
      <c r="K165" s="50"/>
      <c r="L165" s="51"/>
      <c r="M165" s="52"/>
      <c r="N165" s="46"/>
      <c r="O165" s="53">
        <f t="shared" si="2"/>
        <v>0</v>
      </c>
      <c r="P165" s="54"/>
    </row>
    <row r="166" spans="1:16" ht="16" x14ac:dyDescent="0.2">
      <c r="A166" s="46"/>
      <c r="B166" s="40"/>
      <c r="C166" s="40"/>
      <c r="D166" s="40"/>
      <c r="E166" s="37"/>
      <c r="F166" s="39"/>
      <c r="G166" s="47"/>
      <c r="H166" s="40"/>
      <c r="I166" s="48"/>
      <c r="J166" s="49"/>
      <c r="K166" s="50"/>
      <c r="L166" s="51"/>
      <c r="M166" s="52"/>
      <c r="N166" s="46"/>
      <c r="O166" s="53">
        <f t="shared" si="2"/>
        <v>0</v>
      </c>
      <c r="P166" s="54"/>
    </row>
    <row r="167" spans="1:16" ht="16" x14ac:dyDescent="0.2">
      <c r="A167" s="46"/>
      <c r="B167" s="40"/>
      <c r="C167" s="40"/>
      <c r="D167" s="40"/>
      <c r="E167" s="37"/>
      <c r="F167" s="39"/>
      <c r="G167" s="47"/>
      <c r="H167" s="40"/>
      <c r="I167" s="48"/>
      <c r="J167" s="49"/>
      <c r="K167" s="50"/>
      <c r="L167" s="51"/>
      <c r="M167" s="52"/>
      <c r="N167" s="46"/>
      <c r="O167" s="53">
        <f t="shared" si="2"/>
        <v>0</v>
      </c>
      <c r="P167" s="54"/>
    </row>
    <row r="168" spans="1:16" ht="16" x14ac:dyDescent="0.2">
      <c r="A168" s="46"/>
      <c r="B168" s="40"/>
      <c r="C168" s="40"/>
      <c r="D168" s="40"/>
      <c r="E168" s="37"/>
      <c r="F168" s="39"/>
      <c r="G168" s="47"/>
      <c r="H168" s="40"/>
      <c r="I168" s="48"/>
      <c r="J168" s="49"/>
      <c r="K168" s="50"/>
      <c r="L168" s="51"/>
      <c r="M168" s="52"/>
      <c r="N168" s="46"/>
      <c r="O168" s="53">
        <f t="shared" si="2"/>
        <v>0</v>
      </c>
      <c r="P168" s="54"/>
    </row>
    <row r="169" spans="1:16" ht="16" x14ac:dyDescent="0.2">
      <c r="A169" s="46"/>
      <c r="B169" s="40"/>
      <c r="C169" s="40"/>
      <c r="D169" s="40"/>
      <c r="E169" s="37"/>
      <c r="F169" s="39"/>
      <c r="G169" s="47"/>
      <c r="H169" s="40"/>
      <c r="I169" s="48"/>
      <c r="J169" s="49"/>
      <c r="K169" s="50"/>
      <c r="L169" s="51"/>
      <c r="M169" s="52"/>
      <c r="N169" s="46"/>
      <c r="O169" s="53">
        <f t="shared" si="2"/>
        <v>0</v>
      </c>
      <c r="P169" s="54"/>
    </row>
    <row r="170" spans="1:16" ht="16" x14ac:dyDescent="0.2">
      <c r="A170" s="46"/>
      <c r="B170" s="40"/>
      <c r="C170" s="40"/>
      <c r="D170" s="40"/>
      <c r="E170" s="37"/>
      <c r="F170" s="39"/>
      <c r="G170" s="47"/>
      <c r="H170" s="40"/>
      <c r="I170" s="48"/>
      <c r="J170" s="49"/>
      <c r="K170" s="50"/>
      <c r="L170" s="51"/>
      <c r="M170" s="52"/>
      <c r="N170" s="46"/>
      <c r="O170" s="53">
        <f t="shared" si="2"/>
        <v>0</v>
      </c>
      <c r="P170" s="54"/>
    </row>
    <row r="171" spans="1:16" ht="16" x14ac:dyDescent="0.2">
      <c r="A171" s="46"/>
      <c r="B171" s="40"/>
      <c r="C171" s="40"/>
      <c r="D171" s="40"/>
      <c r="E171" s="37"/>
      <c r="F171" s="39"/>
      <c r="G171" s="47"/>
      <c r="H171" s="40"/>
      <c r="I171" s="48"/>
      <c r="J171" s="49"/>
      <c r="K171" s="50"/>
      <c r="L171" s="51"/>
      <c r="M171" s="52"/>
      <c r="N171" s="46"/>
      <c r="O171" s="53">
        <f t="shared" si="2"/>
        <v>0</v>
      </c>
      <c r="P171" s="54"/>
    </row>
    <row r="172" spans="1:16" ht="16" x14ac:dyDescent="0.2">
      <c r="A172" s="46"/>
      <c r="B172" s="40"/>
      <c r="C172" s="40"/>
      <c r="D172" s="40"/>
      <c r="E172" s="37"/>
      <c r="F172" s="39"/>
      <c r="G172" s="47"/>
      <c r="H172" s="40"/>
      <c r="I172" s="48"/>
      <c r="J172" s="49"/>
      <c r="K172" s="50"/>
      <c r="L172" s="51"/>
      <c r="M172" s="52"/>
      <c r="N172" s="46"/>
      <c r="O172" s="53">
        <f t="shared" si="2"/>
        <v>0</v>
      </c>
      <c r="P172" s="54"/>
    </row>
    <row r="173" spans="1:16" ht="16" x14ac:dyDescent="0.2">
      <c r="A173" s="46"/>
      <c r="B173" s="40"/>
      <c r="C173" s="40"/>
      <c r="D173" s="40"/>
      <c r="E173" s="37"/>
      <c r="F173" s="39"/>
      <c r="G173" s="47"/>
      <c r="H173" s="40"/>
      <c r="I173" s="48"/>
      <c r="J173" s="49"/>
      <c r="K173" s="50"/>
      <c r="L173" s="51"/>
      <c r="M173" s="52"/>
      <c r="N173" s="46"/>
      <c r="O173" s="53">
        <f t="shared" si="2"/>
        <v>0</v>
      </c>
      <c r="P173" s="54"/>
    </row>
    <row r="174" spans="1:16" ht="16" x14ac:dyDescent="0.2">
      <c r="A174" s="46"/>
      <c r="B174" s="40"/>
      <c r="C174" s="40"/>
      <c r="D174" s="90"/>
      <c r="E174" s="59"/>
      <c r="F174" s="39"/>
      <c r="G174" s="47"/>
      <c r="H174" s="40"/>
      <c r="I174" s="48"/>
      <c r="J174" s="49"/>
      <c r="K174" s="50"/>
      <c r="L174" s="51"/>
      <c r="M174" s="52"/>
      <c r="N174" s="46"/>
      <c r="O174" s="53">
        <f t="shared" si="2"/>
        <v>0</v>
      </c>
      <c r="P174" s="54"/>
    </row>
    <row r="175" spans="1:16" ht="16" x14ac:dyDescent="0.2">
      <c r="A175" s="46"/>
      <c r="B175" s="40"/>
      <c r="C175" s="40"/>
      <c r="D175" s="40"/>
      <c r="E175" s="37"/>
      <c r="F175" s="39"/>
      <c r="G175" s="47"/>
      <c r="H175" s="40"/>
      <c r="I175" s="48"/>
      <c r="J175" s="49"/>
      <c r="K175" s="50"/>
      <c r="L175" s="51"/>
      <c r="M175" s="52"/>
      <c r="N175" s="46"/>
      <c r="O175" s="53">
        <f t="shared" si="2"/>
        <v>0</v>
      </c>
      <c r="P175" s="54"/>
    </row>
    <row r="176" spans="1:16" ht="16" x14ac:dyDescent="0.2">
      <c r="A176" s="46"/>
      <c r="B176" s="40"/>
      <c r="C176" s="40"/>
      <c r="D176" s="40"/>
      <c r="E176" s="37"/>
      <c r="F176" s="39"/>
      <c r="G176" s="47"/>
      <c r="H176" s="40"/>
      <c r="I176" s="48"/>
      <c r="J176" s="49"/>
      <c r="K176" s="50"/>
      <c r="L176" s="51"/>
      <c r="M176" s="52"/>
      <c r="N176" s="46"/>
      <c r="O176" s="53">
        <f t="shared" si="2"/>
        <v>0</v>
      </c>
      <c r="P176" s="54"/>
    </row>
    <row r="177" spans="1:16" ht="16" x14ac:dyDescent="0.2">
      <c r="A177" s="46"/>
      <c r="B177" s="40"/>
      <c r="C177" s="40"/>
      <c r="D177" s="40"/>
      <c r="E177" s="37"/>
      <c r="F177" s="39"/>
      <c r="G177" s="47"/>
      <c r="H177" s="40"/>
      <c r="I177" s="48"/>
      <c r="J177" s="49"/>
      <c r="K177" s="50"/>
      <c r="L177" s="51"/>
      <c r="M177" s="52"/>
      <c r="N177" s="46"/>
      <c r="O177" s="53">
        <f t="shared" si="2"/>
        <v>0</v>
      </c>
      <c r="P177" s="54"/>
    </row>
    <row r="178" spans="1:16" ht="16" x14ac:dyDescent="0.2">
      <c r="A178" s="46"/>
      <c r="B178" s="40"/>
      <c r="C178" s="40"/>
      <c r="D178" s="40"/>
      <c r="E178" s="37"/>
      <c r="F178" s="39"/>
      <c r="G178" s="47"/>
      <c r="H178" s="40"/>
      <c r="I178" s="48"/>
      <c r="J178" s="49"/>
      <c r="K178" s="50"/>
      <c r="L178" s="51"/>
      <c r="M178" s="52"/>
      <c r="N178" s="46"/>
      <c r="O178" s="53">
        <f t="shared" si="2"/>
        <v>0</v>
      </c>
      <c r="P178" s="54"/>
    </row>
    <row r="179" spans="1:16" ht="16" x14ac:dyDescent="0.2">
      <c r="A179" s="46"/>
      <c r="B179" s="40"/>
      <c r="C179" s="40"/>
      <c r="D179" s="40"/>
      <c r="E179" s="37"/>
      <c r="F179" s="39"/>
      <c r="G179" s="47"/>
      <c r="H179" s="40"/>
      <c r="I179" s="48"/>
      <c r="J179" s="49"/>
      <c r="K179" s="50"/>
      <c r="L179" s="51"/>
      <c r="M179" s="52"/>
      <c r="N179" s="46"/>
      <c r="O179" s="53">
        <f t="shared" si="2"/>
        <v>0</v>
      </c>
      <c r="P179" s="54"/>
    </row>
    <row r="180" spans="1:16" ht="16" x14ac:dyDescent="0.2">
      <c r="A180" s="46"/>
      <c r="B180" s="40"/>
      <c r="C180" s="40"/>
      <c r="D180" s="40"/>
      <c r="E180" s="37"/>
      <c r="F180" s="39"/>
      <c r="G180" s="47"/>
      <c r="H180" s="40"/>
      <c r="I180" s="48"/>
      <c r="J180" s="49"/>
      <c r="K180" s="50"/>
      <c r="L180" s="51"/>
      <c r="M180" s="52"/>
      <c r="N180" s="46"/>
      <c r="O180" s="53">
        <f t="shared" si="2"/>
        <v>0</v>
      </c>
      <c r="P180" s="54"/>
    </row>
    <row r="181" spans="1:16" ht="16" x14ac:dyDescent="0.2">
      <c r="A181" s="46"/>
      <c r="B181" s="40"/>
      <c r="C181" s="40"/>
      <c r="D181" s="40"/>
      <c r="E181" s="37"/>
      <c r="F181" s="39"/>
      <c r="G181" s="47"/>
      <c r="H181" s="40"/>
      <c r="I181" s="48"/>
      <c r="J181" s="49"/>
      <c r="K181" s="50"/>
      <c r="L181" s="51"/>
      <c r="M181" s="52"/>
      <c r="N181" s="46"/>
      <c r="O181" s="53">
        <f t="shared" si="2"/>
        <v>0</v>
      </c>
      <c r="P181" s="54"/>
    </row>
    <row r="182" spans="1:16" ht="16" x14ac:dyDescent="0.2">
      <c r="A182" s="46"/>
      <c r="B182" s="40"/>
      <c r="C182" s="40"/>
      <c r="D182" s="40"/>
      <c r="E182" s="37"/>
      <c r="F182" s="39"/>
      <c r="G182" s="47"/>
      <c r="H182" s="40"/>
      <c r="I182" s="48"/>
      <c r="J182" s="49"/>
      <c r="K182" s="50"/>
      <c r="L182" s="51"/>
      <c r="M182" s="52"/>
      <c r="N182" s="46"/>
      <c r="O182" s="53">
        <f t="shared" si="2"/>
        <v>0</v>
      </c>
      <c r="P182" s="54"/>
    </row>
    <row r="183" spans="1:16" ht="16" x14ac:dyDescent="0.2">
      <c r="A183" s="46"/>
      <c r="B183" s="40"/>
      <c r="C183" s="40"/>
      <c r="D183" s="40"/>
      <c r="E183" s="37"/>
      <c r="F183" s="39"/>
      <c r="G183" s="47"/>
      <c r="H183" s="40"/>
      <c r="I183" s="48"/>
      <c r="J183" s="49"/>
      <c r="K183" s="50"/>
      <c r="L183" s="51"/>
      <c r="M183" s="52"/>
      <c r="N183" s="46"/>
      <c r="O183" s="53">
        <f t="shared" si="2"/>
        <v>0</v>
      </c>
      <c r="P183" s="54"/>
    </row>
    <row r="184" spans="1:16" ht="16" x14ac:dyDescent="0.2">
      <c r="A184" s="46"/>
      <c r="B184" s="40"/>
      <c r="C184" s="40"/>
      <c r="D184" s="40"/>
      <c r="E184" s="37"/>
      <c r="F184" s="39"/>
      <c r="G184" s="47"/>
      <c r="H184" s="40"/>
      <c r="I184" s="48"/>
      <c r="J184" s="49"/>
      <c r="K184" s="50"/>
      <c r="L184" s="51"/>
      <c r="M184" s="52"/>
      <c r="N184" s="46"/>
      <c r="O184" s="53">
        <f t="shared" si="2"/>
        <v>0</v>
      </c>
      <c r="P184" s="54"/>
    </row>
    <row r="185" spans="1:16" ht="16" x14ac:dyDescent="0.2">
      <c r="A185" s="46"/>
      <c r="B185" s="40"/>
      <c r="C185" s="40"/>
      <c r="D185" s="40"/>
      <c r="E185" s="37"/>
      <c r="F185" s="39"/>
      <c r="G185" s="47"/>
      <c r="H185" s="40"/>
      <c r="I185" s="48"/>
      <c r="J185" s="49"/>
      <c r="K185" s="50"/>
      <c r="L185" s="51"/>
      <c r="M185" s="52"/>
      <c r="N185" s="46"/>
      <c r="O185" s="53">
        <f t="shared" si="2"/>
        <v>0</v>
      </c>
      <c r="P185" s="54"/>
    </row>
    <row r="186" spans="1:16" ht="16" x14ac:dyDescent="0.2">
      <c r="A186" s="46"/>
      <c r="B186" s="40"/>
      <c r="C186" s="40"/>
      <c r="D186" s="40"/>
      <c r="E186" s="37"/>
      <c r="F186" s="39"/>
      <c r="G186" s="47"/>
      <c r="H186" s="40"/>
      <c r="I186" s="48"/>
      <c r="J186" s="49"/>
      <c r="K186" s="50"/>
      <c r="L186" s="51"/>
      <c r="M186" s="52"/>
      <c r="N186" s="46"/>
      <c r="O186" s="53">
        <f t="shared" si="2"/>
        <v>0</v>
      </c>
      <c r="P186" s="54"/>
    </row>
    <row r="187" spans="1:16" ht="16" x14ac:dyDescent="0.2">
      <c r="A187" s="46"/>
      <c r="B187" s="40"/>
      <c r="C187" s="40"/>
      <c r="D187" s="40"/>
      <c r="E187" s="37"/>
      <c r="F187" s="39"/>
      <c r="G187" s="47"/>
      <c r="H187" s="40"/>
      <c r="I187" s="48"/>
      <c r="J187" s="49"/>
      <c r="K187" s="50"/>
      <c r="L187" s="51"/>
      <c r="M187" s="52"/>
      <c r="N187" s="46"/>
      <c r="O187" s="53">
        <f t="shared" si="2"/>
        <v>0</v>
      </c>
      <c r="P187" s="54"/>
    </row>
    <row r="188" spans="1:16" ht="16" x14ac:dyDescent="0.2">
      <c r="A188" s="46"/>
      <c r="B188" s="40"/>
      <c r="C188" s="40"/>
      <c r="D188" s="40"/>
      <c r="E188" s="37"/>
      <c r="F188" s="39"/>
      <c r="G188" s="47"/>
      <c r="H188" s="40"/>
      <c r="I188" s="48"/>
      <c r="J188" s="49"/>
      <c r="K188" s="50"/>
      <c r="L188" s="51"/>
      <c r="M188" s="52"/>
      <c r="N188" s="46"/>
      <c r="O188" s="53">
        <f t="shared" si="2"/>
        <v>0</v>
      </c>
      <c r="P188" s="54"/>
    </row>
    <row r="189" spans="1:16" ht="16" x14ac:dyDescent="0.2">
      <c r="A189" s="46"/>
      <c r="B189" s="40"/>
      <c r="C189" s="40"/>
      <c r="D189" s="40"/>
      <c r="E189" s="37"/>
      <c r="F189" s="39"/>
      <c r="G189" s="47"/>
      <c r="H189" s="40"/>
      <c r="I189" s="48"/>
      <c r="J189" s="49"/>
      <c r="K189" s="50"/>
      <c r="L189" s="51"/>
      <c r="M189" s="52"/>
      <c r="N189" s="46"/>
      <c r="O189" s="53">
        <f t="shared" si="2"/>
        <v>0</v>
      </c>
      <c r="P189" s="54"/>
    </row>
    <row r="190" spans="1:16" ht="16" x14ac:dyDescent="0.2">
      <c r="A190" s="46"/>
      <c r="B190" s="40"/>
      <c r="C190" s="40"/>
      <c r="D190" s="40"/>
      <c r="E190" s="37"/>
      <c r="F190" s="39"/>
      <c r="G190" s="47"/>
      <c r="H190" s="40"/>
      <c r="I190" s="48"/>
      <c r="J190" s="49"/>
      <c r="K190" s="50"/>
      <c r="L190" s="51"/>
      <c r="M190" s="52"/>
      <c r="N190" s="46"/>
      <c r="O190" s="53">
        <f t="shared" si="2"/>
        <v>0</v>
      </c>
      <c r="P190" s="54"/>
    </row>
    <row r="191" spans="1:16" ht="16" x14ac:dyDescent="0.2">
      <c r="A191" s="46"/>
      <c r="B191" s="40"/>
      <c r="C191" s="40"/>
      <c r="D191" s="40"/>
      <c r="E191" s="37"/>
      <c r="F191" s="39"/>
      <c r="G191" s="47"/>
      <c r="H191" s="40"/>
      <c r="I191" s="48"/>
      <c r="J191" s="49"/>
      <c r="K191" s="50"/>
      <c r="L191" s="51"/>
      <c r="M191" s="52"/>
      <c r="N191" s="46"/>
      <c r="O191" s="53">
        <f t="shared" si="2"/>
        <v>0</v>
      </c>
      <c r="P191" s="54"/>
    </row>
    <row r="192" spans="1:16" ht="16" x14ac:dyDescent="0.2">
      <c r="A192" s="46"/>
      <c r="B192" s="40"/>
      <c r="C192" s="40"/>
      <c r="D192" s="40"/>
      <c r="E192" s="37"/>
      <c r="F192" s="39"/>
      <c r="G192" s="47"/>
      <c r="H192" s="40"/>
      <c r="I192" s="48"/>
      <c r="J192" s="49"/>
      <c r="K192" s="50"/>
      <c r="L192" s="51"/>
      <c r="M192" s="52"/>
      <c r="N192" s="46"/>
      <c r="O192" s="53">
        <f t="shared" si="2"/>
        <v>0</v>
      </c>
      <c r="P192" s="54"/>
    </row>
    <row r="193" spans="1:16" ht="16" x14ac:dyDescent="0.2">
      <c r="A193" s="46"/>
      <c r="B193" s="40"/>
      <c r="C193" s="40"/>
      <c r="D193" s="40"/>
      <c r="E193" s="37"/>
      <c r="F193" s="39"/>
      <c r="G193" s="47"/>
      <c r="H193" s="40"/>
      <c r="I193" s="48"/>
      <c r="J193" s="49"/>
      <c r="K193" s="50"/>
      <c r="L193" s="51"/>
      <c r="M193" s="52"/>
      <c r="N193" s="46"/>
      <c r="O193" s="53">
        <f t="shared" si="2"/>
        <v>0</v>
      </c>
      <c r="P193" s="54"/>
    </row>
    <row r="194" spans="1:16" ht="16" x14ac:dyDescent="0.2">
      <c r="A194" s="89"/>
      <c r="B194" s="90"/>
      <c r="C194" s="90"/>
      <c r="D194" s="90"/>
      <c r="E194" s="59"/>
      <c r="F194" s="91"/>
      <c r="G194" s="47"/>
      <c r="H194" s="40"/>
      <c r="I194" s="48"/>
      <c r="J194" s="49"/>
      <c r="K194" s="50"/>
      <c r="L194" s="51"/>
      <c r="M194" s="52"/>
      <c r="N194" s="46"/>
      <c r="O194" s="53">
        <f t="shared" si="2"/>
        <v>0</v>
      </c>
      <c r="P194" s="54"/>
    </row>
    <row r="195" spans="1:16" ht="16" x14ac:dyDescent="0.2">
      <c r="A195" s="46"/>
      <c r="B195" s="40"/>
      <c r="C195" s="40"/>
      <c r="D195" s="40"/>
      <c r="E195" s="37"/>
      <c r="F195" s="39"/>
      <c r="G195" s="47"/>
      <c r="H195" s="40"/>
      <c r="I195" s="48"/>
      <c r="J195" s="49"/>
      <c r="K195" s="50"/>
      <c r="L195" s="51"/>
      <c r="M195" s="52"/>
      <c r="N195" s="46"/>
      <c r="O195" s="53">
        <f t="shared" si="2"/>
        <v>0</v>
      </c>
      <c r="P195" s="54"/>
    </row>
    <row r="196" spans="1:16" ht="16" x14ac:dyDescent="0.2">
      <c r="A196" s="46"/>
      <c r="B196" s="40"/>
      <c r="C196" s="40"/>
      <c r="D196" s="40"/>
      <c r="E196" s="37"/>
      <c r="F196" s="39"/>
      <c r="G196" s="47"/>
      <c r="H196" s="40"/>
      <c r="I196" s="48"/>
      <c r="J196" s="49"/>
      <c r="K196" s="50"/>
      <c r="L196" s="51"/>
      <c r="M196" s="52"/>
      <c r="N196" s="46"/>
      <c r="O196" s="53">
        <f t="shared" ref="O196:O220" si="3">ABS(N196-A196)</f>
        <v>0</v>
      </c>
      <c r="P196" s="54"/>
    </row>
    <row r="197" spans="1:16" ht="16" x14ac:dyDescent="0.2">
      <c r="A197" s="46"/>
      <c r="B197" s="40"/>
      <c r="C197" s="40"/>
      <c r="D197" s="40"/>
      <c r="E197" s="37"/>
      <c r="F197" s="39"/>
      <c r="G197" s="47"/>
      <c r="H197" s="40"/>
      <c r="I197" s="48"/>
      <c r="J197" s="49"/>
      <c r="K197" s="50"/>
      <c r="L197" s="51"/>
      <c r="M197" s="52"/>
      <c r="N197" s="46"/>
      <c r="O197" s="53">
        <f t="shared" si="3"/>
        <v>0</v>
      </c>
      <c r="P197" s="54"/>
    </row>
    <row r="198" spans="1:16" ht="16" x14ac:dyDescent="0.2">
      <c r="A198" s="46"/>
      <c r="B198" s="40"/>
      <c r="C198" s="40"/>
      <c r="D198" s="40"/>
      <c r="E198" s="37"/>
      <c r="F198" s="39"/>
      <c r="G198" s="47"/>
      <c r="H198" s="40"/>
      <c r="I198" s="48"/>
      <c r="J198" s="49"/>
      <c r="K198" s="50"/>
      <c r="L198" s="51"/>
      <c r="M198" s="52"/>
      <c r="N198" s="46"/>
      <c r="O198" s="53">
        <f t="shared" si="3"/>
        <v>0</v>
      </c>
      <c r="P198" s="54"/>
    </row>
    <row r="199" spans="1:16" ht="16" x14ac:dyDescent="0.2">
      <c r="A199" s="46"/>
      <c r="B199" s="40"/>
      <c r="C199" s="40"/>
      <c r="D199" s="40"/>
      <c r="E199" s="37"/>
      <c r="F199" s="39"/>
      <c r="G199" s="47"/>
      <c r="H199" s="40"/>
      <c r="I199" s="48"/>
      <c r="J199" s="49"/>
      <c r="K199" s="50"/>
      <c r="L199" s="51"/>
      <c r="M199" s="52"/>
      <c r="N199" s="46"/>
      <c r="O199" s="53">
        <f t="shared" si="3"/>
        <v>0</v>
      </c>
      <c r="P199" s="54"/>
    </row>
    <row r="200" spans="1:16" ht="16" x14ac:dyDescent="0.2">
      <c r="A200" s="46"/>
      <c r="B200" s="40"/>
      <c r="C200" s="40"/>
      <c r="D200" s="40"/>
      <c r="E200" s="37"/>
      <c r="F200" s="39"/>
      <c r="G200" s="47"/>
      <c r="H200" s="40"/>
      <c r="I200" s="48"/>
      <c r="J200" s="49"/>
      <c r="K200" s="50"/>
      <c r="L200" s="51"/>
      <c r="M200" s="52"/>
      <c r="N200" s="46"/>
      <c r="O200" s="53">
        <f t="shared" si="3"/>
        <v>0</v>
      </c>
      <c r="P200" s="54"/>
    </row>
    <row r="201" spans="1:16" ht="16" x14ac:dyDescent="0.2">
      <c r="A201" s="46"/>
      <c r="B201" s="40"/>
      <c r="C201" s="40"/>
      <c r="D201" s="40"/>
      <c r="E201" s="37"/>
      <c r="F201" s="39"/>
      <c r="G201" s="47"/>
      <c r="H201" s="40"/>
      <c r="I201" s="48"/>
      <c r="J201" s="49"/>
      <c r="K201" s="50"/>
      <c r="L201" s="51"/>
      <c r="M201" s="52"/>
      <c r="N201" s="46"/>
      <c r="O201" s="53">
        <f t="shared" si="3"/>
        <v>0</v>
      </c>
      <c r="P201" s="54"/>
    </row>
    <row r="202" spans="1:16" ht="16" x14ac:dyDescent="0.2">
      <c r="A202" s="46"/>
      <c r="B202" s="40"/>
      <c r="C202" s="40"/>
      <c r="D202" s="40"/>
      <c r="E202" s="37"/>
      <c r="F202" s="39"/>
      <c r="G202" s="47"/>
      <c r="H202" s="40"/>
      <c r="I202" s="48"/>
      <c r="J202" s="49"/>
      <c r="K202" s="50"/>
      <c r="L202" s="51"/>
      <c r="M202" s="52"/>
      <c r="N202" s="46"/>
      <c r="O202" s="53">
        <f t="shared" si="3"/>
        <v>0</v>
      </c>
      <c r="P202" s="54"/>
    </row>
    <row r="203" spans="1:16" ht="16" x14ac:dyDescent="0.2">
      <c r="A203" s="46"/>
      <c r="B203" s="40"/>
      <c r="C203" s="40"/>
      <c r="D203" s="40"/>
      <c r="E203" s="37"/>
      <c r="F203" s="39"/>
      <c r="G203" s="47"/>
      <c r="H203" s="40"/>
      <c r="I203" s="48"/>
      <c r="J203" s="49"/>
      <c r="K203" s="50"/>
      <c r="L203" s="51"/>
      <c r="M203" s="52"/>
      <c r="N203" s="46"/>
      <c r="O203" s="53">
        <f t="shared" si="3"/>
        <v>0</v>
      </c>
      <c r="P203" s="54"/>
    </row>
    <row r="204" spans="1:16" ht="16" x14ac:dyDescent="0.2">
      <c r="A204" s="46"/>
      <c r="B204" s="40"/>
      <c r="C204" s="40"/>
      <c r="D204" s="40"/>
      <c r="E204" s="37"/>
      <c r="F204" s="39"/>
      <c r="G204" s="47"/>
      <c r="H204" s="40"/>
      <c r="I204" s="48"/>
      <c r="J204" s="49"/>
      <c r="K204" s="50"/>
      <c r="L204" s="51"/>
      <c r="M204" s="52"/>
      <c r="N204" s="46"/>
      <c r="O204" s="53">
        <f t="shared" si="3"/>
        <v>0</v>
      </c>
      <c r="P204" s="54"/>
    </row>
    <row r="205" spans="1:16" ht="16" x14ac:dyDescent="0.2">
      <c r="A205" s="46"/>
      <c r="B205" s="40"/>
      <c r="C205" s="40"/>
      <c r="D205" s="40"/>
      <c r="E205" s="37"/>
      <c r="F205" s="39"/>
      <c r="G205" s="47"/>
      <c r="H205" s="40"/>
      <c r="I205" s="48"/>
      <c r="J205" s="49"/>
      <c r="K205" s="50"/>
      <c r="L205" s="51"/>
      <c r="M205" s="52"/>
      <c r="N205" s="46"/>
      <c r="O205" s="53">
        <f t="shared" si="3"/>
        <v>0</v>
      </c>
      <c r="P205" s="54"/>
    </row>
    <row r="206" spans="1:16" ht="16" x14ac:dyDescent="0.2">
      <c r="A206" s="46"/>
      <c r="B206" s="40"/>
      <c r="C206" s="40"/>
      <c r="D206" s="40"/>
      <c r="E206" s="37"/>
      <c r="F206" s="39"/>
      <c r="G206" s="47"/>
      <c r="H206" s="40"/>
      <c r="I206" s="48"/>
      <c r="J206" s="49"/>
      <c r="K206" s="50"/>
      <c r="L206" s="51"/>
      <c r="M206" s="52"/>
      <c r="N206" s="46"/>
      <c r="O206" s="53">
        <f t="shared" si="3"/>
        <v>0</v>
      </c>
      <c r="P206" s="54"/>
    </row>
    <row r="207" spans="1:16" ht="16" x14ac:dyDescent="0.2">
      <c r="A207" s="46"/>
      <c r="B207" s="40"/>
      <c r="C207" s="40"/>
      <c r="D207" s="40"/>
      <c r="E207" s="37"/>
      <c r="F207" s="39"/>
      <c r="G207" s="47"/>
      <c r="H207" s="40"/>
      <c r="I207" s="48"/>
      <c r="J207" s="49"/>
      <c r="K207" s="50"/>
      <c r="L207" s="51"/>
      <c r="M207" s="52"/>
      <c r="N207" s="46"/>
      <c r="O207" s="53">
        <f t="shared" si="3"/>
        <v>0</v>
      </c>
      <c r="P207" s="54"/>
    </row>
    <row r="208" spans="1:16" ht="16" x14ac:dyDescent="0.2">
      <c r="A208" s="46"/>
      <c r="B208" s="40"/>
      <c r="C208" s="40"/>
      <c r="D208" s="40"/>
      <c r="E208" s="37"/>
      <c r="F208" s="39"/>
      <c r="G208" s="47"/>
      <c r="H208" s="40"/>
      <c r="I208" s="48"/>
      <c r="J208" s="49"/>
      <c r="K208" s="50"/>
      <c r="L208" s="51"/>
      <c r="M208" s="52"/>
      <c r="N208" s="46"/>
      <c r="O208" s="53">
        <f t="shared" si="3"/>
        <v>0</v>
      </c>
      <c r="P208" s="54"/>
    </row>
    <row r="209" spans="1:16" ht="16" x14ac:dyDescent="0.2">
      <c r="A209" s="46"/>
      <c r="B209" s="40"/>
      <c r="C209" s="40"/>
      <c r="D209" s="40"/>
      <c r="E209" s="37"/>
      <c r="F209" s="39"/>
      <c r="G209" s="47"/>
      <c r="H209" s="40"/>
      <c r="I209" s="48"/>
      <c r="J209" s="49"/>
      <c r="K209" s="50"/>
      <c r="L209" s="51"/>
      <c r="M209" s="52"/>
      <c r="N209" s="46"/>
      <c r="O209" s="53">
        <f t="shared" si="3"/>
        <v>0</v>
      </c>
      <c r="P209" s="54"/>
    </row>
    <row r="210" spans="1:16" ht="16" x14ac:dyDescent="0.2">
      <c r="A210" s="46"/>
      <c r="B210" s="40"/>
      <c r="C210" s="40"/>
      <c r="D210" s="40"/>
      <c r="E210" s="37"/>
      <c r="F210" s="39"/>
      <c r="G210" s="47"/>
      <c r="H210" s="40"/>
      <c r="I210" s="48"/>
      <c r="J210" s="49"/>
      <c r="K210" s="50"/>
      <c r="L210" s="51"/>
      <c r="M210" s="52"/>
      <c r="N210" s="46"/>
      <c r="O210" s="53">
        <f t="shared" si="3"/>
        <v>0</v>
      </c>
      <c r="P210" s="54"/>
    </row>
    <row r="211" spans="1:16" ht="16" x14ac:dyDescent="0.2">
      <c r="A211" s="46"/>
      <c r="B211" s="40"/>
      <c r="C211" s="40"/>
      <c r="D211" s="40"/>
      <c r="E211" s="37"/>
      <c r="F211" s="39"/>
      <c r="G211" s="47"/>
      <c r="H211" s="40"/>
      <c r="I211" s="48"/>
      <c r="J211" s="49"/>
      <c r="K211" s="50"/>
      <c r="L211" s="51"/>
      <c r="M211" s="52"/>
      <c r="N211" s="46"/>
      <c r="O211" s="53">
        <f t="shared" si="3"/>
        <v>0</v>
      </c>
      <c r="P211" s="54"/>
    </row>
    <row r="212" spans="1:16" ht="16" x14ac:dyDescent="0.2">
      <c r="A212" s="46"/>
      <c r="B212" s="40"/>
      <c r="C212" s="40"/>
      <c r="D212" s="40"/>
      <c r="E212" s="37"/>
      <c r="F212" s="39"/>
      <c r="G212" s="47"/>
      <c r="H212" s="40"/>
      <c r="I212" s="48"/>
      <c r="J212" s="49"/>
      <c r="K212" s="50"/>
      <c r="L212" s="51"/>
      <c r="M212" s="52"/>
      <c r="N212" s="46"/>
      <c r="O212" s="53">
        <f t="shared" si="3"/>
        <v>0</v>
      </c>
      <c r="P212" s="54"/>
    </row>
    <row r="213" spans="1:16" ht="16" x14ac:dyDescent="0.2">
      <c r="A213" s="46"/>
      <c r="B213" s="40"/>
      <c r="C213" s="40"/>
      <c r="D213" s="40"/>
      <c r="E213" s="37"/>
      <c r="F213" s="39"/>
      <c r="G213" s="47"/>
      <c r="H213" s="40"/>
      <c r="I213" s="48"/>
      <c r="J213" s="49"/>
      <c r="K213" s="50"/>
      <c r="L213" s="51"/>
      <c r="M213" s="52"/>
      <c r="N213" s="46"/>
      <c r="O213" s="53">
        <f t="shared" si="3"/>
        <v>0</v>
      </c>
      <c r="P213" s="54"/>
    </row>
    <row r="214" spans="1:16" ht="16" x14ac:dyDescent="0.2">
      <c r="A214" s="46"/>
      <c r="B214" s="40"/>
      <c r="C214" s="40"/>
      <c r="D214" s="40"/>
      <c r="E214" s="37"/>
      <c r="F214" s="39"/>
      <c r="G214" s="47"/>
      <c r="H214" s="40"/>
      <c r="I214" s="48"/>
      <c r="J214" s="49"/>
      <c r="K214" s="50"/>
      <c r="L214" s="51"/>
      <c r="M214" s="52"/>
      <c r="N214" s="46"/>
      <c r="O214" s="53">
        <f t="shared" si="3"/>
        <v>0</v>
      </c>
      <c r="P214" s="54"/>
    </row>
    <row r="215" spans="1:16" ht="16" x14ac:dyDescent="0.2">
      <c r="A215" s="46"/>
      <c r="B215" s="40"/>
      <c r="C215" s="40"/>
      <c r="D215" s="40"/>
      <c r="E215" s="37"/>
      <c r="F215" s="39"/>
      <c r="G215" s="47"/>
      <c r="H215" s="40"/>
      <c r="I215" s="48"/>
      <c r="J215" s="49"/>
      <c r="K215" s="50"/>
      <c r="L215" s="51"/>
      <c r="M215" s="52"/>
      <c r="N215" s="46"/>
      <c r="O215" s="53">
        <f t="shared" si="3"/>
        <v>0</v>
      </c>
      <c r="P215" s="54"/>
    </row>
    <row r="216" spans="1:16" ht="16" x14ac:dyDescent="0.2">
      <c r="A216" s="46"/>
      <c r="B216" s="40"/>
      <c r="C216" s="40"/>
      <c r="D216" s="40"/>
      <c r="E216" s="37"/>
      <c r="F216" s="39"/>
      <c r="G216" s="47"/>
      <c r="H216" s="40"/>
      <c r="I216" s="48"/>
      <c r="J216" s="49"/>
      <c r="K216" s="107"/>
      <c r="L216" s="110"/>
      <c r="M216" s="111"/>
      <c r="N216" s="46"/>
      <c r="O216" s="53">
        <f t="shared" si="3"/>
        <v>0</v>
      </c>
      <c r="P216" s="54"/>
    </row>
    <row r="217" spans="1:16" ht="16" x14ac:dyDescent="0.2">
      <c r="A217" s="46"/>
      <c r="B217" s="40"/>
      <c r="C217" s="40"/>
      <c r="D217" s="40"/>
      <c r="E217" s="37"/>
      <c r="F217" s="39"/>
      <c r="G217" s="47"/>
      <c r="H217" s="40"/>
      <c r="I217" s="48"/>
      <c r="J217" s="49"/>
      <c r="K217" s="50"/>
      <c r="L217" s="51"/>
      <c r="M217" s="52"/>
      <c r="N217" s="46"/>
      <c r="O217" s="53">
        <f t="shared" si="3"/>
        <v>0</v>
      </c>
      <c r="P217" s="54"/>
    </row>
    <row r="218" spans="1:16" ht="16" x14ac:dyDescent="0.2">
      <c r="A218" s="46"/>
      <c r="B218" s="40"/>
      <c r="C218" s="40"/>
      <c r="D218" s="40"/>
      <c r="E218" s="37"/>
      <c r="F218" s="39"/>
      <c r="G218" s="47"/>
      <c r="H218" s="40"/>
      <c r="I218" s="48"/>
      <c r="J218" s="49"/>
      <c r="K218" s="50"/>
      <c r="L218" s="51"/>
      <c r="M218" s="52"/>
      <c r="N218" s="46"/>
      <c r="O218" s="53">
        <f t="shared" si="3"/>
        <v>0</v>
      </c>
      <c r="P218" s="54"/>
    </row>
    <row r="219" spans="1:16" ht="16" x14ac:dyDescent="0.2">
      <c r="A219" s="46"/>
      <c r="B219" s="40"/>
      <c r="C219" s="40"/>
      <c r="D219" s="40"/>
      <c r="E219" s="37"/>
      <c r="F219" s="39"/>
      <c r="G219" s="47"/>
      <c r="H219" s="40"/>
      <c r="I219" s="48"/>
      <c r="J219" s="49"/>
      <c r="K219" s="50"/>
      <c r="L219" s="51"/>
      <c r="M219" s="52"/>
      <c r="N219" s="46"/>
      <c r="O219" s="53">
        <f t="shared" si="3"/>
        <v>0</v>
      </c>
      <c r="P219" s="54"/>
    </row>
    <row r="220" spans="1:16" ht="16" x14ac:dyDescent="0.2">
      <c r="A220" s="46"/>
      <c r="B220" s="40"/>
      <c r="C220" s="40"/>
      <c r="D220" s="40"/>
      <c r="E220" s="37"/>
      <c r="F220" s="39"/>
      <c r="G220" s="47"/>
      <c r="H220" s="40"/>
      <c r="I220" s="114"/>
      <c r="J220" s="49"/>
      <c r="K220" s="107"/>
      <c r="L220" s="110"/>
      <c r="M220" s="111"/>
      <c r="N220" s="46"/>
      <c r="O220" s="53">
        <f t="shared" si="3"/>
        <v>0</v>
      </c>
      <c r="P220" s="54"/>
    </row>
    <row r="221" spans="1:16" ht="31.5" customHeight="1" thickBot="1" x14ac:dyDescent="0.25">
      <c r="A221" s="100" t="s">
        <v>55</v>
      </c>
      <c r="B221" s="60"/>
      <c r="C221" s="104"/>
      <c r="D221" s="104"/>
      <c r="E221" s="92">
        <f>SUM(E4:E220)</f>
        <v>88</v>
      </c>
      <c r="F221" s="35"/>
      <c r="G221" s="161" t="s">
        <v>56</v>
      </c>
      <c r="H221" s="162"/>
      <c r="I221" s="62">
        <f>SUM(I4:I194)</f>
        <v>24</v>
      </c>
      <c r="J221" s="105">
        <f>SUM(J4:J194)</f>
        <v>22</v>
      </c>
      <c r="K221" s="108">
        <f>SUM(K4:K194)</f>
        <v>24</v>
      </c>
      <c r="L221" s="110">
        <f>SUM(L4:L194)</f>
        <v>18</v>
      </c>
      <c r="M221" s="52">
        <f>SUM(M4:M194)</f>
        <v>0</v>
      </c>
      <c r="N221" s="93"/>
      <c r="O221" s="64">
        <f>SUM(I221:M221)</f>
        <v>88</v>
      </c>
      <c r="P221" s="128" t="s">
        <v>57</v>
      </c>
    </row>
    <row r="222" spans="1:16" ht="28.5" customHeight="1" thickBot="1" x14ac:dyDescent="0.25">
      <c r="A222" s="150" t="s">
        <v>58</v>
      </c>
      <c r="B222" s="150"/>
      <c r="C222" s="150"/>
      <c r="D222" s="117"/>
      <c r="E222" s="61">
        <f>SUM(C4:C220)</f>
        <v>8</v>
      </c>
      <c r="F222" s="35"/>
      <c r="G222" s="163" t="s">
        <v>184</v>
      </c>
      <c r="H222" s="164"/>
      <c r="I222" s="66">
        <f>SUMIF(I4:I194,"=1",O4:O194)</f>
        <v>0.19791666666666669</v>
      </c>
      <c r="J222" s="106">
        <f>SUMIF(J4:J194,"=1",O4:O194)</f>
        <v>0.15208333333333326</v>
      </c>
      <c r="K222" s="109">
        <f>SUMIF(K4:K194,"=1",O4:O194)</f>
        <v>0.12361111111111109</v>
      </c>
      <c r="L222" s="113">
        <f>SUMIF(L4:L194,"=1",O4:O194)</f>
        <v>0.18680555555555556</v>
      </c>
      <c r="M222" s="112">
        <f>SUMIF(M4:M194,"=1",O4:O194)</f>
        <v>0</v>
      </c>
      <c r="N222" s="94"/>
      <c r="O222" s="67">
        <f>SUM(O4:O220)</f>
        <v>0.66041666666666621</v>
      </c>
      <c r="P222" s="128" t="s">
        <v>181</v>
      </c>
    </row>
    <row r="223" spans="1:16" ht="30" customHeight="1" x14ac:dyDescent="0.2">
      <c r="A223" s="63"/>
      <c r="B223" s="69"/>
      <c r="C223" s="35"/>
      <c r="D223" s="35"/>
      <c r="E223" s="35"/>
      <c r="F223" s="35"/>
      <c r="G223" s="163" t="s">
        <v>185</v>
      </c>
      <c r="H223" s="164"/>
      <c r="I223" s="70">
        <f>ABS(I222*60)</f>
        <v>11.875000000000002</v>
      </c>
      <c r="J223" s="71">
        <f>ABS(J222*60)</f>
        <v>9.1249999999999964</v>
      </c>
      <c r="K223" s="72">
        <f>ABS(K222*60)</f>
        <v>7.4166666666666652</v>
      </c>
      <c r="L223" s="73">
        <f>ABS(L222*60)</f>
        <v>11.208333333333334</v>
      </c>
      <c r="M223" s="74">
        <f>ABS(M222*60)</f>
        <v>0</v>
      </c>
      <c r="N223" s="95"/>
      <c r="O223" s="53">
        <f>ABS(O222*60)</f>
        <v>39.624999999999972</v>
      </c>
      <c r="P223" s="128" t="s">
        <v>182</v>
      </c>
    </row>
    <row r="224" spans="1:16" ht="28.5" customHeight="1" x14ac:dyDescent="0.2">
      <c r="A224" s="63"/>
      <c r="B224" s="69"/>
      <c r="C224" s="35"/>
      <c r="D224" s="35"/>
      <c r="E224" s="35"/>
      <c r="F224" s="35"/>
      <c r="G224" s="163" t="s">
        <v>186</v>
      </c>
      <c r="H224" s="164"/>
      <c r="I224" s="115">
        <f t="shared" ref="I224:J224" si="4">ABS(I223/I221)</f>
        <v>0.49479166666666674</v>
      </c>
      <c r="J224" s="116">
        <f t="shared" si="4"/>
        <v>0.41477272727272713</v>
      </c>
      <c r="K224" s="76">
        <f>ABS(K223/K221)</f>
        <v>0.30902777777777773</v>
      </c>
      <c r="L224" s="77">
        <f>ABS(L223/L221)</f>
        <v>0.62268518518518523</v>
      </c>
      <c r="M224" s="78">
        <v>0</v>
      </c>
      <c r="N224" s="93"/>
      <c r="O224" s="79">
        <f>ABS(O223/O221)</f>
        <v>0.45028409090909061</v>
      </c>
      <c r="P224" s="129" t="s">
        <v>183</v>
      </c>
    </row>
    <row r="225" spans="1:16" ht="17" thickBot="1" x14ac:dyDescent="0.25">
      <c r="A225" s="63"/>
      <c r="B225" s="69"/>
      <c r="C225" s="35"/>
      <c r="D225" s="35"/>
      <c r="E225" s="35"/>
      <c r="F225" s="35"/>
      <c r="G225" s="81"/>
      <c r="H225" s="82"/>
      <c r="I225" s="134"/>
      <c r="J225" s="81"/>
      <c r="K225" s="81"/>
      <c r="L225" s="81"/>
      <c r="M225" s="81"/>
      <c r="N225" s="63"/>
      <c r="O225" s="35"/>
      <c r="P225" s="35"/>
    </row>
    <row r="226" spans="1:16" ht="18" thickTop="1" thickBot="1" x14ac:dyDescent="0.25">
      <c r="A226" s="153" t="s">
        <v>65</v>
      </c>
      <c r="B226" s="154"/>
      <c r="C226" s="154"/>
      <c r="D226" s="154"/>
      <c r="E226" s="154"/>
      <c r="F226" s="154"/>
      <c r="G226" s="155"/>
      <c r="H226" s="82" t="s">
        <v>66</v>
      </c>
      <c r="I226" s="130" t="s">
        <v>187</v>
      </c>
      <c r="J226" s="130" t="s">
        <v>188</v>
      </c>
      <c r="K226" s="130">
        <v>46</v>
      </c>
      <c r="L226" s="130">
        <v>47</v>
      </c>
      <c r="M226" s="130">
        <v>51</v>
      </c>
      <c r="N226" s="63"/>
      <c r="O226" s="35"/>
      <c r="P226" s="35"/>
    </row>
    <row r="227" spans="1:16" ht="17" thickTop="1" x14ac:dyDescent="0.2">
      <c r="A227" s="63"/>
      <c r="B227" s="35"/>
      <c r="C227" s="35"/>
      <c r="D227" s="35"/>
      <c r="E227" s="35"/>
      <c r="F227" s="35" t="s">
        <v>67</v>
      </c>
      <c r="G227" s="82"/>
      <c r="H227" s="82" t="s">
        <v>68</v>
      </c>
      <c r="I227" s="130"/>
      <c r="J227" s="130">
        <v>8769</v>
      </c>
      <c r="K227" s="130"/>
      <c r="L227" s="130"/>
      <c r="M227" s="130">
        <v>135000</v>
      </c>
      <c r="N227" s="63"/>
      <c r="O227" s="35"/>
      <c r="P227" s="35"/>
    </row>
    <row r="228" spans="1:16" ht="16" x14ac:dyDescent="0.2">
      <c r="A228" s="84" t="s">
        <v>46</v>
      </c>
      <c r="B228" s="140" t="s">
        <v>69</v>
      </c>
      <c r="C228" s="141"/>
      <c r="D228" s="141"/>
      <c r="E228" s="142"/>
      <c r="F228" s="85">
        <f>SUMIF(F4:F220,"CA",E4:E220)</f>
        <v>14</v>
      </c>
      <c r="G228" s="86">
        <f>ABS(F228/E221)</f>
        <v>0.15909090909090909</v>
      </c>
      <c r="H228" s="82" t="s">
        <v>70</v>
      </c>
      <c r="I228" s="130">
        <v>38090</v>
      </c>
      <c r="J228" s="130">
        <v>8806</v>
      </c>
      <c r="K228" s="130">
        <v>143041</v>
      </c>
      <c r="L228" s="130">
        <v>131873</v>
      </c>
      <c r="M228" s="130">
        <v>135000</v>
      </c>
      <c r="N228" s="63"/>
      <c r="O228" s="35"/>
      <c r="P228" s="35"/>
    </row>
    <row r="229" spans="1:16" ht="16" x14ac:dyDescent="0.2">
      <c r="A229" s="84" t="s">
        <v>44</v>
      </c>
      <c r="B229" s="140" t="s">
        <v>71</v>
      </c>
      <c r="C229" s="141"/>
      <c r="D229" s="141"/>
      <c r="E229" s="142"/>
      <c r="F229" s="85">
        <f>SUMIF(F4:F220,"EL",E4:E220)</f>
        <v>13</v>
      </c>
      <c r="G229" s="86">
        <f>ABS(F229/E221)</f>
        <v>0.14772727272727273</v>
      </c>
      <c r="H229" s="82" t="s">
        <v>72</v>
      </c>
      <c r="I229" s="130">
        <f>SUM(I228-I227)</f>
        <v>38090</v>
      </c>
      <c r="J229" s="130">
        <f>SUM(J228-J227)</f>
        <v>37</v>
      </c>
      <c r="K229" s="130">
        <f>SUM(K228-K227)</f>
        <v>143041</v>
      </c>
      <c r="L229" s="130">
        <f>SUM(L228-L227)</f>
        <v>131873</v>
      </c>
      <c r="M229" s="130">
        <f>SUM(M228-M227)</f>
        <v>0</v>
      </c>
      <c r="N229" s="63"/>
      <c r="O229" s="35"/>
      <c r="P229" s="35"/>
    </row>
    <row r="230" spans="1:16" ht="16" x14ac:dyDescent="0.2">
      <c r="A230" s="84" t="s">
        <v>53</v>
      </c>
      <c r="B230" s="140" t="s">
        <v>73</v>
      </c>
      <c r="C230" s="141"/>
      <c r="D230" s="141"/>
      <c r="E230" s="142"/>
      <c r="F230" s="85">
        <f>SUMIF(F4:F220,"EN",E4:E220)</f>
        <v>0</v>
      </c>
      <c r="G230" s="86">
        <f>ABS(F230/E221)</f>
        <v>0</v>
      </c>
      <c r="H230" s="82" t="s">
        <v>74</v>
      </c>
      <c r="I230" s="134"/>
      <c r="J230" s="134"/>
      <c r="K230" s="134"/>
      <c r="L230" s="134"/>
      <c r="M230" s="134"/>
      <c r="N230" s="63"/>
      <c r="O230" s="35"/>
      <c r="P230" s="35"/>
    </row>
    <row r="231" spans="1:16" ht="16" x14ac:dyDescent="0.2">
      <c r="A231" s="84" t="s">
        <v>54</v>
      </c>
      <c r="B231" s="140" t="s">
        <v>75</v>
      </c>
      <c r="C231" s="141"/>
      <c r="D231" s="141"/>
      <c r="E231" s="142"/>
      <c r="F231" s="85">
        <f>SUMIF(F4:F220,"EV",E4:E220)</f>
        <v>0</v>
      </c>
      <c r="G231" s="86">
        <f>ABS(F231/E221)</f>
        <v>0</v>
      </c>
      <c r="H231" s="82"/>
      <c r="I231" s="134"/>
      <c r="J231" s="134"/>
      <c r="K231" s="134" t="s">
        <v>76</v>
      </c>
      <c r="L231" s="134"/>
      <c r="M231" s="134"/>
      <c r="N231" s="63"/>
      <c r="O231" s="35"/>
      <c r="P231" s="35"/>
    </row>
    <row r="232" spans="1:16" ht="16" x14ac:dyDescent="0.2">
      <c r="A232" s="84" t="s">
        <v>77</v>
      </c>
      <c r="B232" s="140" t="s">
        <v>78</v>
      </c>
      <c r="C232" s="141"/>
      <c r="D232" s="141"/>
      <c r="E232" s="142"/>
      <c r="F232" s="85">
        <f>SUMIF(F4:F220,"FP",E4:E220)</f>
        <v>0</v>
      </c>
      <c r="G232" s="86">
        <f>ABS(F232/E221)</f>
        <v>0</v>
      </c>
      <c r="H232" s="82"/>
      <c r="I232" s="35"/>
      <c r="J232" s="35"/>
      <c r="K232" s="35"/>
      <c r="L232" s="35"/>
      <c r="M232" s="35"/>
      <c r="N232" s="63"/>
      <c r="O232" s="35"/>
      <c r="P232" s="35"/>
    </row>
    <row r="233" spans="1:16" ht="16" x14ac:dyDescent="0.2">
      <c r="A233" s="84" t="s">
        <v>51</v>
      </c>
      <c r="B233" s="140" t="s">
        <v>79</v>
      </c>
      <c r="C233" s="141"/>
      <c r="D233" s="141"/>
      <c r="E233" s="142"/>
      <c r="F233" s="85">
        <f>SUMIF(F4:F220,"LS",E4:E220)</f>
        <v>24</v>
      </c>
      <c r="G233" s="86">
        <f>ABS(F233/E221)</f>
        <v>0.27272727272727271</v>
      </c>
      <c r="H233" s="82" t="s">
        <v>80</v>
      </c>
      <c r="I233" s="35"/>
      <c r="J233" s="35"/>
      <c r="K233" s="35"/>
      <c r="L233" s="35"/>
      <c r="M233" s="35"/>
      <c r="N233" s="63"/>
      <c r="O233" s="35"/>
      <c r="P233" s="35"/>
    </row>
    <row r="234" spans="1:16" ht="16" x14ac:dyDescent="0.2">
      <c r="A234" s="84" t="s">
        <v>47</v>
      </c>
      <c r="B234" s="140" t="s">
        <v>81</v>
      </c>
      <c r="C234" s="141"/>
      <c r="D234" s="141"/>
      <c r="E234" s="142"/>
      <c r="F234" s="85">
        <f>SUMIF(F4:F220,"MA",E4:E220)</f>
        <v>0</v>
      </c>
      <c r="G234" s="86">
        <f>ABS(F234/E221)</f>
        <v>0</v>
      </c>
      <c r="H234" s="35"/>
      <c r="I234" s="35"/>
      <c r="J234" s="35"/>
      <c r="K234" s="35"/>
      <c r="L234" s="35"/>
      <c r="M234" s="35"/>
      <c r="N234" s="35"/>
      <c r="O234" s="35"/>
      <c r="P234" s="35"/>
    </row>
    <row r="235" spans="1:16" ht="16" x14ac:dyDescent="0.2">
      <c r="A235" s="84" t="s">
        <v>49</v>
      </c>
      <c r="B235" s="140" t="s">
        <v>82</v>
      </c>
      <c r="C235" s="141"/>
      <c r="D235" s="141"/>
      <c r="E235" s="142"/>
      <c r="F235" s="85">
        <f>SUMIF(F4:F220,"TS",E4:E220)</f>
        <v>16</v>
      </c>
      <c r="G235" s="86">
        <f>ABS(F235/E221)</f>
        <v>0.18181818181818182</v>
      </c>
      <c r="H235" s="35"/>
      <c r="I235" s="35"/>
      <c r="J235" s="35"/>
      <c r="K235" s="35"/>
      <c r="L235" s="35"/>
      <c r="M235" s="35"/>
      <c r="N235" s="35"/>
      <c r="O235" s="35"/>
      <c r="P235" s="35"/>
    </row>
    <row r="236" spans="1:16" ht="16" x14ac:dyDescent="0.2">
      <c r="A236" s="84" t="s">
        <v>45</v>
      </c>
      <c r="B236" s="140" t="s">
        <v>83</v>
      </c>
      <c r="C236" s="141"/>
      <c r="D236" s="141"/>
      <c r="E236" s="142"/>
      <c r="F236" s="85">
        <f>SUMIF(F4:F220,"PL",E4:E220)</f>
        <v>17</v>
      </c>
      <c r="G236" s="86">
        <f>ABS(F236/E221)</f>
        <v>0.19318181818181818</v>
      </c>
      <c r="H236" s="35"/>
      <c r="I236" s="35"/>
      <c r="J236" s="35"/>
      <c r="K236" s="35"/>
      <c r="L236" s="35"/>
      <c r="M236" s="35"/>
      <c r="N236" s="35"/>
      <c r="O236" s="35"/>
      <c r="P236" s="35"/>
    </row>
    <row r="237" spans="1:16" ht="16" x14ac:dyDescent="0.2">
      <c r="A237" s="84" t="s">
        <v>50</v>
      </c>
      <c r="B237" s="140" t="s">
        <v>84</v>
      </c>
      <c r="C237" s="141"/>
      <c r="D237" s="141"/>
      <c r="E237" s="142"/>
      <c r="F237" s="85">
        <f>SUMIF(F4:F220,"SF",E4:E220)</f>
        <v>4</v>
      </c>
      <c r="G237" s="86">
        <f>ABS(F237/E221)</f>
        <v>4.5454545454545456E-2</v>
      </c>
      <c r="H237" s="35"/>
      <c r="I237" s="35"/>
      <c r="J237" s="35"/>
      <c r="K237" s="35"/>
      <c r="L237" s="35"/>
      <c r="M237" s="35"/>
      <c r="N237" s="35"/>
      <c r="O237" s="35"/>
      <c r="P237" s="35"/>
    </row>
    <row r="238" spans="1:16" ht="16" x14ac:dyDescent="0.2">
      <c r="A238" s="84" t="s">
        <v>48</v>
      </c>
      <c r="B238" s="140" t="s">
        <v>85</v>
      </c>
      <c r="C238" s="141"/>
      <c r="D238" s="141"/>
      <c r="E238" s="142"/>
      <c r="F238" s="85">
        <f>SUMIF(F4:F220,"CT",E4:E220)</f>
        <v>0</v>
      </c>
      <c r="G238" s="86">
        <f>ABS(F238/E221)</f>
        <v>0</v>
      </c>
      <c r="H238" s="35"/>
      <c r="I238" s="35"/>
      <c r="J238" s="35"/>
      <c r="K238" s="35"/>
      <c r="L238" s="35"/>
      <c r="M238" s="35"/>
      <c r="N238" s="35"/>
      <c r="O238" s="35"/>
      <c r="P238" s="35"/>
    </row>
    <row r="239" spans="1:16" ht="16" x14ac:dyDescent="0.2">
      <c r="A239" s="84" t="s">
        <v>86</v>
      </c>
      <c r="B239" s="140" t="s">
        <v>87</v>
      </c>
      <c r="C239" s="141"/>
      <c r="D239" s="141"/>
      <c r="E239" s="142"/>
      <c r="F239" s="85">
        <f>SUMIF(F4:F220,"PM",E4:E220)</f>
        <v>0</v>
      </c>
      <c r="G239" s="86">
        <f>ABS(F239/E221)</f>
        <v>0</v>
      </c>
      <c r="H239" s="35"/>
      <c r="I239" s="35"/>
      <c r="J239" s="35"/>
      <c r="K239" s="35"/>
      <c r="L239" s="35"/>
      <c r="M239" s="35"/>
      <c r="N239" s="35"/>
      <c r="O239" s="35"/>
      <c r="P239" s="35"/>
    </row>
    <row r="240" spans="1:16" ht="16" x14ac:dyDescent="0.2">
      <c r="A240" s="84" t="s">
        <v>52</v>
      </c>
      <c r="B240" s="140" t="s">
        <v>88</v>
      </c>
      <c r="C240" s="141"/>
      <c r="D240" s="141"/>
      <c r="E240" s="142"/>
      <c r="F240" s="85">
        <f>SUMIF(F4:F220,"OS",E4:E220)</f>
        <v>0</v>
      </c>
      <c r="G240" s="86">
        <f>ABS(F240/E221)</f>
        <v>0</v>
      </c>
      <c r="H240" s="35"/>
      <c r="I240" s="35"/>
      <c r="J240" s="35"/>
      <c r="K240" s="35"/>
      <c r="L240" s="35"/>
      <c r="M240" s="35"/>
      <c r="N240" s="35"/>
      <c r="O240" s="35"/>
      <c r="P240" s="35"/>
    </row>
    <row r="241" spans="1:16" ht="16" x14ac:dyDescent="0.2">
      <c r="A241" s="63"/>
      <c r="B241" s="63"/>
      <c r="C241" s="69"/>
      <c r="D241" s="69"/>
      <c r="E241" s="35"/>
      <c r="F241" s="35"/>
      <c r="G241" s="86">
        <f>SUM(G228:G240)</f>
        <v>1</v>
      </c>
      <c r="H241" s="35"/>
      <c r="I241" s="35"/>
      <c r="J241" s="35"/>
      <c r="K241" s="35"/>
      <c r="L241" s="35"/>
      <c r="M241" s="35"/>
      <c r="N241" s="35"/>
      <c r="O241" s="35"/>
      <c r="P241" s="35"/>
    </row>
  </sheetData>
  <mergeCells count="23">
    <mergeCell ref="B237:E237"/>
    <mergeCell ref="B238:E238"/>
    <mergeCell ref="B239:E239"/>
    <mergeCell ref="B240:E240"/>
    <mergeCell ref="B231:E231"/>
    <mergeCell ref="B232:E232"/>
    <mergeCell ref="B233:E233"/>
    <mergeCell ref="B234:E234"/>
    <mergeCell ref="B235:E235"/>
    <mergeCell ref="B236:E236"/>
    <mergeCell ref="B230:E230"/>
    <mergeCell ref="A1:G1"/>
    <mergeCell ref="I1:L1"/>
    <mergeCell ref="M1:N1"/>
    <mergeCell ref="A2:G2"/>
    <mergeCell ref="G221:H221"/>
    <mergeCell ref="A222:C222"/>
    <mergeCell ref="G222:H222"/>
    <mergeCell ref="G223:H223"/>
    <mergeCell ref="G224:H224"/>
    <mergeCell ref="A226:G226"/>
    <mergeCell ref="B228:E228"/>
    <mergeCell ref="B229:E229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R241"/>
  <sheetViews>
    <sheetView zoomScale="86" zoomScaleNormal="86" workbookViewId="0">
      <pane ySplit="3" topLeftCell="A221" activePane="bottomLeft" state="frozen"/>
      <selection activeCell="B223" sqref="B223"/>
      <selection pane="bottomLeft" activeCell="L241" sqref="L241"/>
    </sheetView>
  </sheetViews>
  <sheetFormatPr baseColWidth="10" defaultColWidth="8.83203125" defaultRowHeight="15" x14ac:dyDescent="0.2"/>
  <cols>
    <col min="1" max="1" width="9.5" customWidth="1"/>
    <col min="2" max="2" width="17" customWidth="1"/>
    <col min="3" max="4" width="5.5" customWidth="1"/>
    <col min="5" max="5" width="7.1640625" customWidth="1"/>
    <col min="7" max="8" width="15.5" customWidth="1"/>
    <col min="9" max="9" width="9.1640625" customWidth="1"/>
    <col min="14" max="14" width="12.83203125" customWidth="1"/>
    <col min="15" max="15" width="15.5" customWidth="1"/>
    <col min="16" max="16" width="64.83203125" customWidth="1"/>
  </cols>
  <sheetData>
    <row r="1" spans="1:18" ht="16" x14ac:dyDescent="0.2">
      <c r="A1" s="156" t="s">
        <v>32</v>
      </c>
      <c r="B1" s="156"/>
      <c r="C1" s="156"/>
      <c r="D1" s="156"/>
      <c r="E1" s="156"/>
      <c r="F1" s="156"/>
      <c r="G1" s="156"/>
      <c r="H1" s="118" t="s">
        <v>33</v>
      </c>
      <c r="I1" s="157" t="s">
        <v>425</v>
      </c>
      <c r="J1" s="157"/>
      <c r="K1" s="157"/>
      <c r="L1" s="157"/>
      <c r="M1" s="158" t="s">
        <v>34</v>
      </c>
      <c r="N1" s="158"/>
      <c r="O1" s="118" t="s">
        <v>93</v>
      </c>
      <c r="P1" s="118"/>
      <c r="Q1" s="121"/>
      <c r="R1" s="121"/>
    </row>
    <row r="2" spans="1:18" ht="16" x14ac:dyDescent="0.2">
      <c r="A2" s="159" t="s">
        <v>91</v>
      </c>
      <c r="B2" s="160"/>
      <c r="C2" s="160"/>
      <c r="D2" s="160"/>
      <c r="E2" s="160"/>
      <c r="F2" s="160"/>
      <c r="G2" s="160"/>
      <c r="H2" s="102">
        <v>4</v>
      </c>
      <c r="I2" s="122"/>
      <c r="J2" s="122"/>
      <c r="K2" s="122"/>
      <c r="L2" s="122"/>
      <c r="M2" s="120"/>
      <c r="N2" s="118"/>
      <c r="O2" s="118"/>
      <c r="P2" s="118"/>
      <c r="Q2" s="121"/>
      <c r="R2" s="121"/>
    </row>
    <row r="3" spans="1:18" ht="96" x14ac:dyDescent="0.2">
      <c r="A3" s="36" t="s">
        <v>35</v>
      </c>
      <c r="B3" s="37" t="s">
        <v>94</v>
      </c>
      <c r="C3" s="38" t="s">
        <v>36</v>
      </c>
      <c r="D3" s="38" t="s">
        <v>101</v>
      </c>
      <c r="E3" s="37" t="s">
        <v>37</v>
      </c>
      <c r="F3" s="39" t="s">
        <v>38</v>
      </c>
      <c r="G3" s="40" t="s">
        <v>39</v>
      </c>
      <c r="H3" s="40" t="s">
        <v>40</v>
      </c>
      <c r="I3" s="123" t="s">
        <v>431</v>
      </c>
      <c r="J3" s="124" t="s">
        <v>430</v>
      </c>
      <c r="K3" s="125" t="s">
        <v>179</v>
      </c>
      <c r="L3" s="126" t="s">
        <v>429</v>
      </c>
      <c r="M3" s="127" t="s">
        <v>96</v>
      </c>
      <c r="N3" s="36" t="s">
        <v>41</v>
      </c>
      <c r="O3" s="37" t="s">
        <v>180</v>
      </c>
      <c r="P3" s="39" t="s">
        <v>43</v>
      </c>
    </row>
    <row r="4" spans="1:18" ht="16" x14ac:dyDescent="0.2">
      <c r="A4" s="46">
        <v>0.31805555555555554</v>
      </c>
      <c r="B4" s="40" t="s">
        <v>227</v>
      </c>
      <c r="C4" s="40"/>
      <c r="D4" s="40" t="s">
        <v>120</v>
      </c>
      <c r="E4" s="37">
        <v>1</v>
      </c>
      <c r="F4" s="39" t="s">
        <v>51</v>
      </c>
      <c r="G4" s="47" t="s">
        <v>103</v>
      </c>
      <c r="H4" s="40" t="s">
        <v>136</v>
      </c>
      <c r="I4" s="48"/>
      <c r="J4" s="49"/>
      <c r="K4" s="50">
        <v>1</v>
      </c>
      <c r="L4" s="51"/>
      <c r="M4" s="52"/>
      <c r="N4" s="46">
        <v>0.32222222222222224</v>
      </c>
      <c r="O4" s="53">
        <f t="shared" ref="O4:O67" si="0">ABS(N4-A4)</f>
        <v>4.1666666666667074E-3</v>
      </c>
      <c r="P4" s="54"/>
    </row>
    <row r="5" spans="1:18" ht="16" x14ac:dyDescent="0.2">
      <c r="A5" s="46">
        <v>0.31805555555555554</v>
      </c>
      <c r="B5" s="40" t="s">
        <v>202</v>
      </c>
      <c r="C5" s="40"/>
      <c r="D5" s="40" t="s">
        <v>120</v>
      </c>
      <c r="E5" s="37">
        <v>1</v>
      </c>
      <c r="F5" s="39" t="s">
        <v>51</v>
      </c>
      <c r="G5" s="47" t="s">
        <v>103</v>
      </c>
      <c r="H5" s="40" t="s">
        <v>107</v>
      </c>
      <c r="I5" s="48"/>
      <c r="J5" s="49"/>
      <c r="K5" s="50">
        <v>1</v>
      </c>
      <c r="L5" s="51"/>
      <c r="M5" s="52"/>
      <c r="N5" s="46">
        <v>0.32916666666666666</v>
      </c>
      <c r="O5" s="53">
        <f t="shared" si="0"/>
        <v>1.1111111111111127E-2</v>
      </c>
      <c r="P5" s="54"/>
    </row>
    <row r="6" spans="1:18" ht="16" x14ac:dyDescent="0.2">
      <c r="A6" s="46">
        <v>0.32777777777777778</v>
      </c>
      <c r="B6" s="40" t="s">
        <v>433</v>
      </c>
      <c r="C6" s="40"/>
      <c r="D6" s="40" t="s">
        <v>120</v>
      </c>
      <c r="E6" s="37">
        <v>2</v>
      </c>
      <c r="F6" s="39" t="s">
        <v>46</v>
      </c>
      <c r="G6" s="47" t="s">
        <v>103</v>
      </c>
      <c r="H6" s="40" t="s">
        <v>142</v>
      </c>
      <c r="I6" s="48"/>
      <c r="J6" s="49"/>
      <c r="K6" s="50"/>
      <c r="L6" s="51">
        <v>1</v>
      </c>
      <c r="M6" s="52"/>
      <c r="N6" s="46">
        <v>0.33263888888888887</v>
      </c>
      <c r="O6" s="53">
        <f t="shared" si="0"/>
        <v>4.8611111111110938E-3</v>
      </c>
      <c r="P6" s="54"/>
    </row>
    <row r="7" spans="1:18" ht="16" x14ac:dyDescent="0.2">
      <c r="A7" s="46">
        <v>0.32777777777777778</v>
      </c>
      <c r="B7" s="40" t="s">
        <v>427</v>
      </c>
      <c r="C7" s="40"/>
      <c r="D7" s="40" t="s">
        <v>120</v>
      </c>
      <c r="E7" s="37">
        <v>2</v>
      </c>
      <c r="F7" s="39" t="s">
        <v>49</v>
      </c>
      <c r="G7" s="47" t="s">
        <v>103</v>
      </c>
      <c r="H7" s="40" t="s">
        <v>125</v>
      </c>
      <c r="I7" s="48"/>
      <c r="J7" s="49"/>
      <c r="K7" s="50"/>
      <c r="L7" s="51">
        <v>1</v>
      </c>
      <c r="M7" s="52"/>
      <c r="N7" s="46">
        <v>0.33680555555555558</v>
      </c>
      <c r="O7" s="53">
        <f t="shared" si="0"/>
        <v>9.0277777777778012E-3</v>
      </c>
      <c r="P7" s="54"/>
    </row>
    <row r="8" spans="1:18" ht="16" x14ac:dyDescent="0.2">
      <c r="A8" s="46">
        <v>0.32847222222222222</v>
      </c>
      <c r="B8" s="40" t="s">
        <v>131</v>
      </c>
      <c r="C8" s="40"/>
      <c r="D8" s="40" t="s">
        <v>194</v>
      </c>
      <c r="E8" s="37">
        <v>1</v>
      </c>
      <c r="F8" s="39" t="s">
        <v>45</v>
      </c>
      <c r="G8" s="47" t="s">
        <v>103</v>
      </c>
      <c r="H8" s="40" t="s">
        <v>199</v>
      </c>
      <c r="I8" s="48"/>
      <c r="J8" s="49">
        <v>1</v>
      </c>
      <c r="K8" s="50"/>
      <c r="L8" s="51"/>
      <c r="M8" s="52"/>
      <c r="N8" s="46">
        <v>0.33124999999999999</v>
      </c>
      <c r="O8" s="53">
        <f t="shared" si="0"/>
        <v>2.7777777777777679E-3</v>
      </c>
      <c r="P8" s="54"/>
    </row>
    <row r="9" spans="1:18" ht="16" x14ac:dyDescent="0.2">
      <c r="A9" s="46">
        <v>0.33055555555555555</v>
      </c>
      <c r="B9" s="40" t="s">
        <v>193</v>
      </c>
      <c r="C9" s="40"/>
      <c r="D9" s="40" t="s">
        <v>120</v>
      </c>
      <c r="E9" s="37">
        <v>2</v>
      </c>
      <c r="F9" s="39" t="s">
        <v>50</v>
      </c>
      <c r="G9" s="47" t="s">
        <v>103</v>
      </c>
      <c r="H9" s="40" t="s">
        <v>230</v>
      </c>
      <c r="I9" s="48">
        <v>1</v>
      </c>
      <c r="J9" s="49"/>
      <c r="K9" s="50"/>
      <c r="L9" s="51"/>
      <c r="M9" s="52"/>
      <c r="N9" s="46">
        <v>0.3354166666666667</v>
      </c>
      <c r="O9" s="53">
        <f t="shared" si="0"/>
        <v>4.8611111111111494E-3</v>
      </c>
      <c r="P9" s="54"/>
    </row>
    <row r="10" spans="1:18" ht="16" x14ac:dyDescent="0.2">
      <c r="A10" s="46">
        <v>0.3347222222222222</v>
      </c>
      <c r="B10" s="40" t="s">
        <v>139</v>
      </c>
      <c r="C10" s="40"/>
      <c r="D10" s="40" t="s">
        <v>194</v>
      </c>
      <c r="E10" s="37">
        <v>1</v>
      </c>
      <c r="F10" s="39" t="s">
        <v>45</v>
      </c>
      <c r="G10" s="47" t="s">
        <v>103</v>
      </c>
      <c r="H10" s="40" t="s">
        <v>172</v>
      </c>
      <c r="I10" s="48"/>
      <c r="J10" s="49">
        <v>1</v>
      </c>
      <c r="K10" s="50"/>
      <c r="L10" s="51"/>
      <c r="M10" s="52"/>
      <c r="N10" s="46">
        <v>0.33819444444444446</v>
      </c>
      <c r="O10" s="53">
        <f t="shared" si="0"/>
        <v>3.4722222222222654E-3</v>
      </c>
      <c r="P10" s="54"/>
    </row>
    <row r="11" spans="1:18" ht="16" x14ac:dyDescent="0.2">
      <c r="A11" s="46">
        <v>0.34097222222222223</v>
      </c>
      <c r="B11" s="40" t="s">
        <v>123</v>
      </c>
      <c r="C11" s="40"/>
      <c r="D11" s="40" t="s">
        <v>120</v>
      </c>
      <c r="E11" s="37">
        <v>1</v>
      </c>
      <c r="F11" s="39" t="s">
        <v>46</v>
      </c>
      <c r="G11" s="47" t="s">
        <v>103</v>
      </c>
      <c r="H11" s="40" t="s">
        <v>199</v>
      </c>
      <c r="I11" s="48">
        <v>1</v>
      </c>
      <c r="J11" s="49"/>
      <c r="K11" s="50"/>
      <c r="L11" s="51"/>
      <c r="M11" s="52"/>
      <c r="N11" s="46">
        <v>0.34513888888888888</v>
      </c>
      <c r="O11" s="53">
        <f t="shared" si="0"/>
        <v>4.1666666666666519E-3</v>
      </c>
      <c r="P11" s="54"/>
    </row>
    <row r="12" spans="1:18" ht="16" x14ac:dyDescent="0.2">
      <c r="A12" s="46">
        <v>0.34513888888888888</v>
      </c>
      <c r="B12" s="40" t="s">
        <v>123</v>
      </c>
      <c r="C12" s="40"/>
      <c r="D12" s="40" t="s">
        <v>120</v>
      </c>
      <c r="E12" s="37">
        <v>1</v>
      </c>
      <c r="F12" s="39" t="s">
        <v>46</v>
      </c>
      <c r="G12" s="47" t="s">
        <v>199</v>
      </c>
      <c r="H12" s="40" t="s">
        <v>115</v>
      </c>
      <c r="I12" s="48">
        <v>1</v>
      </c>
      <c r="J12" s="49"/>
      <c r="K12" s="50"/>
      <c r="L12" s="51"/>
      <c r="M12" s="52"/>
      <c r="N12" s="46">
        <v>0.34930555555555554</v>
      </c>
      <c r="O12" s="53">
        <f t="shared" si="0"/>
        <v>4.1666666666666519E-3</v>
      </c>
      <c r="P12" s="54"/>
    </row>
    <row r="13" spans="1:18" ht="16" x14ac:dyDescent="0.2">
      <c r="A13" s="46">
        <v>0.3430555555555555</v>
      </c>
      <c r="B13" s="40" t="s">
        <v>253</v>
      </c>
      <c r="C13" s="40"/>
      <c r="D13" s="40" t="s">
        <v>120</v>
      </c>
      <c r="E13" s="37">
        <v>1</v>
      </c>
      <c r="F13" s="39" t="s">
        <v>50</v>
      </c>
      <c r="G13" s="47" t="s">
        <v>103</v>
      </c>
      <c r="H13" s="40" t="s">
        <v>136</v>
      </c>
      <c r="I13" s="48"/>
      <c r="J13" s="49"/>
      <c r="K13" s="50">
        <v>1</v>
      </c>
      <c r="L13" s="51"/>
      <c r="M13" s="52"/>
      <c r="N13" s="46">
        <v>0.34652777777777777</v>
      </c>
      <c r="O13" s="53">
        <f t="shared" si="0"/>
        <v>3.4722222222222654E-3</v>
      </c>
      <c r="P13" s="54"/>
    </row>
    <row r="14" spans="1:18" ht="16" x14ac:dyDescent="0.2">
      <c r="A14" s="46">
        <v>0.34722222222222227</v>
      </c>
      <c r="B14" s="40" t="s">
        <v>147</v>
      </c>
      <c r="C14" s="40"/>
      <c r="D14" s="40" t="s">
        <v>194</v>
      </c>
      <c r="E14" s="37">
        <v>1</v>
      </c>
      <c r="F14" s="39" t="s">
        <v>44</v>
      </c>
      <c r="G14" s="47" t="s">
        <v>103</v>
      </c>
      <c r="H14" s="40" t="s">
        <v>312</v>
      </c>
      <c r="I14" s="48"/>
      <c r="J14" s="49">
        <v>1</v>
      </c>
      <c r="K14" s="50"/>
      <c r="L14" s="51"/>
      <c r="M14" s="52"/>
      <c r="N14" s="46">
        <v>0.35000000000000003</v>
      </c>
      <c r="O14" s="53">
        <f t="shared" si="0"/>
        <v>2.7777777777777679E-3</v>
      </c>
      <c r="P14" s="54"/>
    </row>
    <row r="15" spans="1:18" ht="16" x14ac:dyDescent="0.2">
      <c r="A15" s="46">
        <v>0.35069444444444442</v>
      </c>
      <c r="B15" s="40" t="s">
        <v>433</v>
      </c>
      <c r="C15" s="40"/>
      <c r="D15" s="40" t="s">
        <v>120</v>
      </c>
      <c r="E15" s="37">
        <v>2</v>
      </c>
      <c r="F15" s="39" t="s">
        <v>46</v>
      </c>
      <c r="G15" s="47" t="s">
        <v>199</v>
      </c>
      <c r="H15" s="40" t="s">
        <v>240</v>
      </c>
      <c r="I15" s="48"/>
      <c r="J15" s="49"/>
      <c r="K15" s="50"/>
      <c r="L15" s="51">
        <v>1</v>
      </c>
      <c r="M15" s="52"/>
      <c r="N15" s="46">
        <v>0.3576388888888889</v>
      </c>
      <c r="O15" s="53">
        <f t="shared" si="0"/>
        <v>6.9444444444444753E-3</v>
      </c>
      <c r="P15" s="54"/>
    </row>
    <row r="16" spans="1:18" ht="16" x14ac:dyDescent="0.2">
      <c r="A16" s="46">
        <v>0.3576388888888889</v>
      </c>
      <c r="B16" s="40" t="s">
        <v>433</v>
      </c>
      <c r="C16" s="40"/>
      <c r="D16" s="40" t="s">
        <v>120</v>
      </c>
      <c r="E16" s="37">
        <v>2</v>
      </c>
      <c r="F16" s="39" t="s">
        <v>46</v>
      </c>
      <c r="G16" s="47" t="s">
        <v>240</v>
      </c>
      <c r="H16" s="40" t="s">
        <v>103</v>
      </c>
      <c r="I16" s="48"/>
      <c r="J16" s="49"/>
      <c r="K16" s="50"/>
      <c r="L16" s="51">
        <v>1</v>
      </c>
      <c r="M16" s="52"/>
      <c r="N16" s="46">
        <v>0.36319444444444443</v>
      </c>
      <c r="O16" s="53">
        <f t="shared" si="0"/>
        <v>5.5555555555555358E-3</v>
      </c>
      <c r="P16" s="54"/>
    </row>
    <row r="17" spans="1:16" ht="16" x14ac:dyDescent="0.2">
      <c r="A17" s="46">
        <v>0.35069444444444442</v>
      </c>
      <c r="B17" s="40" t="s">
        <v>168</v>
      </c>
      <c r="C17" s="40"/>
      <c r="D17" s="40" t="s">
        <v>194</v>
      </c>
      <c r="E17" s="37">
        <v>1</v>
      </c>
      <c r="F17" s="39" t="s">
        <v>44</v>
      </c>
      <c r="G17" s="47" t="s">
        <v>103</v>
      </c>
      <c r="H17" s="40" t="s">
        <v>136</v>
      </c>
      <c r="I17" s="48"/>
      <c r="J17" s="49"/>
      <c r="K17" s="50">
        <v>1</v>
      </c>
      <c r="L17" s="51"/>
      <c r="M17" s="52"/>
      <c r="N17" s="46">
        <v>0.35486111111111113</v>
      </c>
      <c r="O17" s="53">
        <f t="shared" si="0"/>
        <v>4.1666666666667074E-3</v>
      </c>
      <c r="P17" s="54"/>
    </row>
    <row r="18" spans="1:16" ht="16" x14ac:dyDescent="0.2">
      <c r="A18" s="46">
        <v>0.35069444444444442</v>
      </c>
      <c r="B18" s="40" t="s">
        <v>164</v>
      </c>
      <c r="C18" s="40"/>
      <c r="D18" s="40" t="s">
        <v>194</v>
      </c>
      <c r="E18" s="37">
        <v>1</v>
      </c>
      <c r="F18" s="39" t="s">
        <v>44</v>
      </c>
      <c r="G18" s="47" t="s">
        <v>103</v>
      </c>
      <c r="H18" s="40" t="s">
        <v>297</v>
      </c>
      <c r="I18" s="48"/>
      <c r="J18" s="49"/>
      <c r="K18" s="50">
        <v>1</v>
      </c>
      <c r="L18" s="51"/>
      <c r="M18" s="52"/>
      <c r="N18" s="46">
        <v>0.35625000000000001</v>
      </c>
      <c r="O18" s="53">
        <f t="shared" si="0"/>
        <v>5.5555555555555913E-3</v>
      </c>
      <c r="P18" s="54"/>
    </row>
    <row r="19" spans="1:16" ht="16" x14ac:dyDescent="0.2">
      <c r="A19" s="46">
        <v>0.3527777777777778</v>
      </c>
      <c r="B19" s="40" t="s">
        <v>209</v>
      </c>
      <c r="C19" s="40"/>
      <c r="D19" s="40" t="s">
        <v>120</v>
      </c>
      <c r="E19" s="37">
        <v>1</v>
      </c>
      <c r="F19" s="39" t="s">
        <v>44</v>
      </c>
      <c r="G19" s="47" t="s">
        <v>103</v>
      </c>
      <c r="H19" s="40" t="s">
        <v>250</v>
      </c>
      <c r="I19" s="48">
        <v>1</v>
      </c>
      <c r="J19" s="49"/>
      <c r="K19" s="50"/>
      <c r="L19" s="51"/>
      <c r="M19" s="52"/>
      <c r="N19" s="46">
        <v>0.3611111111111111</v>
      </c>
      <c r="O19" s="53">
        <f t="shared" si="0"/>
        <v>8.3333333333333037E-3</v>
      </c>
      <c r="P19" s="54"/>
    </row>
    <row r="20" spans="1:16" ht="16" x14ac:dyDescent="0.2">
      <c r="A20" s="46">
        <v>0.35347222222222219</v>
      </c>
      <c r="B20" s="40" t="s">
        <v>427</v>
      </c>
      <c r="C20" s="40"/>
      <c r="D20" s="40" t="s">
        <v>120</v>
      </c>
      <c r="E20" s="37">
        <v>2</v>
      </c>
      <c r="F20" s="39" t="s">
        <v>49</v>
      </c>
      <c r="G20" s="47" t="s">
        <v>125</v>
      </c>
      <c r="H20" s="40" t="s">
        <v>103</v>
      </c>
      <c r="I20" s="48">
        <v>1</v>
      </c>
      <c r="J20" s="49"/>
      <c r="K20" s="50"/>
      <c r="L20" s="51"/>
      <c r="M20" s="52"/>
      <c r="N20" s="46">
        <v>0.3659722222222222</v>
      </c>
      <c r="O20" s="53">
        <f t="shared" si="0"/>
        <v>1.2500000000000011E-2</v>
      </c>
      <c r="P20" s="54"/>
    </row>
    <row r="21" spans="1:16" ht="16" x14ac:dyDescent="0.2">
      <c r="A21" s="46">
        <v>0.36249999999999999</v>
      </c>
      <c r="B21" s="40" t="s">
        <v>131</v>
      </c>
      <c r="C21" s="40"/>
      <c r="D21" s="40" t="s">
        <v>194</v>
      </c>
      <c r="E21" s="37">
        <v>1</v>
      </c>
      <c r="F21" s="39" t="s">
        <v>45</v>
      </c>
      <c r="G21" s="47" t="s">
        <v>228</v>
      </c>
      <c r="H21" s="40" t="s">
        <v>434</v>
      </c>
      <c r="I21" s="48"/>
      <c r="J21" s="49">
        <v>1</v>
      </c>
      <c r="K21" s="50"/>
      <c r="L21" s="51"/>
      <c r="M21" s="52"/>
      <c r="N21" s="46">
        <v>0.3743055555555555</v>
      </c>
      <c r="O21" s="53">
        <f t="shared" si="0"/>
        <v>1.1805555555555514E-2</v>
      </c>
      <c r="P21" s="131" t="s">
        <v>254</v>
      </c>
    </row>
    <row r="22" spans="1:16" ht="16" x14ac:dyDescent="0.2">
      <c r="A22" s="46">
        <v>0.3743055555555555</v>
      </c>
      <c r="B22" s="40" t="s">
        <v>131</v>
      </c>
      <c r="C22" s="40"/>
      <c r="D22" s="40" t="s">
        <v>194</v>
      </c>
      <c r="E22" s="37">
        <v>1</v>
      </c>
      <c r="F22" s="39" t="s">
        <v>45</v>
      </c>
      <c r="G22" s="47" t="s">
        <v>434</v>
      </c>
      <c r="H22" s="40" t="s">
        <v>228</v>
      </c>
      <c r="I22" s="48"/>
      <c r="J22" s="49">
        <v>1</v>
      </c>
      <c r="K22" s="50"/>
      <c r="L22" s="51"/>
      <c r="M22" s="52"/>
      <c r="N22" s="46">
        <v>0.39305555555555555</v>
      </c>
      <c r="O22" s="53">
        <f t="shared" si="0"/>
        <v>1.8750000000000044E-2</v>
      </c>
      <c r="P22" s="54"/>
    </row>
    <row r="23" spans="1:16" ht="16" x14ac:dyDescent="0.2">
      <c r="A23" s="46">
        <v>0.36319444444444443</v>
      </c>
      <c r="B23" s="40" t="s">
        <v>191</v>
      </c>
      <c r="C23" s="40"/>
      <c r="D23" s="40" t="s">
        <v>120</v>
      </c>
      <c r="E23" s="37">
        <v>1</v>
      </c>
      <c r="F23" s="39" t="s">
        <v>51</v>
      </c>
      <c r="G23" s="47" t="s">
        <v>103</v>
      </c>
      <c r="H23" s="40" t="s">
        <v>274</v>
      </c>
      <c r="I23" s="48"/>
      <c r="J23" s="49"/>
      <c r="K23" s="50">
        <v>1</v>
      </c>
      <c r="L23" s="51"/>
      <c r="M23" s="52"/>
      <c r="N23" s="46">
        <v>0.37291666666666662</v>
      </c>
      <c r="O23" s="53">
        <f t="shared" si="0"/>
        <v>9.7222222222221877E-3</v>
      </c>
      <c r="P23" s="54"/>
    </row>
    <row r="24" spans="1:16" ht="16" x14ac:dyDescent="0.2">
      <c r="A24" s="46">
        <v>0.37013888888888885</v>
      </c>
      <c r="B24" s="40" t="s">
        <v>433</v>
      </c>
      <c r="C24" s="40"/>
      <c r="D24" s="40" t="s">
        <v>120</v>
      </c>
      <c r="E24" s="37">
        <v>2</v>
      </c>
      <c r="F24" s="39" t="s">
        <v>46</v>
      </c>
      <c r="G24" s="47" t="s">
        <v>103</v>
      </c>
      <c r="H24" s="40" t="s">
        <v>233</v>
      </c>
      <c r="I24" s="48"/>
      <c r="J24" s="49"/>
      <c r="K24" s="50"/>
      <c r="L24" s="51">
        <v>1</v>
      </c>
      <c r="M24" s="52"/>
      <c r="N24" s="46">
        <v>0.37916666666666665</v>
      </c>
      <c r="O24" s="53">
        <f t="shared" si="0"/>
        <v>9.0277777777778012E-3</v>
      </c>
      <c r="P24" s="54"/>
    </row>
    <row r="25" spans="1:16" ht="16" x14ac:dyDescent="0.2">
      <c r="A25" s="46">
        <v>0.37916666666666665</v>
      </c>
      <c r="B25" s="40" t="s">
        <v>433</v>
      </c>
      <c r="C25" s="40"/>
      <c r="D25" s="40" t="s">
        <v>120</v>
      </c>
      <c r="E25" s="37">
        <v>2</v>
      </c>
      <c r="F25" s="39" t="s">
        <v>46</v>
      </c>
      <c r="G25" s="47" t="s">
        <v>233</v>
      </c>
      <c r="H25" s="40" t="s">
        <v>103</v>
      </c>
      <c r="I25" s="48"/>
      <c r="J25" s="49"/>
      <c r="K25" s="50"/>
      <c r="L25" s="51">
        <v>1</v>
      </c>
      <c r="M25" s="52"/>
      <c r="N25" s="46">
        <v>0.38750000000000001</v>
      </c>
      <c r="O25" s="53">
        <f t="shared" si="0"/>
        <v>8.3333333333333592E-3</v>
      </c>
      <c r="P25" s="54"/>
    </row>
    <row r="26" spans="1:16" ht="16" x14ac:dyDescent="0.2">
      <c r="A26" s="46">
        <v>0.3840277777777778</v>
      </c>
      <c r="B26" s="40" t="s">
        <v>205</v>
      </c>
      <c r="C26" s="40"/>
      <c r="D26" s="40" t="s">
        <v>194</v>
      </c>
      <c r="E26" s="37">
        <v>1</v>
      </c>
      <c r="F26" s="39" t="s">
        <v>45</v>
      </c>
      <c r="G26" s="47" t="s">
        <v>103</v>
      </c>
      <c r="H26" s="40" t="s">
        <v>145</v>
      </c>
      <c r="I26" s="48">
        <v>1</v>
      </c>
      <c r="J26" s="49"/>
      <c r="K26" s="50"/>
      <c r="L26" s="51"/>
      <c r="M26" s="52"/>
      <c r="N26" s="46">
        <v>0.38611111111111113</v>
      </c>
      <c r="O26" s="53">
        <f t="shared" si="0"/>
        <v>2.0833333333333259E-3</v>
      </c>
      <c r="P26" s="54"/>
    </row>
    <row r="27" spans="1:16" ht="16" x14ac:dyDescent="0.2">
      <c r="A27" s="46">
        <v>0.38611111111111113</v>
      </c>
      <c r="B27" s="40" t="s">
        <v>205</v>
      </c>
      <c r="C27" s="40"/>
      <c r="D27" s="40" t="s">
        <v>194</v>
      </c>
      <c r="E27" s="37">
        <v>1</v>
      </c>
      <c r="F27" s="39" t="s">
        <v>45</v>
      </c>
      <c r="G27" s="47" t="s">
        <v>145</v>
      </c>
      <c r="H27" s="40" t="s">
        <v>143</v>
      </c>
      <c r="I27" s="48">
        <v>1</v>
      </c>
      <c r="J27" s="49"/>
      <c r="K27" s="50"/>
      <c r="L27" s="51"/>
      <c r="M27" s="52"/>
      <c r="N27" s="46">
        <v>0.38819444444444445</v>
      </c>
      <c r="O27" s="53">
        <f t="shared" si="0"/>
        <v>2.0833333333333259E-3</v>
      </c>
      <c r="P27" s="54"/>
    </row>
    <row r="28" spans="1:16" ht="16" x14ac:dyDescent="0.2">
      <c r="A28" s="46">
        <v>0.38263888888888892</v>
      </c>
      <c r="B28" s="40" t="s">
        <v>109</v>
      </c>
      <c r="C28" s="40"/>
      <c r="D28" s="40" t="s">
        <v>120</v>
      </c>
      <c r="E28" s="37">
        <v>1</v>
      </c>
      <c r="F28" s="39" t="s">
        <v>49</v>
      </c>
      <c r="G28" s="47" t="s">
        <v>103</v>
      </c>
      <c r="H28" s="40" t="s">
        <v>216</v>
      </c>
      <c r="I28" s="48"/>
      <c r="J28" s="49"/>
      <c r="K28" s="50">
        <v>1</v>
      </c>
      <c r="L28" s="51"/>
      <c r="M28" s="52"/>
      <c r="N28" s="46">
        <v>0.3888888888888889</v>
      </c>
      <c r="O28" s="53">
        <f t="shared" si="0"/>
        <v>6.2499999999999778E-3</v>
      </c>
      <c r="P28" s="54"/>
    </row>
    <row r="29" spans="1:16" ht="16" x14ac:dyDescent="0.2">
      <c r="A29" s="46">
        <v>0.38750000000000001</v>
      </c>
      <c r="B29" s="40" t="s">
        <v>253</v>
      </c>
      <c r="C29" s="40">
        <v>1</v>
      </c>
      <c r="D29" s="40" t="s">
        <v>194</v>
      </c>
      <c r="E29" s="37"/>
      <c r="F29" s="39" t="s">
        <v>50</v>
      </c>
      <c r="G29" s="47" t="s">
        <v>143</v>
      </c>
      <c r="H29" s="40" t="s">
        <v>136</v>
      </c>
      <c r="I29" s="48">
        <v>1</v>
      </c>
      <c r="J29" s="49"/>
      <c r="K29" s="50"/>
      <c r="L29" s="51"/>
      <c r="M29" s="52"/>
      <c r="N29" s="46">
        <v>0.39374999999999999</v>
      </c>
      <c r="O29" s="53">
        <f t="shared" si="0"/>
        <v>6.2499999999999778E-3</v>
      </c>
      <c r="P29" s="54"/>
    </row>
    <row r="30" spans="1:16" ht="16" x14ac:dyDescent="0.2">
      <c r="A30" s="46">
        <v>0.38750000000000001</v>
      </c>
      <c r="B30" s="40" t="s">
        <v>139</v>
      </c>
      <c r="C30" s="40">
        <v>1</v>
      </c>
      <c r="D30" s="40" t="s">
        <v>194</v>
      </c>
      <c r="E30" s="37"/>
      <c r="F30" s="39" t="s">
        <v>45</v>
      </c>
      <c r="G30" s="47" t="s">
        <v>143</v>
      </c>
      <c r="H30" s="40" t="s">
        <v>220</v>
      </c>
      <c r="I30" s="48">
        <v>1</v>
      </c>
      <c r="J30" s="49"/>
      <c r="K30" s="50"/>
      <c r="L30" s="51"/>
      <c r="M30" s="52"/>
      <c r="N30" s="46">
        <v>0.39583333333333331</v>
      </c>
      <c r="O30" s="53">
        <f t="shared" si="0"/>
        <v>8.3333333333333037E-3</v>
      </c>
      <c r="P30" s="54"/>
    </row>
    <row r="31" spans="1:16" ht="16" x14ac:dyDescent="0.2">
      <c r="A31" s="46">
        <v>0.3888888888888889</v>
      </c>
      <c r="B31" s="40" t="s">
        <v>229</v>
      </c>
      <c r="C31" s="40"/>
      <c r="D31" s="40" t="s">
        <v>120</v>
      </c>
      <c r="E31" s="37">
        <v>1</v>
      </c>
      <c r="F31" s="39" t="s">
        <v>44</v>
      </c>
      <c r="G31" s="47" t="s">
        <v>103</v>
      </c>
      <c r="H31" s="40" t="s">
        <v>172</v>
      </c>
      <c r="I31" s="48"/>
      <c r="J31" s="49"/>
      <c r="K31" s="50"/>
      <c r="L31" s="51">
        <v>1</v>
      </c>
      <c r="M31" s="52"/>
      <c r="N31" s="46">
        <v>0.39444444444444443</v>
      </c>
      <c r="O31" s="53">
        <f t="shared" si="0"/>
        <v>5.5555555555555358E-3</v>
      </c>
      <c r="P31" s="54"/>
    </row>
    <row r="32" spans="1:16" ht="16" x14ac:dyDescent="0.2">
      <c r="A32" s="46">
        <v>0.3888888888888889</v>
      </c>
      <c r="B32" s="40" t="s">
        <v>436</v>
      </c>
      <c r="C32" s="40"/>
      <c r="D32" s="40" t="s">
        <v>120</v>
      </c>
      <c r="E32" s="37">
        <v>1</v>
      </c>
      <c r="F32" s="39" t="s">
        <v>49</v>
      </c>
      <c r="G32" s="47" t="s">
        <v>103</v>
      </c>
      <c r="H32" s="40" t="s">
        <v>125</v>
      </c>
      <c r="I32" s="48"/>
      <c r="J32" s="49"/>
      <c r="K32" s="50"/>
      <c r="L32" s="51">
        <v>1</v>
      </c>
      <c r="M32" s="52"/>
      <c r="N32" s="46">
        <v>0.39305555555555555</v>
      </c>
      <c r="O32" s="53">
        <f t="shared" si="0"/>
        <v>4.1666666666666519E-3</v>
      </c>
      <c r="P32" s="54"/>
    </row>
    <row r="33" spans="1:16" ht="16" x14ac:dyDescent="0.2">
      <c r="A33" s="46">
        <v>0.39097222222222222</v>
      </c>
      <c r="B33" s="40" t="s">
        <v>202</v>
      </c>
      <c r="C33" s="40"/>
      <c r="D33" s="40" t="s">
        <v>120</v>
      </c>
      <c r="E33" s="37">
        <v>1</v>
      </c>
      <c r="F33" s="39" t="s">
        <v>51</v>
      </c>
      <c r="G33" s="47" t="s">
        <v>107</v>
      </c>
      <c r="H33" s="40" t="s">
        <v>103</v>
      </c>
      <c r="I33" s="48"/>
      <c r="J33" s="49"/>
      <c r="K33" s="50">
        <v>1</v>
      </c>
      <c r="L33" s="51"/>
      <c r="M33" s="52"/>
      <c r="N33" s="46">
        <v>0.39999999999999997</v>
      </c>
      <c r="O33" s="53">
        <f t="shared" si="0"/>
        <v>9.0277777777777457E-3</v>
      </c>
      <c r="P33" s="54"/>
    </row>
    <row r="34" spans="1:16" ht="16" x14ac:dyDescent="0.2">
      <c r="A34" s="46">
        <v>0.39444444444444443</v>
      </c>
      <c r="B34" s="40" t="s">
        <v>282</v>
      </c>
      <c r="C34" s="40"/>
      <c r="D34" s="40" t="s">
        <v>194</v>
      </c>
      <c r="E34" s="37">
        <v>1</v>
      </c>
      <c r="F34" s="39" t="s">
        <v>51</v>
      </c>
      <c r="G34" s="47" t="s">
        <v>103</v>
      </c>
      <c r="H34" s="40" t="s">
        <v>300</v>
      </c>
      <c r="I34" s="48"/>
      <c r="J34" s="49">
        <v>1</v>
      </c>
      <c r="K34" s="50"/>
      <c r="L34" s="51"/>
      <c r="M34" s="52"/>
      <c r="N34" s="46">
        <v>0.39861111111111108</v>
      </c>
      <c r="O34" s="53">
        <f t="shared" si="0"/>
        <v>4.1666666666666519E-3</v>
      </c>
      <c r="P34" s="54"/>
    </row>
    <row r="35" spans="1:16" ht="16" x14ac:dyDescent="0.2">
      <c r="A35" s="46">
        <v>0.40069444444444446</v>
      </c>
      <c r="B35" s="40" t="s">
        <v>437</v>
      </c>
      <c r="C35" s="40"/>
      <c r="D35" s="40" t="s">
        <v>194</v>
      </c>
      <c r="E35" s="37">
        <v>1</v>
      </c>
      <c r="F35" s="39" t="s">
        <v>51</v>
      </c>
      <c r="G35" s="47" t="s">
        <v>103</v>
      </c>
      <c r="H35" s="40" t="s">
        <v>125</v>
      </c>
      <c r="I35" s="48"/>
      <c r="J35" s="49">
        <v>1</v>
      </c>
      <c r="K35" s="50"/>
      <c r="L35" s="51"/>
      <c r="M35" s="52"/>
      <c r="N35" s="46">
        <v>0.40416666666666662</v>
      </c>
      <c r="O35" s="53">
        <f t="shared" si="0"/>
        <v>3.4722222222221544E-3</v>
      </c>
      <c r="P35" s="54"/>
    </row>
    <row r="36" spans="1:16" ht="16" x14ac:dyDescent="0.2">
      <c r="A36" s="46">
        <v>0.42777777777777781</v>
      </c>
      <c r="B36" s="40" t="s">
        <v>209</v>
      </c>
      <c r="C36" s="40">
        <v>1</v>
      </c>
      <c r="D36" s="40" t="s">
        <v>194</v>
      </c>
      <c r="E36" s="37"/>
      <c r="F36" s="39" t="s">
        <v>44</v>
      </c>
      <c r="G36" s="47" t="s">
        <v>103</v>
      </c>
      <c r="H36" s="40" t="s">
        <v>250</v>
      </c>
      <c r="I36" s="48"/>
      <c r="J36" s="49">
        <v>1</v>
      </c>
      <c r="K36" s="50"/>
      <c r="L36" s="51"/>
      <c r="M36" s="52"/>
      <c r="N36" s="46">
        <v>0.43541666666666662</v>
      </c>
      <c r="O36" s="53">
        <f t="shared" si="0"/>
        <v>7.6388888888888062E-3</v>
      </c>
      <c r="P36" s="54"/>
    </row>
    <row r="37" spans="1:16" ht="16" x14ac:dyDescent="0.2">
      <c r="A37" s="46">
        <v>0.43124999999999997</v>
      </c>
      <c r="B37" s="40" t="s">
        <v>109</v>
      </c>
      <c r="C37" s="40"/>
      <c r="D37" s="40" t="s">
        <v>194</v>
      </c>
      <c r="E37" s="37">
        <v>1</v>
      </c>
      <c r="F37" s="39" t="s">
        <v>49</v>
      </c>
      <c r="G37" s="47" t="s">
        <v>216</v>
      </c>
      <c r="H37" s="40" t="s">
        <v>103</v>
      </c>
      <c r="I37" s="48"/>
      <c r="J37" s="49">
        <v>1</v>
      </c>
      <c r="K37" s="50"/>
      <c r="L37" s="51"/>
      <c r="M37" s="52"/>
      <c r="N37" s="46">
        <v>0.44861111111111113</v>
      </c>
      <c r="O37" s="53">
        <f t="shared" si="0"/>
        <v>1.736111111111116E-2</v>
      </c>
      <c r="P37" s="54"/>
    </row>
    <row r="38" spans="1:16" ht="16" x14ac:dyDescent="0.2">
      <c r="A38" s="46">
        <v>0.43263888888888885</v>
      </c>
      <c r="B38" s="40" t="s">
        <v>229</v>
      </c>
      <c r="C38" s="40"/>
      <c r="D38" s="40" t="s">
        <v>120</v>
      </c>
      <c r="E38" s="37">
        <v>1</v>
      </c>
      <c r="F38" s="39" t="s">
        <v>44</v>
      </c>
      <c r="G38" s="47" t="s">
        <v>103</v>
      </c>
      <c r="H38" s="40" t="s">
        <v>136</v>
      </c>
      <c r="I38" s="48"/>
      <c r="J38" s="49"/>
      <c r="K38" s="50">
        <v>1</v>
      </c>
      <c r="L38" s="51"/>
      <c r="M38" s="52"/>
      <c r="N38" s="46">
        <v>0.43541666666666662</v>
      </c>
      <c r="O38" s="53">
        <f t="shared" si="0"/>
        <v>2.7777777777777679E-3</v>
      </c>
      <c r="P38" s="54"/>
    </row>
    <row r="39" spans="1:16" ht="16" x14ac:dyDescent="0.2">
      <c r="A39" s="46">
        <v>0.43402777777777773</v>
      </c>
      <c r="B39" s="40" t="s">
        <v>131</v>
      </c>
      <c r="C39" s="40"/>
      <c r="D39" s="40" t="s">
        <v>194</v>
      </c>
      <c r="E39" s="37">
        <v>1</v>
      </c>
      <c r="F39" s="39" t="s">
        <v>45</v>
      </c>
      <c r="G39" s="47" t="s">
        <v>312</v>
      </c>
      <c r="H39" s="40" t="s">
        <v>136</v>
      </c>
      <c r="I39" s="48">
        <v>1</v>
      </c>
      <c r="J39" s="49"/>
      <c r="K39" s="50"/>
      <c r="L39" s="51"/>
      <c r="M39" s="52"/>
      <c r="N39" s="46">
        <v>0.44930555555555557</v>
      </c>
      <c r="O39" s="53">
        <f t="shared" si="0"/>
        <v>1.5277777777777835E-2</v>
      </c>
      <c r="P39" s="54"/>
    </row>
    <row r="40" spans="1:16" ht="16" x14ac:dyDescent="0.2">
      <c r="A40" s="46">
        <v>0.43402777777777773</v>
      </c>
      <c r="B40" s="40" t="s">
        <v>112</v>
      </c>
      <c r="C40" s="40"/>
      <c r="D40" s="40" t="s">
        <v>120</v>
      </c>
      <c r="E40" s="37">
        <v>1</v>
      </c>
      <c r="F40" s="39" t="s">
        <v>46</v>
      </c>
      <c r="G40" s="47" t="s">
        <v>103</v>
      </c>
      <c r="H40" s="40" t="s">
        <v>255</v>
      </c>
      <c r="I40" s="48"/>
      <c r="J40" s="49"/>
      <c r="K40" s="50"/>
      <c r="L40" s="51">
        <v>1</v>
      </c>
      <c r="M40" s="52"/>
      <c r="N40" s="46">
        <v>0.4381944444444445</v>
      </c>
      <c r="O40" s="53">
        <f t="shared" si="0"/>
        <v>4.1666666666667629E-3</v>
      </c>
      <c r="P40" s="54"/>
    </row>
    <row r="41" spans="1:16" ht="16" x14ac:dyDescent="0.2">
      <c r="A41" s="46">
        <v>0.43402777777777773</v>
      </c>
      <c r="B41" s="40" t="s">
        <v>205</v>
      </c>
      <c r="C41" s="40"/>
      <c r="D41" s="40" t="s">
        <v>120</v>
      </c>
      <c r="E41" s="37">
        <v>1</v>
      </c>
      <c r="F41" s="39" t="s">
        <v>45</v>
      </c>
      <c r="G41" s="47" t="s">
        <v>103</v>
      </c>
      <c r="H41" s="40" t="s">
        <v>288</v>
      </c>
      <c r="I41" s="48">
        <v>1</v>
      </c>
      <c r="J41" s="49"/>
      <c r="K41" s="50"/>
      <c r="L41" s="51"/>
      <c r="M41" s="52"/>
      <c r="N41" s="46">
        <v>0.43958333333333338</v>
      </c>
      <c r="O41" s="53">
        <f t="shared" si="0"/>
        <v>5.5555555555556468E-3</v>
      </c>
      <c r="P41" s="54"/>
    </row>
    <row r="42" spans="1:16" ht="16" x14ac:dyDescent="0.2">
      <c r="A42" s="46">
        <v>0.43402777777777773</v>
      </c>
      <c r="B42" s="40" t="s">
        <v>114</v>
      </c>
      <c r="C42" s="40"/>
      <c r="D42" s="40" t="s">
        <v>120</v>
      </c>
      <c r="E42" s="37">
        <v>1</v>
      </c>
      <c r="F42" s="39" t="s">
        <v>46</v>
      </c>
      <c r="G42" s="47" t="s">
        <v>103</v>
      </c>
      <c r="H42" s="40" t="s">
        <v>115</v>
      </c>
      <c r="I42" s="48">
        <v>1</v>
      </c>
      <c r="J42" s="49"/>
      <c r="K42" s="50"/>
      <c r="L42" s="51"/>
      <c r="M42" s="52"/>
      <c r="N42" s="46">
        <v>0.44166666666666665</v>
      </c>
      <c r="O42" s="53">
        <f t="shared" si="0"/>
        <v>7.6388888888889173E-3</v>
      </c>
      <c r="P42" s="54"/>
    </row>
    <row r="43" spans="1:16" ht="16" x14ac:dyDescent="0.2">
      <c r="A43" s="46">
        <v>0.43541666666666662</v>
      </c>
      <c r="B43" s="40" t="s">
        <v>127</v>
      </c>
      <c r="C43" s="40"/>
      <c r="D43" s="40" t="s">
        <v>120</v>
      </c>
      <c r="E43" s="37">
        <v>1</v>
      </c>
      <c r="F43" s="39" t="s">
        <v>49</v>
      </c>
      <c r="G43" s="47" t="s">
        <v>103</v>
      </c>
      <c r="H43" s="40" t="s">
        <v>125</v>
      </c>
      <c r="I43" s="48">
        <v>1</v>
      </c>
      <c r="J43" s="49"/>
      <c r="K43" s="50"/>
      <c r="L43" s="51"/>
      <c r="M43" s="52"/>
      <c r="N43" s="46">
        <v>0.44444444444444442</v>
      </c>
      <c r="O43" s="53">
        <f t="shared" si="0"/>
        <v>9.0277777777778012E-3</v>
      </c>
      <c r="P43" s="54"/>
    </row>
    <row r="44" spans="1:16" ht="16" x14ac:dyDescent="0.2">
      <c r="A44" s="46">
        <v>0.44236111111111115</v>
      </c>
      <c r="B44" s="40" t="s">
        <v>135</v>
      </c>
      <c r="C44" s="40"/>
      <c r="D44" s="40" t="s">
        <v>194</v>
      </c>
      <c r="E44" s="37">
        <v>1</v>
      </c>
      <c r="F44" s="39" t="s">
        <v>45</v>
      </c>
      <c r="G44" s="47" t="s">
        <v>103</v>
      </c>
      <c r="H44" s="40" t="s">
        <v>289</v>
      </c>
      <c r="I44" s="48"/>
      <c r="J44" s="49"/>
      <c r="K44" s="50">
        <v>1</v>
      </c>
      <c r="L44" s="51"/>
      <c r="M44" s="52"/>
      <c r="N44" s="46">
        <v>0.4458333333333333</v>
      </c>
      <c r="O44" s="53">
        <f t="shared" si="0"/>
        <v>3.4722222222221544E-3</v>
      </c>
      <c r="P44" s="54"/>
    </row>
    <row r="45" spans="1:16" ht="16" x14ac:dyDescent="0.2">
      <c r="A45" s="46">
        <v>0.44444444444444442</v>
      </c>
      <c r="B45" s="40" t="s">
        <v>253</v>
      </c>
      <c r="C45" s="40"/>
      <c r="D45" s="40" t="s">
        <v>120</v>
      </c>
      <c r="E45" s="37">
        <v>1</v>
      </c>
      <c r="F45" s="39" t="s">
        <v>50</v>
      </c>
      <c r="G45" s="47" t="s">
        <v>136</v>
      </c>
      <c r="H45" s="40" t="s">
        <v>103</v>
      </c>
      <c r="I45" s="48">
        <v>1</v>
      </c>
      <c r="J45" s="49"/>
      <c r="K45" s="50"/>
      <c r="L45" s="51"/>
      <c r="M45" s="52"/>
      <c r="N45" s="46">
        <v>0.4597222222222222</v>
      </c>
      <c r="O45" s="53">
        <f t="shared" si="0"/>
        <v>1.5277777777777779E-2</v>
      </c>
      <c r="P45" s="54"/>
    </row>
    <row r="46" spans="1:16" ht="16" x14ac:dyDescent="0.2">
      <c r="A46" s="46">
        <v>0.4465277777777778</v>
      </c>
      <c r="B46" s="40" t="s">
        <v>282</v>
      </c>
      <c r="C46" s="40"/>
      <c r="D46" s="40" t="s">
        <v>120</v>
      </c>
      <c r="E46" s="37">
        <v>1</v>
      </c>
      <c r="F46" s="39" t="s">
        <v>51</v>
      </c>
      <c r="G46" s="47" t="s">
        <v>103</v>
      </c>
      <c r="H46" s="40" t="s">
        <v>206</v>
      </c>
      <c r="I46" s="48"/>
      <c r="J46" s="49"/>
      <c r="K46" s="50"/>
      <c r="L46" s="51">
        <v>1</v>
      </c>
      <c r="M46" s="52"/>
      <c r="N46" s="46">
        <v>0.4513888888888889</v>
      </c>
      <c r="O46" s="53">
        <f t="shared" si="0"/>
        <v>4.8611111111110938E-3</v>
      </c>
      <c r="P46" s="54"/>
    </row>
    <row r="47" spans="1:16" ht="16" x14ac:dyDescent="0.2">
      <c r="A47" s="46">
        <v>0.45</v>
      </c>
      <c r="B47" s="40" t="s">
        <v>227</v>
      </c>
      <c r="C47" s="40"/>
      <c r="D47" s="40" t="s">
        <v>194</v>
      </c>
      <c r="E47" s="37">
        <v>1</v>
      </c>
      <c r="F47" s="39" t="s">
        <v>51</v>
      </c>
      <c r="G47" s="47" t="s">
        <v>103</v>
      </c>
      <c r="H47" s="40" t="s">
        <v>142</v>
      </c>
      <c r="I47" s="48"/>
      <c r="J47" s="49">
        <v>1</v>
      </c>
      <c r="K47" s="50"/>
      <c r="L47" s="51"/>
      <c r="M47" s="52"/>
      <c r="N47" s="46">
        <v>0.45277777777777778</v>
      </c>
      <c r="O47" s="53">
        <f t="shared" si="0"/>
        <v>2.7777777777777679E-3</v>
      </c>
      <c r="P47" s="54"/>
    </row>
    <row r="48" spans="1:16" ht="16" x14ac:dyDescent="0.2">
      <c r="A48" s="46">
        <v>0.45069444444444445</v>
      </c>
      <c r="B48" s="40" t="s">
        <v>164</v>
      </c>
      <c r="C48" s="40"/>
      <c r="D48" s="40" t="s">
        <v>120</v>
      </c>
      <c r="E48" s="37">
        <v>1</v>
      </c>
      <c r="F48" s="39" t="s">
        <v>44</v>
      </c>
      <c r="G48" s="47" t="s">
        <v>103</v>
      </c>
      <c r="H48" s="40" t="s">
        <v>115</v>
      </c>
      <c r="I48" s="48"/>
      <c r="J48" s="49"/>
      <c r="K48" s="50">
        <v>1</v>
      </c>
      <c r="L48" s="51"/>
      <c r="M48" s="52"/>
      <c r="N48" s="46">
        <v>0.45416666666666666</v>
      </c>
      <c r="O48" s="53">
        <f t="shared" si="0"/>
        <v>3.4722222222222099E-3</v>
      </c>
      <c r="P48" s="54"/>
    </row>
    <row r="49" spans="1:16" ht="16" x14ac:dyDescent="0.2">
      <c r="A49" s="46">
        <v>0.46111111111111108</v>
      </c>
      <c r="B49" s="40" t="s">
        <v>209</v>
      </c>
      <c r="C49" s="40"/>
      <c r="D49" s="40" t="s">
        <v>120</v>
      </c>
      <c r="E49" s="37">
        <v>1</v>
      </c>
      <c r="F49" s="39" t="s">
        <v>44</v>
      </c>
      <c r="G49" s="47" t="s">
        <v>250</v>
      </c>
      <c r="H49" s="40" t="s">
        <v>103</v>
      </c>
      <c r="I49" s="48">
        <v>1</v>
      </c>
      <c r="J49" s="49"/>
      <c r="K49" s="50"/>
      <c r="L49" s="51"/>
      <c r="M49" s="52"/>
      <c r="N49" s="46">
        <v>0.47847222222222219</v>
      </c>
      <c r="O49" s="53">
        <f t="shared" si="0"/>
        <v>1.7361111111111105E-2</v>
      </c>
      <c r="P49" s="54"/>
    </row>
    <row r="50" spans="1:16" ht="16" x14ac:dyDescent="0.2">
      <c r="A50" s="46">
        <v>0.46180555555555558</v>
      </c>
      <c r="B50" s="40" t="s">
        <v>109</v>
      </c>
      <c r="C50" s="40"/>
      <c r="D50" s="40" t="s">
        <v>120</v>
      </c>
      <c r="E50" s="37">
        <v>1</v>
      </c>
      <c r="F50" s="39" t="s">
        <v>46</v>
      </c>
      <c r="G50" s="47" t="s">
        <v>103</v>
      </c>
      <c r="H50" s="40" t="s">
        <v>238</v>
      </c>
      <c r="I50" s="48"/>
      <c r="J50" s="49"/>
      <c r="K50" s="50"/>
      <c r="L50" s="51">
        <v>1</v>
      </c>
      <c r="M50" s="52"/>
      <c r="N50" s="46">
        <v>0.47013888888888888</v>
      </c>
      <c r="O50" s="53">
        <f t="shared" si="0"/>
        <v>8.3333333333333037E-3</v>
      </c>
      <c r="P50" s="54"/>
    </row>
    <row r="51" spans="1:16" ht="16" x14ac:dyDescent="0.2">
      <c r="A51" s="46">
        <v>0.46249999999999997</v>
      </c>
      <c r="B51" s="40" t="s">
        <v>205</v>
      </c>
      <c r="C51" s="40"/>
      <c r="D51" s="40" t="s">
        <v>120</v>
      </c>
      <c r="E51" s="37">
        <v>1</v>
      </c>
      <c r="F51" s="39" t="s">
        <v>45</v>
      </c>
      <c r="G51" s="47" t="s">
        <v>288</v>
      </c>
      <c r="H51" s="40" t="s">
        <v>103</v>
      </c>
      <c r="I51" s="48">
        <v>1</v>
      </c>
      <c r="J51" s="49"/>
      <c r="K51" s="50"/>
      <c r="L51" s="51"/>
      <c r="M51" s="52"/>
      <c r="N51" s="46">
        <v>0.47847222222222219</v>
      </c>
      <c r="O51" s="53">
        <f t="shared" si="0"/>
        <v>1.5972222222222221E-2</v>
      </c>
      <c r="P51" s="54"/>
    </row>
    <row r="52" spans="1:16" ht="16" x14ac:dyDescent="0.2">
      <c r="A52" s="46">
        <v>0.47013888888888888</v>
      </c>
      <c r="B52" s="40" t="s">
        <v>211</v>
      </c>
      <c r="C52" s="40"/>
      <c r="D52" s="40" t="s">
        <v>194</v>
      </c>
      <c r="E52" s="37">
        <v>1</v>
      </c>
      <c r="F52" s="39" t="s">
        <v>45</v>
      </c>
      <c r="G52" s="47" t="s">
        <v>103</v>
      </c>
      <c r="H52" s="40" t="s">
        <v>165</v>
      </c>
      <c r="I52" s="48"/>
      <c r="J52" s="49"/>
      <c r="K52" s="50">
        <v>1</v>
      </c>
      <c r="L52" s="51"/>
      <c r="M52" s="52"/>
      <c r="N52" s="46">
        <v>0.47430555555555554</v>
      </c>
      <c r="O52" s="53">
        <f t="shared" si="0"/>
        <v>4.1666666666666519E-3</v>
      </c>
      <c r="P52" s="54"/>
    </row>
    <row r="53" spans="1:16" ht="16" x14ac:dyDescent="0.2">
      <c r="A53" s="46">
        <v>0.4770833333333333</v>
      </c>
      <c r="B53" s="40" t="s">
        <v>112</v>
      </c>
      <c r="C53" s="40">
        <v>1</v>
      </c>
      <c r="D53" s="40" t="s">
        <v>194</v>
      </c>
      <c r="E53" s="37"/>
      <c r="F53" s="39" t="s">
        <v>46</v>
      </c>
      <c r="G53" s="47" t="s">
        <v>143</v>
      </c>
      <c r="H53" s="40" t="s">
        <v>255</v>
      </c>
      <c r="I53" s="48"/>
      <c r="J53" s="49">
        <v>1</v>
      </c>
      <c r="K53" s="50"/>
      <c r="L53" s="51"/>
      <c r="M53" s="52"/>
      <c r="N53" s="46">
        <v>0.4826388888888889</v>
      </c>
      <c r="O53" s="53">
        <f t="shared" si="0"/>
        <v>5.5555555555555913E-3</v>
      </c>
      <c r="P53" s="54"/>
    </row>
    <row r="54" spans="1:16" ht="16" x14ac:dyDescent="0.2">
      <c r="A54" s="46">
        <v>0.4777777777777778</v>
      </c>
      <c r="B54" s="40" t="s">
        <v>135</v>
      </c>
      <c r="C54" s="40"/>
      <c r="D54" s="40" t="s">
        <v>120</v>
      </c>
      <c r="E54" s="37">
        <v>1</v>
      </c>
      <c r="F54" s="39" t="s">
        <v>45</v>
      </c>
      <c r="G54" s="47" t="s">
        <v>289</v>
      </c>
      <c r="H54" s="40" t="s">
        <v>103</v>
      </c>
      <c r="I54" s="48"/>
      <c r="J54" s="49"/>
      <c r="K54" s="50">
        <v>1</v>
      </c>
      <c r="L54" s="51"/>
      <c r="M54" s="52"/>
      <c r="N54" s="46">
        <v>0.49027777777777781</v>
      </c>
      <c r="O54" s="53">
        <f t="shared" si="0"/>
        <v>1.2500000000000011E-2</v>
      </c>
      <c r="P54" s="54"/>
    </row>
    <row r="55" spans="1:16" ht="16" x14ac:dyDescent="0.2">
      <c r="A55" s="46">
        <v>0.48055555555555557</v>
      </c>
      <c r="B55" s="40" t="s">
        <v>127</v>
      </c>
      <c r="C55" s="40"/>
      <c r="D55" s="40" t="s">
        <v>120</v>
      </c>
      <c r="E55" s="37">
        <v>1</v>
      </c>
      <c r="F55" s="39" t="s">
        <v>49</v>
      </c>
      <c r="G55" s="47" t="s">
        <v>125</v>
      </c>
      <c r="H55" s="40" t="s">
        <v>103</v>
      </c>
      <c r="I55" s="48"/>
      <c r="J55" s="55"/>
      <c r="K55" s="56">
        <v>1</v>
      </c>
      <c r="L55" s="51"/>
      <c r="M55" s="52"/>
      <c r="N55" s="46">
        <v>0.49027777777777781</v>
      </c>
      <c r="O55" s="53">
        <f t="shared" si="0"/>
        <v>9.7222222222222432E-3</v>
      </c>
      <c r="P55" s="54"/>
    </row>
    <row r="56" spans="1:16" ht="16" x14ac:dyDescent="0.2">
      <c r="A56" s="46">
        <v>0.48055555555555557</v>
      </c>
      <c r="B56" s="40" t="s">
        <v>253</v>
      </c>
      <c r="C56" s="40"/>
      <c r="D56" s="40" t="s">
        <v>194</v>
      </c>
      <c r="E56" s="37">
        <v>1</v>
      </c>
      <c r="F56" s="39" t="s">
        <v>50</v>
      </c>
      <c r="G56" s="47" t="s">
        <v>103</v>
      </c>
      <c r="H56" s="40" t="s">
        <v>136</v>
      </c>
      <c r="I56" s="48">
        <v>1</v>
      </c>
      <c r="J56" s="55"/>
      <c r="K56" s="56"/>
      <c r="L56" s="51"/>
      <c r="M56" s="52"/>
      <c r="N56" s="46">
        <v>0.48402777777777778</v>
      </c>
      <c r="O56" s="53">
        <f t="shared" si="0"/>
        <v>3.4722222222222099E-3</v>
      </c>
      <c r="P56" s="54"/>
    </row>
    <row r="57" spans="1:16" ht="16" x14ac:dyDescent="0.2">
      <c r="A57" s="46">
        <v>0.4826388888888889</v>
      </c>
      <c r="B57" s="40" t="s">
        <v>227</v>
      </c>
      <c r="C57" s="40"/>
      <c r="D57" s="40" t="s">
        <v>120</v>
      </c>
      <c r="E57" s="37">
        <v>1</v>
      </c>
      <c r="F57" s="39" t="s">
        <v>51</v>
      </c>
      <c r="G57" s="47" t="s">
        <v>103</v>
      </c>
      <c r="H57" s="40" t="s">
        <v>274</v>
      </c>
      <c r="I57" s="48"/>
      <c r="J57" s="55"/>
      <c r="K57" s="56"/>
      <c r="L57" s="51">
        <v>1</v>
      </c>
      <c r="M57" s="52"/>
      <c r="N57" s="46">
        <v>0.4916666666666667</v>
      </c>
      <c r="O57" s="53">
        <f t="shared" si="0"/>
        <v>9.0277777777778012E-3</v>
      </c>
      <c r="P57" s="54"/>
    </row>
    <row r="58" spans="1:16" ht="16" x14ac:dyDescent="0.2">
      <c r="A58" s="46">
        <v>0.52638888888888891</v>
      </c>
      <c r="B58" s="40" t="s">
        <v>112</v>
      </c>
      <c r="C58" s="40"/>
      <c r="D58" s="40" t="s">
        <v>120</v>
      </c>
      <c r="E58" s="37">
        <v>1</v>
      </c>
      <c r="F58" s="39" t="s">
        <v>46</v>
      </c>
      <c r="G58" s="47" t="s">
        <v>103</v>
      </c>
      <c r="H58" s="40" t="s">
        <v>204</v>
      </c>
      <c r="I58" s="48"/>
      <c r="J58" s="55"/>
      <c r="K58" s="56">
        <v>1</v>
      </c>
      <c r="L58" s="51"/>
      <c r="M58" s="52"/>
      <c r="N58" s="46">
        <v>0.52847222222222223</v>
      </c>
      <c r="O58" s="53">
        <f t="shared" si="0"/>
        <v>2.0833333333333259E-3</v>
      </c>
      <c r="P58" s="54"/>
    </row>
    <row r="59" spans="1:16" ht="16" x14ac:dyDescent="0.2">
      <c r="A59" s="46">
        <v>0.52638888888888891</v>
      </c>
      <c r="B59" s="40" t="s">
        <v>124</v>
      </c>
      <c r="C59" s="40"/>
      <c r="D59" s="40" t="s">
        <v>120</v>
      </c>
      <c r="E59" s="37">
        <v>1</v>
      </c>
      <c r="F59" s="39" t="s">
        <v>44</v>
      </c>
      <c r="G59" s="47" t="s">
        <v>103</v>
      </c>
      <c r="H59" s="40" t="s">
        <v>142</v>
      </c>
      <c r="I59" s="57"/>
      <c r="J59" s="55"/>
      <c r="K59" s="56">
        <v>1</v>
      </c>
      <c r="L59" s="51"/>
      <c r="M59" s="52"/>
      <c r="N59" s="46">
        <v>0.53194444444444444</v>
      </c>
      <c r="O59" s="53">
        <f t="shared" si="0"/>
        <v>5.5555555555555358E-3</v>
      </c>
      <c r="P59" s="54"/>
    </row>
    <row r="60" spans="1:16" ht="16" x14ac:dyDescent="0.2">
      <c r="A60" s="46">
        <v>0.52638888888888891</v>
      </c>
      <c r="B60" s="40" t="s">
        <v>109</v>
      </c>
      <c r="C60" s="40"/>
      <c r="D60" s="40" t="s">
        <v>194</v>
      </c>
      <c r="E60" s="37">
        <v>1</v>
      </c>
      <c r="F60" s="39" t="s">
        <v>49</v>
      </c>
      <c r="G60" s="47" t="s">
        <v>103</v>
      </c>
      <c r="H60" s="40" t="s">
        <v>107</v>
      </c>
      <c r="I60" s="57">
        <v>1</v>
      </c>
      <c r="J60" s="55"/>
      <c r="K60" s="56"/>
      <c r="L60" s="51"/>
      <c r="M60" s="52"/>
      <c r="N60" s="46">
        <v>0.53055555555555556</v>
      </c>
      <c r="O60" s="53">
        <f t="shared" si="0"/>
        <v>4.1666666666666519E-3</v>
      </c>
      <c r="P60" s="131" t="s">
        <v>438</v>
      </c>
    </row>
    <row r="61" spans="1:16" ht="16" x14ac:dyDescent="0.2">
      <c r="A61" s="46">
        <v>0.52708333333333335</v>
      </c>
      <c r="B61" s="40" t="s">
        <v>109</v>
      </c>
      <c r="C61" s="40"/>
      <c r="D61" s="40" t="s">
        <v>194</v>
      </c>
      <c r="E61" s="37">
        <v>1</v>
      </c>
      <c r="F61" s="39" t="s">
        <v>47</v>
      </c>
      <c r="G61" s="47" t="s">
        <v>103</v>
      </c>
      <c r="H61" s="40" t="s">
        <v>271</v>
      </c>
      <c r="I61" s="48"/>
      <c r="J61" s="55">
        <v>1</v>
      </c>
      <c r="K61" s="56"/>
      <c r="L61" s="51"/>
      <c r="M61" s="52"/>
      <c r="N61" s="46">
        <v>0.53402777777777777</v>
      </c>
      <c r="O61" s="53">
        <f t="shared" si="0"/>
        <v>6.9444444444444198E-3</v>
      </c>
      <c r="P61" s="88"/>
    </row>
    <row r="62" spans="1:16" ht="16" x14ac:dyDescent="0.2">
      <c r="A62" s="46">
        <v>0.52708333333333335</v>
      </c>
      <c r="B62" s="40" t="s">
        <v>139</v>
      </c>
      <c r="C62" s="40"/>
      <c r="D62" s="40" t="s">
        <v>194</v>
      </c>
      <c r="E62" s="37">
        <v>1</v>
      </c>
      <c r="F62" s="39" t="s">
        <v>45</v>
      </c>
      <c r="G62" s="47" t="s">
        <v>103</v>
      </c>
      <c r="H62" s="40" t="s">
        <v>125</v>
      </c>
      <c r="I62" s="48"/>
      <c r="J62" s="55">
        <v>1</v>
      </c>
      <c r="K62" s="56"/>
      <c r="L62" s="51"/>
      <c r="M62" s="52"/>
      <c r="N62" s="46">
        <v>0.53819444444444442</v>
      </c>
      <c r="O62" s="53">
        <f t="shared" si="0"/>
        <v>1.1111111111111072E-2</v>
      </c>
      <c r="P62" s="54"/>
    </row>
    <row r="63" spans="1:16" ht="16" x14ac:dyDescent="0.2">
      <c r="A63" s="46">
        <v>0.53194444444444444</v>
      </c>
      <c r="B63" s="40" t="s">
        <v>109</v>
      </c>
      <c r="C63" s="40"/>
      <c r="D63" s="40" t="s">
        <v>120</v>
      </c>
      <c r="E63" s="37">
        <v>1</v>
      </c>
      <c r="F63" s="39" t="s">
        <v>46</v>
      </c>
      <c r="G63" s="47" t="s">
        <v>238</v>
      </c>
      <c r="H63" s="40" t="s">
        <v>103</v>
      </c>
      <c r="I63" s="48">
        <v>1</v>
      </c>
      <c r="J63" s="55"/>
      <c r="K63" s="56"/>
      <c r="L63" s="51"/>
      <c r="M63" s="52"/>
      <c r="N63" s="46">
        <v>0.54583333333333328</v>
      </c>
      <c r="O63" s="53">
        <f t="shared" si="0"/>
        <v>1.388888888888884E-2</v>
      </c>
      <c r="P63" s="54"/>
    </row>
    <row r="64" spans="1:16" ht="16" x14ac:dyDescent="0.2">
      <c r="A64" s="46">
        <v>0.53194444444444444</v>
      </c>
      <c r="B64" s="40" t="s">
        <v>123</v>
      </c>
      <c r="C64" s="40"/>
      <c r="D64" s="40" t="s">
        <v>120</v>
      </c>
      <c r="E64" s="37">
        <v>1</v>
      </c>
      <c r="F64" s="39" t="s">
        <v>46</v>
      </c>
      <c r="G64" s="47" t="s">
        <v>115</v>
      </c>
      <c r="H64" s="40" t="s">
        <v>103</v>
      </c>
      <c r="I64" s="48"/>
      <c r="J64" s="55"/>
      <c r="K64" s="56">
        <v>1</v>
      </c>
      <c r="L64" s="51"/>
      <c r="M64" s="52"/>
      <c r="N64" s="46">
        <v>0.53888888888888886</v>
      </c>
      <c r="O64" s="53">
        <f t="shared" si="0"/>
        <v>6.9444444444444198E-3</v>
      </c>
      <c r="P64" s="54"/>
    </row>
    <row r="65" spans="1:16" ht="16" x14ac:dyDescent="0.2">
      <c r="A65" s="46">
        <v>0.53680555555555554</v>
      </c>
      <c r="B65" s="40" t="s">
        <v>127</v>
      </c>
      <c r="C65" s="40"/>
      <c r="D65" s="40" t="s">
        <v>120</v>
      </c>
      <c r="E65" s="37">
        <v>1</v>
      </c>
      <c r="F65" s="39" t="s">
        <v>49</v>
      </c>
      <c r="G65" s="47" t="s">
        <v>103</v>
      </c>
      <c r="H65" s="40" t="s">
        <v>215</v>
      </c>
      <c r="I65" s="48"/>
      <c r="J65" s="55"/>
      <c r="K65" s="56"/>
      <c r="L65" s="51">
        <v>1</v>
      </c>
      <c r="M65" s="52"/>
      <c r="N65" s="46">
        <v>0.54097222222222219</v>
      </c>
      <c r="O65" s="53">
        <f t="shared" si="0"/>
        <v>4.1666666666666519E-3</v>
      </c>
      <c r="P65" s="54"/>
    </row>
    <row r="66" spans="1:16" ht="16" x14ac:dyDescent="0.2">
      <c r="A66" s="46">
        <v>0.5395833333333333</v>
      </c>
      <c r="B66" s="40" t="s">
        <v>209</v>
      </c>
      <c r="C66" s="40"/>
      <c r="D66" s="40" t="s">
        <v>120</v>
      </c>
      <c r="E66" s="37">
        <v>1</v>
      </c>
      <c r="F66" s="39" t="s">
        <v>44</v>
      </c>
      <c r="G66" s="47" t="s">
        <v>103</v>
      </c>
      <c r="H66" s="40" t="s">
        <v>136</v>
      </c>
      <c r="I66" s="48"/>
      <c r="J66" s="55"/>
      <c r="K66" s="56">
        <v>1</v>
      </c>
      <c r="L66" s="51"/>
      <c r="M66" s="52"/>
      <c r="N66" s="46">
        <v>0.54375000000000007</v>
      </c>
      <c r="O66" s="53">
        <f t="shared" si="0"/>
        <v>4.1666666666667629E-3</v>
      </c>
      <c r="P66" s="54"/>
    </row>
    <row r="67" spans="1:16" ht="16" x14ac:dyDescent="0.2">
      <c r="A67" s="46">
        <v>4.5833333333333337E-2</v>
      </c>
      <c r="B67" s="40" t="s">
        <v>253</v>
      </c>
      <c r="C67" s="40"/>
      <c r="D67" s="40" t="s">
        <v>120</v>
      </c>
      <c r="E67" s="37">
        <v>1</v>
      </c>
      <c r="F67" s="39" t="s">
        <v>50</v>
      </c>
      <c r="G67" s="47" t="s">
        <v>103</v>
      </c>
      <c r="H67" s="40" t="s">
        <v>136</v>
      </c>
      <c r="I67" s="48">
        <v>1</v>
      </c>
      <c r="J67" s="55"/>
      <c r="K67" s="56"/>
      <c r="L67" s="51"/>
      <c r="M67" s="52"/>
      <c r="N67" s="46">
        <v>5.1388888888888894E-2</v>
      </c>
      <c r="O67" s="53">
        <f t="shared" si="0"/>
        <v>5.5555555555555566E-3</v>
      </c>
      <c r="P67" s="54"/>
    </row>
    <row r="68" spans="1:16" ht="16" x14ac:dyDescent="0.2">
      <c r="A68" s="46">
        <v>5.4166666666666669E-2</v>
      </c>
      <c r="B68" s="40" t="s">
        <v>109</v>
      </c>
      <c r="C68" s="40"/>
      <c r="D68" s="40" t="s">
        <v>194</v>
      </c>
      <c r="E68" s="37">
        <v>1</v>
      </c>
      <c r="F68" s="39" t="s">
        <v>47</v>
      </c>
      <c r="G68" s="47" t="s">
        <v>165</v>
      </c>
      <c r="H68" s="40" t="s">
        <v>200</v>
      </c>
      <c r="I68" s="48"/>
      <c r="J68" s="55">
        <v>1</v>
      </c>
      <c r="K68" s="56"/>
      <c r="L68" s="51"/>
      <c r="M68" s="52"/>
      <c r="N68" s="46">
        <v>6.6666666666666666E-2</v>
      </c>
      <c r="O68" s="53">
        <f t="shared" ref="O68:O131" si="1">ABS(N68-A68)</f>
        <v>1.2499999999999997E-2</v>
      </c>
      <c r="P68" s="54"/>
    </row>
    <row r="69" spans="1:16" ht="16" x14ac:dyDescent="0.2">
      <c r="A69" s="46">
        <v>5.6250000000000001E-2</v>
      </c>
      <c r="B69" s="40" t="s">
        <v>147</v>
      </c>
      <c r="C69" s="40"/>
      <c r="D69" s="40" t="s">
        <v>194</v>
      </c>
      <c r="E69" s="37">
        <v>1</v>
      </c>
      <c r="F69" s="39" t="s">
        <v>44</v>
      </c>
      <c r="G69" s="47" t="s">
        <v>103</v>
      </c>
      <c r="H69" s="40" t="s">
        <v>284</v>
      </c>
      <c r="I69" s="48"/>
      <c r="J69" s="55"/>
      <c r="K69" s="56">
        <v>1</v>
      </c>
      <c r="L69" s="51"/>
      <c r="M69" s="52"/>
      <c r="N69" s="46">
        <v>6.3888888888888884E-2</v>
      </c>
      <c r="O69" s="53">
        <f t="shared" si="1"/>
        <v>7.6388888888888826E-3</v>
      </c>
      <c r="P69" s="54"/>
    </row>
    <row r="70" spans="1:16" ht="16" x14ac:dyDescent="0.2">
      <c r="A70" s="46">
        <v>5.9027777777777783E-2</v>
      </c>
      <c r="B70" s="40" t="s">
        <v>109</v>
      </c>
      <c r="C70" s="40"/>
      <c r="D70" s="40" t="s">
        <v>120</v>
      </c>
      <c r="E70" s="37">
        <v>1</v>
      </c>
      <c r="F70" s="39" t="s">
        <v>49</v>
      </c>
      <c r="G70" s="47" t="s">
        <v>107</v>
      </c>
      <c r="H70" s="40" t="s">
        <v>103</v>
      </c>
      <c r="I70" s="48"/>
      <c r="J70" s="55"/>
      <c r="K70" s="56">
        <v>1</v>
      </c>
      <c r="L70" s="51"/>
      <c r="M70" s="52"/>
      <c r="N70" s="46">
        <v>7.4305555555555555E-2</v>
      </c>
      <c r="O70" s="53">
        <f t="shared" si="1"/>
        <v>1.5277777777777772E-2</v>
      </c>
      <c r="P70" s="54"/>
    </row>
    <row r="71" spans="1:16" ht="16" x14ac:dyDescent="0.2">
      <c r="A71" s="46">
        <v>5.9722222222222225E-2</v>
      </c>
      <c r="B71" s="40" t="s">
        <v>127</v>
      </c>
      <c r="C71" s="40"/>
      <c r="D71" s="40" t="s">
        <v>194</v>
      </c>
      <c r="E71" s="37">
        <v>1</v>
      </c>
      <c r="F71" s="39" t="s">
        <v>49</v>
      </c>
      <c r="G71" s="47" t="s">
        <v>215</v>
      </c>
      <c r="H71" s="40" t="s">
        <v>103</v>
      </c>
      <c r="I71" s="48"/>
      <c r="J71" s="55">
        <v>1</v>
      </c>
      <c r="K71" s="56"/>
      <c r="L71" s="51"/>
      <c r="M71" s="52"/>
      <c r="N71" s="46">
        <v>6.8749999999999992E-2</v>
      </c>
      <c r="O71" s="53">
        <f t="shared" si="1"/>
        <v>9.0277777777777665E-3</v>
      </c>
      <c r="P71" s="54"/>
    </row>
    <row r="72" spans="1:16" ht="16" x14ac:dyDescent="0.2">
      <c r="A72" s="46">
        <v>6.3194444444444442E-2</v>
      </c>
      <c r="B72" s="40" t="s">
        <v>202</v>
      </c>
      <c r="C72" s="40"/>
      <c r="D72" s="40" t="s">
        <v>120</v>
      </c>
      <c r="E72" s="37">
        <v>1</v>
      </c>
      <c r="F72" s="39" t="s">
        <v>51</v>
      </c>
      <c r="G72" s="47" t="s">
        <v>103</v>
      </c>
      <c r="H72" s="40" t="s">
        <v>217</v>
      </c>
      <c r="I72" s="48"/>
      <c r="J72" s="55"/>
      <c r="K72" s="56"/>
      <c r="L72" s="51">
        <v>1</v>
      </c>
      <c r="M72" s="52"/>
      <c r="N72" s="46">
        <v>7.2222222222222229E-2</v>
      </c>
      <c r="O72" s="53">
        <f t="shared" si="1"/>
        <v>9.0277777777777873E-3</v>
      </c>
      <c r="P72" s="54"/>
    </row>
    <row r="73" spans="1:16" ht="16" x14ac:dyDescent="0.2">
      <c r="A73" s="46">
        <v>7.2222222222222229E-2</v>
      </c>
      <c r="B73" s="40" t="s">
        <v>202</v>
      </c>
      <c r="C73" s="40"/>
      <c r="D73" s="40" t="s">
        <v>120</v>
      </c>
      <c r="E73" s="37">
        <v>1</v>
      </c>
      <c r="F73" s="39" t="s">
        <v>51</v>
      </c>
      <c r="G73" s="47" t="s">
        <v>217</v>
      </c>
      <c r="H73" s="40" t="s">
        <v>103</v>
      </c>
      <c r="I73" s="48"/>
      <c r="J73" s="55"/>
      <c r="K73" s="56"/>
      <c r="L73" s="51">
        <v>1</v>
      </c>
      <c r="M73" s="52"/>
      <c r="N73" s="46">
        <v>8.0555555555555561E-2</v>
      </c>
      <c r="O73" s="53">
        <f t="shared" si="1"/>
        <v>8.3333333333333315E-3</v>
      </c>
      <c r="P73" s="54"/>
    </row>
    <row r="74" spans="1:16" ht="16" x14ac:dyDescent="0.2">
      <c r="A74" s="46">
        <v>6.3888888888888884E-2</v>
      </c>
      <c r="B74" s="40" t="s">
        <v>112</v>
      </c>
      <c r="C74" s="40"/>
      <c r="D74" s="40" t="s">
        <v>194</v>
      </c>
      <c r="E74" s="37">
        <v>1</v>
      </c>
      <c r="F74" s="39" t="s">
        <v>51</v>
      </c>
      <c r="G74" s="47" t="s">
        <v>103</v>
      </c>
      <c r="H74" s="40" t="s">
        <v>125</v>
      </c>
      <c r="I74" s="48">
        <v>1</v>
      </c>
      <c r="J74" s="55"/>
      <c r="K74" s="56"/>
      <c r="L74" s="51"/>
      <c r="M74" s="52"/>
      <c r="N74" s="46">
        <v>6.7361111111111108E-2</v>
      </c>
      <c r="O74" s="53">
        <f t="shared" si="1"/>
        <v>3.4722222222222238E-3</v>
      </c>
      <c r="P74" s="54"/>
    </row>
    <row r="75" spans="1:16" ht="16" x14ac:dyDescent="0.2">
      <c r="A75" s="46">
        <v>6.5972222222222224E-2</v>
      </c>
      <c r="B75" s="40" t="s">
        <v>253</v>
      </c>
      <c r="C75" s="40"/>
      <c r="D75" s="40" t="s">
        <v>120</v>
      </c>
      <c r="E75" s="37">
        <v>1</v>
      </c>
      <c r="F75" s="39" t="s">
        <v>50</v>
      </c>
      <c r="G75" s="47" t="s">
        <v>136</v>
      </c>
      <c r="H75" s="40" t="s">
        <v>103</v>
      </c>
      <c r="I75" s="48"/>
      <c r="J75" s="55"/>
      <c r="K75" s="56">
        <v>1</v>
      </c>
      <c r="L75" s="51"/>
      <c r="M75" s="52"/>
      <c r="N75" s="46">
        <v>7.4305555555555555E-2</v>
      </c>
      <c r="O75" s="53">
        <f t="shared" si="1"/>
        <v>8.3333333333333315E-3</v>
      </c>
      <c r="P75" s="54"/>
    </row>
    <row r="76" spans="1:16" ht="16" x14ac:dyDescent="0.2">
      <c r="A76" s="46">
        <v>6.7361111111111108E-2</v>
      </c>
      <c r="B76" s="40" t="s">
        <v>282</v>
      </c>
      <c r="C76" s="40"/>
      <c r="D76" s="40" t="s">
        <v>194</v>
      </c>
      <c r="E76" s="37">
        <v>1</v>
      </c>
      <c r="F76" s="39" t="s">
        <v>51</v>
      </c>
      <c r="G76" s="47" t="s">
        <v>103</v>
      </c>
      <c r="H76" s="40" t="s">
        <v>142</v>
      </c>
      <c r="I76" s="48"/>
      <c r="J76" s="55">
        <v>1</v>
      </c>
      <c r="K76" s="56"/>
      <c r="L76" s="51"/>
      <c r="M76" s="52"/>
      <c r="N76" s="46">
        <v>7.0833333333333331E-2</v>
      </c>
      <c r="O76" s="53">
        <f t="shared" si="1"/>
        <v>3.4722222222222238E-3</v>
      </c>
      <c r="P76" s="54"/>
    </row>
    <row r="77" spans="1:16" ht="16" x14ac:dyDescent="0.2">
      <c r="A77" s="46">
        <v>7.2916666666666671E-2</v>
      </c>
      <c r="B77" s="40" t="s">
        <v>209</v>
      </c>
      <c r="C77" s="40">
        <v>1</v>
      </c>
      <c r="D77" s="40" t="s">
        <v>194</v>
      </c>
      <c r="E77" s="37"/>
      <c r="F77" s="39" t="s">
        <v>44</v>
      </c>
      <c r="G77" s="47" t="s">
        <v>103</v>
      </c>
      <c r="H77" s="40" t="s">
        <v>136</v>
      </c>
      <c r="I77" s="48"/>
      <c r="J77" s="55">
        <v>1</v>
      </c>
      <c r="K77" s="56"/>
      <c r="L77" s="51"/>
      <c r="M77" s="52"/>
      <c r="N77" s="46">
        <v>7.7777777777777779E-2</v>
      </c>
      <c r="O77" s="53">
        <f t="shared" si="1"/>
        <v>4.8611111111111077E-3</v>
      </c>
      <c r="P77" s="54"/>
    </row>
    <row r="78" spans="1:16" ht="16" x14ac:dyDescent="0.2">
      <c r="A78" s="46">
        <v>7.2916666666666671E-2</v>
      </c>
      <c r="B78" s="40" t="s">
        <v>191</v>
      </c>
      <c r="C78" s="40"/>
      <c r="D78" s="40" t="s">
        <v>120</v>
      </c>
      <c r="E78" s="37">
        <v>1</v>
      </c>
      <c r="F78" s="39" t="s">
        <v>51</v>
      </c>
      <c r="G78" s="47" t="s">
        <v>103</v>
      </c>
      <c r="H78" s="40" t="s">
        <v>328</v>
      </c>
      <c r="I78" s="48">
        <v>1</v>
      </c>
      <c r="J78" s="55"/>
      <c r="K78" s="56"/>
      <c r="L78" s="51"/>
      <c r="M78" s="52"/>
      <c r="N78" s="46">
        <v>7.7777777777777779E-2</v>
      </c>
      <c r="O78" s="53">
        <f t="shared" si="1"/>
        <v>4.8611111111111077E-3</v>
      </c>
      <c r="P78" s="54"/>
    </row>
    <row r="79" spans="1:16" ht="16" x14ac:dyDescent="0.2">
      <c r="A79" s="46">
        <v>7.2916666666666671E-2</v>
      </c>
      <c r="B79" s="40" t="s">
        <v>112</v>
      </c>
      <c r="C79" s="40"/>
      <c r="D79" s="40" t="s">
        <v>194</v>
      </c>
      <c r="E79" s="37">
        <v>1</v>
      </c>
      <c r="F79" s="39" t="s">
        <v>51</v>
      </c>
      <c r="G79" s="47" t="s">
        <v>125</v>
      </c>
      <c r="H79" s="40" t="s">
        <v>103</v>
      </c>
      <c r="I79" s="48">
        <v>1</v>
      </c>
      <c r="J79" s="55"/>
      <c r="K79" s="56"/>
      <c r="L79" s="51"/>
      <c r="M79" s="52"/>
      <c r="N79" s="46">
        <v>8.1250000000000003E-2</v>
      </c>
      <c r="O79" s="53">
        <f t="shared" si="1"/>
        <v>8.3333333333333315E-3</v>
      </c>
      <c r="P79" s="54"/>
    </row>
    <row r="80" spans="1:16" ht="16" x14ac:dyDescent="0.2">
      <c r="A80" s="46">
        <v>9.7916666666666666E-2</v>
      </c>
      <c r="B80" s="40" t="s">
        <v>227</v>
      </c>
      <c r="C80" s="40"/>
      <c r="D80" s="40" t="s">
        <v>194</v>
      </c>
      <c r="E80" s="37">
        <v>1</v>
      </c>
      <c r="F80" s="39" t="s">
        <v>51</v>
      </c>
      <c r="G80" s="47" t="s">
        <v>103</v>
      </c>
      <c r="H80" s="40" t="s">
        <v>274</v>
      </c>
      <c r="I80" s="48"/>
      <c r="J80" s="55">
        <v>1</v>
      </c>
      <c r="K80" s="56"/>
      <c r="L80" s="51"/>
      <c r="M80" s="52"/>
      <c r="N80" s="46">
        <v>0.10694444444444444</v>
      </c>
      <c r="O80" s="53">
        <f t="shared" si="1"/>
        <v>9.0277777777777735E-3</v>
      </c>
      <c r="P80" s="54"/>
    </row>
    <row r="81" spans="1:16" ht="16" x14ac:dyDescent="0.2">
      <c r="A81" s="46">
        <v>9.8611111111111108E-2</v>
      </c>
      <c r="B81" s="40" t="s">
        <v>253</v>
      </c>
      <c r="C81" s="40"/>
      <c r="D81" s="40" t="s">
        <v>120</v>
      </c>
      <c r="E81" s="37">
        <v>1</v>
      </c>
      <c r="F81" s="39" t="s">
        <v>50</v>
      </c>
      <c r="G81" s="47" t="s">
        <v>103</v>
      </c>
      <c r="H81" s="40" t="s">
        <v>136</v>
      </c>
      <c r="I81" s="48">
        <v>1</v>
      </c>
      <c r="J81" s="55"/>
      <c r="K81" s="56"/>
      <c r="L81" s="51"/>
      <c r="M81" s="52"/>
      <c r="N81" s="46">
        <v>0.10347222222222223</v>
      </c>
      <c r="O81" s="53">
        <f t="shared" si="1"/>
        <v>4.8611111111111216E-3</v>
      </c>
      <c r="P81" s="54"/>
    </row>
    <row r="82" spans="1:16" ht="16" x14ac:dyDescent="0.2">
      <c r="A82" s="46">
        <v>9.9999999999999992E-2</v>
      </c>
      <c r="B82" s="40" t="s">
        <v>135</v>
      </c>
      <c r="C82" s="40"/>
      <c r="D82" s="40" t="s">
        <v>194</v>
      </c>
      <c r="E82" s="37">
        <v>1</v>
      </c>
      <c r="F82" s="39" t="s">
        <v>45</v>
      </c>
      <c r="G82" s="47" t="s">
        <v>103</v>
      </c>
      <c r="H82" s="40" t="s">
        <v>439</v>
      </c>
      <c r="I82" s="48"/>
      <c r="J82" s="55"/>
      <c r="K82" s="56"/>
      <c r="L82" s="51">
        <v>1</v>
      </c>
      <c r="M82" s="52"/>
      <c r="N82" s="46">
        <v>0.10347222222222223</v>
      </c>
      <c r="O82" s="53">
        <f t="shared" si="1"/>
        <v>3.4722222222222376E-3</v>
      </c>
      <c r="P82" s="54"/>
    </row>
    <row r="83" spans="1:16" ht="16" x14ac:dyDescent="0.2">
      <c r="A83" s="46">
        <v>9.9999999999999992E-2</v>
      </c>
      <c r="B83" s="40" t="s">
        <v>127</v>
      </c>
      <c r="C83" s="40"/>
      <c r="D83" s="40" t="s">
        <v>194</v>
      </c>
      <c r="E83" s="37">
        <v>1</v>
      </c>
      <c r="F83" s="39" t="s">
        <v>49</v>
      </c>
      <c r="G83" s="47" t="s">
        <v>103</v>
      </c>
      <c r="H83" s="40" t="s">
        <v>215</v>
      </c>
      <c r="I83" s="48"/>
      <c r="J83" s="55"/>
      <c r="K83" s="56"/>
      <c r="L83" s="51">
        <v>1</v>
      </c>
      <c r="M83" s="52"/>
      <c r="N83" s="46">
        <v>0.1076388888888889</v>
      </c>
      <c r="O83" s="53">
        <f t="shared" si="1"/>
        <v>7.6388888888889034E-3</v>
      </c>
      <c r="P83" s="54"/>
    </row>
    <row r="84" spans="1:16" ht="16" x14ac:dyDescent="0.2">
      <c r="A84" s="46">
        <v>0.1076388888888889</v>
      </c>
      <c r="B84" s="40" t="s">
        <v>127</v>
      </c>
      <c r="C84" s="40"/>
      <c r="D84" s="40" t="s">
        <v>194</v>
      </c>
      <c r="E84" s="37">
        <v>1</v>
      </c>
      <c r="F84" s="39" t="s">
        <v>49</v>
      </c>
      <c r="G84" s="47" t="s">
        <v>215</v>
      </c>
      <c r="H84" s="40" t="s">
        <v>103</v>
      </c>
      <c r="I84" s="48"/>
      <c r="J84" s="55"/>
      <c r="K84" s="56"/>
      <c r="L84" s="51">
        <v>1</v>
      </c>
      <c r="M84" s="52"/>
      <c r="N84" s="46">
        <v>0.1173611111111111</v>
      </c>
      <c r="O84" s="53">
        <f t="shared" si="1"/>
        <v>9.7222222222222016E-3</v>
      </c>
      <c r="P84" s="54"/>
    </row>
    <row r="85" spans="1:16" ht="16" x14ac:dyDescent="0.2">
      <c r="A85" s="46">
        <v>9.9999999999999992E-2</v>
      </c>
      <c r="B85" s="40" t="s">
        <v>114</v>
      </c>
      <c r="C85" s="40"/>
      <c r="D85" s="40" t="s">
        <v>120</v>
      </c>
      <c r="E85" s="37">
        <v>1</v>
      </c>
      <c r="F85" s="39" t="s">
        <v>46</v>
      </c>
      <c r="G85" s="47" t="s">
        <v>103</v>
      </c>
      <c r="H85" s="40" t="s">
        <v>199</v>
      </c>
      <c r="I85" s="48"/>
      <c r="J85" s="55"/>
      <c r="K85" s="56">
        <v>1</v>
      </c>
      <c r="L85" s="51"/>
      <c r="M85" s="52"/>
      <c r="N85" s="46">
        <v>0.10416666666666667</v>
      </c>
      <c r="O85" s="53">
        <f t="shared" si="1"/>
        <v>4.1666666666666796E-3</v>
      </c>
      <c r="P85" s="54"/>
    </row>
    <row r="86" spans="1:16" ht="16" x14ac:dyDescent="0.2">
      <c r="A86" s="46">
        <v>0.10486111111111111</v>
      </c>
      <c r="B86" s="40" t="s">
        <v>309</v>
      </c>
      <c r="C86" s="40"/>
      <c r="D86" s="40" t="s">
        <v>120</v>
      </c>
      <c r="E86" s="37">
        <v>2</v>
      </c>
      <c r="F86" s="39" t="s">
        <v>44</v>
      </c>
      <c r="G86" s="47" t="s">
        <v>103</v>
      </c>
      <c r="H86" s="40" t="s">
        <v>136</v>
      </c>
      <c r="I86" s="48"/>
      <c r="J86" s="55"/>
      <c r="K86" s="56">
        <v>1</v>
      </c>
      <c r="L86" s="51"/>
      <c r="M86" s="52"/>
      <c r="N86" s="46">
        <v>0.10972222222222222</v>
      </c>
      <c r="O86" s="53">
        <f t="shared" si="1"/>
        <v>4.8611111111111077E-3</v>
      </c>
      <c r="P86" s="54"/>
    </row>
    <row r="87" spans="1:16" ht="16" x14ac:dyDescent="0.2">
      <c r="A87" s="46">
        <v>0.10625</v>
      </c>
      <c r="B87" s="40" t="s">
        <v>193</v>
      </c>
      <c r="C87" s="40"/>
      <c r="D87" s="40" t="s">
        <v>120</v>
      </c>
      <c r="E87" s="37">
        <v>2</v>
      </c>
      <c r="F87" s="39" t="s">
        <v>50</v>
      </c>
      <c r="G87" s="47" t="s">
        <v>192</v>
      </c>
      <c r="H87" s="40" t="s">
        <v>103</v>
      </c>
      <c r="I87" s="48">
        <v>1</v>
      </c>
      <c r="J87" s="55"/>
      <c r="K87" s="56"/>
      <c r="L87" s="51"/>
      <c r="M87" s="52"/>
      <c r="N87" s="46">
        <v>0.12152777777777778</v>
      </c>
      <c r="O87" s="53">
        <f t="shared" si="1"/>
        <v>1.5277777777777779E-2</v>
      </c>
      <c r="P87" s="54"/>
    </row>
    <row r="88" spans="1:16" ht="16" x14ac:dyDescent="0.2">
      <c r="A88" s="46">
        <v>0.11458333333333333</v>
      </c>
      <c r="B88" s="40" t="s">
        <v>168</v>
      </c>
      <c r="C88" s="40"/>
      <c r="D88" s="40" t="s">
        <v>194</v>
      </c>
      <c r="E88" s="37">
        <v>1</v>
      </c>
      <c r="F88" s="39" t="s">
        <v>44</v>
      </c>
      <c r="G88" s="47" t="s">
        <v>300</v>
      </c>
      <c r="H88" s="40" t="s">
        <v>136</v>
      </c>
      <c r="I88" s="48"/>
      <c r="J88" s="55">
        <v>1</v>
      </c>
      <c r="K88" s="56"/>
      <c r="L88" s="51"/>
      <c r="M88" s="52"/>
      <c r="N88" s="46">
        <v>0.12569444444444444</v>
      </c>
      <c r="O88" s="53">
        <f t="shared" si="1"/>
        <v>1.1111111111111113E-2</v>
      </c>
      <c r="P88" s="54"/>
    </row>
    <row r="89" spans="1:16" ht="16" x14ac:dyDescent="0.2">
      <c r="A89" s="46">
        <v>0.11458333333333333</v>
      </c>
      <c r="B89" s="40" t="s">
        <v>253</v>
      </c>
      <c r="C89" s="40"/>
      <c r="D89" s="40" t="s">
        <v>120</v>
      </c>
      <c r="E89" s="37">
        <v>1</v>
      </c>
      <c r="F89" s="39" t="s">
        <v>50</v>
      </c>
      <c r="G89" s="47" t="s">
        <v>136</v>
      </c>
      <c r="H89" s="40" t="s">
        <v>103</v>
      </c>
      <c r="I89" s="48"/>
      <c r="J89" s="55"/>
      <c r="K89" s="56">
        <v>1</v>
      </c>
      <c r="L89" s="51"/>
      <c r="M89" s="52"/>
      <c r="N89" s="46">
        <v>0.12083333333333333</v>
      </c>
      <c r="O89" s="53">
        <f t="shared" si="1"/>
        <v>6.2500000000000056E-3</v>
      </c>
      <c r="P89" s="54"/>
    </row>
    <row r="90" spans="1:16" ht="16" x14ac:dyDescent="0.2">
      <c r="A90" s="46">
        <v>0.11805555555555557</v>
      </c>
      <c r="B90" s="40" t="s">
        <v>123</v>
      </c>
      <c r="C90" s="40"/>
      <c r="D90" s="40" t="s">
        <v>120</v>
      </c>
      <c r="E90" s="37">
        <v>1</v>
      </c>
      <c r="F90" s="39" t="s">
        <v>46</v>
      </c>
      <c r="G90" s="47" t="s">
        <v>115</v>
      </c>
      <c r="H90" s="40" t="s">
        <v>103</v>
      </c>
      <c r="I90" s="48"/>
      <c r="J90" s="55"/>
      <c r="K90" s="56"/>
      <c r="L90" s="51">
        <v>1</v>
      </c>
      <c r="M90" s="52"/>
      <c r="N90" s="46">
        <v>0.13263888888888889</v>
      </c>
      <c r="O90" s="53">
        <f t="shared" si="1"/>
        <v>1.4583333333333323E-2</v>
      </c>
      <c r="P90" s="54"/>
    </row>
    <row r="91" spans="1:16" ht="16" x14ac:dyDescent="0.2">
      <c r="A91" s="46">
        <v>0.12083333333333333</v>
      </c>
      <c r="B91" s="40" t="s">
        <v>135</v>
      </c>
      <c r="C91" s="40"/>
      <c r="D91" s="40" t="s">
        <v>194</v>
      </c>
      <c r="E91" s="37">
        <v>1</v>
      </c>
      <c r="F91" s="39" t="s">
        <v>45</v>
      </c>
      <c r="G91" s="47" t="s">
        <v>439</v>
      </c>
      <c r="H91" s="40" t="s">
        <v>103</v>
      </c>
      <c r="I91" s="48"/>
      <c r="J91" s="55"/>
      <c r="K91" s="56"/>
      <c r="L91" s="51">
        <v>1</v>
      </c>
      <c r="M91" s="52"/>
      <c r="N91" s="46">
        <v>0.13263888888888889</v>
      </c>
      <c r="O91" s="53">
        <f t="shared" si="1"/>
        <v>1.1805555555555555E-2</v>
      </c>
      <c r="P91" s="54"/>
    </row>
    <row r="92" spans="1:16" ht="16" x14ac:dyDescent="0.2">
      <c r="A92" s="46">
        <v>0.13263888888888889</v>
      </c>
      <c r="B92" s="40" t="s">
        <v>135</v>
      </c>
      <c r="C92" s="40"/>
      <c r="D92" s="40" t="s">
        <v>194</v>
      </c>
      <c r="E92" s="37">
        <v>1</v>
      </c>
      <c r="F92" s="39" t="s">
        <v>45</v>
      </c>
      <c r="G92" s="47" t="s">
        <v>103</v>
      </c>
      <c r="H92" s="40" t="s">
        <v>237</v>
      </c>
      <c r="I92" s="48"/>
      <c r="J92" s="55"/>
      <c r="K92" s="56">
        <v>1</v>
      </c>
      <c r="L92" s="51"/>
      <c r="M92" s="52"/>
      <c r="N92" s="46">
        <v>0.13749999999999998</v>
      </c>
      <c r="O92" s="53">
        <f t="shared" si="1"/>
        <v>4.8611111111110938E-3</v>
      </c>
      <c r="P92" s="54"/>
    </row>
    <row r="93" spans="1:16" ht="16" x14ac:dyDescent="0.2">
      <c r="A93" s="46">
        <v>0.13541666666666666</v>
      </c>
      <c r="B93" s="40" t="s">
        <v>147</v>
      </c>
      <c r="C93" s="40"/>
      <c r="D93" s="40" t="s">
        <v>194</v>
      </c>
      <c r="E93" s="37">
        <v>1</v>
      </c>
      <c r="F93" s="39" t="s">
        <v>44</v>
      </c>
      <c r="G93" s="47" t="s">
        <v>284</v>
      </c>
      <c r="H93" s="40" t="s">
        <v>103</v>
      </c>
      <c r="I93" s="48">
        <v>1</v>
      </c>
      <c r="J93" s="55"/>
      <c r="K93" s="56"/>
      <c r="L93" s="51"/>
      <c r="M93" s="52"/>
      <c r="N93" s="46">
        <v>0.14930555555555555</v>
      </c>
      <c r="O93" s="53">
        <f t="shared" si="1"/>
        <v>1.3888888888888895E-2</v>
      </c>
      <c r="P93" s="54"/>
    </row>
    <row r="94" spans="1:16" ht="16" x14ac:dyDescent="0.2">
      <c r="A94" s="46">
        <v>0.14166666666666666</v>
      </c>
      <c r="B94" s="40" t="s">
        <v>109</v>
      </c>
      <c r="C94" s="40"/>
      <c r="D94" s="40" t="s">
        <v>120</v>
      </c>
      <c r="E94" s="37">
        <v>1</v>
      </c>
      <c r="F94" s="39" t="s">
        <v>46</v>
      </c>
      <c r="G94" s="47" t="s">
        <v>103</v>
      </c>
      <c r="H94" s="40" t="s">
        <v>125</v>
      </c>
      <c r="I94" s="48"/>
      <c r="J94" s="55"/>
      <c r="K94" s="56"/>
      <c r="L94" s="51">
        <v>1</v>
      </c>
      <c r="M94" s="52"/>
      <c r="N94" s="46">
        <v>0.14652777777777778</v>
      </c>
      <c r="O94" s="53">
        <f t="shared" si="1"/>
        <v>4.8611111111111216E-3</v>
      </c>
      <c r="P94" s="54"/>
    </row>
    <row r="95" spans="1:16" ht="16" x14ac:dyDescent="0.2">
      <c r="A95" s="46">
        <v>0.15069444444444444</v>
      </c>
      <c r="B95" s="40" t="s">
        <v>309</v>
      </c>
      <c r="C95" s="40"/>
      <c r="D95" s="40" t="s">
        <v>120</v>
      </c>
      <c r="E95" s="37">
        <v>2</v>
      </c>
      <c r="F95" s="39" t="s">
        <v>44</v>
      </c>
      <c r="G95" s="47" t="s">
        <v>136</v>
      </c>
      <c r="H95" s="40" t="s">
        <v>103</v>
      </c>
      <c r="I95" s="48"/>
      <c r="J95" s="55"/>
      <c r="K95" s="56">
        <v>1</v>
      </c>
      <c r="L95" s="51"/>
      <c r="M95" s="52"/>
      <c r="N95" s="46">
        <v>0.15694444444444444</v>
      </c>
      <c r="O95" s="53">
        <f t="shared" si="1"/>
        <v>6.2500000000000056E-3</v>
      </c>
      <c r="P95" s="54"/>
    </row>
    <row r="96" spans="1:16" ht="16" x14ac:dyDescent="0.2">
      <c r="A96" s="46"/>
      <c r="B96" s="40"/>
      <c r="C96" s="40"/>
      <c r="D96" s="40"/>
      <c r="E96" s="37"/>
      <c r="F96" s="39"/>
      <c r="G96" s="47"/>
      <c r="H96" s="40"/>
      <c r="I96" s="48"/>
      <c r="J96" s="55"/>
      <c r="K96" s="56"/>
      <c r="L96" s="51"/>
      <c r="M96" s="52"/>
      <c r="N96" s="46"/>
      <c r="O96" s="53">
        <f t="shared" si="1"/>
        <v>0</v>
      </c>
      <c r="P96" s="54"/>
    </row>
    <row r="97" spans="1:16" ht="16" x14ac:dyDescent="0.2">
      <c r="A97" s="46"/>
      <c r="B97" s="40"/>
      <c r="C97" s="40"/>
      <c r="D97" s="40"/>
      <c r="E97" s="37"/>
      <c r="F97" s="39"/>
      <c r="G97" s="47"/>
      <c r="H97" s="40"/>
      <c r="I97" s="48"/>
      <c r="J97" s="55"/>
      <c r="K97" s="56"/>
      <c r="L97" s="51"/>
      <c r="M97" s="52"/>
      <c r="N97" s="46"/>
      <c r="O97" s="53">
        <f t="shared" si="1"/>
        <v>0</v>
      </c>
      <c r="P97" s="54"/>
    </row>
    <row r="98" spans="1:16" ht="16" x14ac:dyDescent="0.2">
      <c r="A98" s="46"/>
      <c r="B98" s="40"/>
      <c r="C98" s="40"/>
      <c r="D98" s="40"/>
      <c r="E98" s="37"/>
      <c r="F98" s="39"/>
      <c r="G98" s="47"/>
      <c r="H98" s="40"/>
      <c r="I98" s="48"/>
      <c r="J98" s="55"/>
      <c r="K98" s="56"/>
      <c r="L98" s="51"/>
      <c r="M98" s="52"/>
      <c r="N98" s="46"/>
      <c r="O98" s="53">
        <f t="shared" si="1"/>
        <v>0</v>
      </c>
      <c r="P98" s="54"/>
    </row>
    <row r="99" spans="1:16" ht="16" x14ac:dyDescent="0.2">
      <c r="A99" s="46"/>
      <c r="B99" s="40"/>
      <c r="C99" s="40"/>
      <c r="D99" s="40"/>
      <c r="E99" s="37"/>
      <c r="F99" s="39"/>
      <c r="G99" s="47"/>
      <c r="H99" s="40"/>
      <c r="I99" s="48"/>
      <c r="J99" s="55"/>
      <c r="K99" s="56"/>
      <c r="L99" s="51"/>
      <c r="M99" s="52"/>
      <c r="N99" s="46"/>
      <c r="O99" s="53">
        <f t="shared" si="1"/>
        <v>0</v>
      </c>
      <c r="P99" s="54"/>
    </row>
    <row r="100" spans="1:16" ht="16" x14ac:dyDescent="0.2">
      <c r="A100" s="46"/>
      <c r="B100" s="40"/>
      <c r="C100" s="40"/>
      <c r="D100" s="40"/>
      <c r="E100" s="37"/>
      <c r="F100" s="39"/>
      <c r="G100" s="47"/>
      <c r="H100" s="40"/>
      <c r="I100" s="48"/>
      <c r="J100" s="55"/>
      <c r="K100" s="56"/>
      <c r="L100" s="51"/>
      <c r="M100" s="52"/>
      <c r="N100" s="46"/>
      <c r="O100" s="53">
        <f t="shared" si="1"/>
        <v>0</v>
      </c>
      <c r="P100" s="54"/>
    </row>
    <row r="101" spans="1:16" ht="16" x14ac:dyDescent="0.2">
      <c r="A101" s="46"/>
      <c r="B101" s="40"/>
      <c r="C101" s="40"/>
      <c r="D101" s="40"/>
      <c r="E101" s="37"/>
      <c r="F101" s="39"/>
      <c r="G101" s="47"/>
      <c r="H101" s="40"/>
      <c r="I101" s="48"/>
      <c r="J101" s="55"/>
      <c r="K101" s="56"/>
      <c r="L101" s="51"/>
      <c r="M101" s="52"/>
      <c r="N101" s="46"/>
      <c r="O101" s="53">
        <f t="shared" si="1"/>
        <v>0</v>
      </c>
      <c r="P101" s="54"/>
    </row>
    <row r="102" spans="1:16" ht="16" x14ac:dyDescent="0.2">
      <c r="A102" s="46"/>
      <c r="B102" s="40"/>
      <c r="C102" s="40"/>
      <c r="D102" s="40"/>
      <c r="E102" s="37"/>
      <c r="F102" s="39"/>
      <c r="G102" s="47"/>
      <c r="H102" s="40"/>
      <c r="I102" s="48"/>
      <c r="J102" s="55"/>
      <c r="K102" s="56"/>
      <c r="L102" s="51"/>
      <c r="M102" s="52"/>
      <c r="N102" s="46"/>
      <c r="O102" s="53">
        <f t="shared" si="1"/>
        <v>0</v>
      </c>
      <c r="P102" s="54"/>
    </row>
    <row r="103" spans="1:16" ht="16" x14ac:dyDescent="0.2">
      <c r="A103" s="46"/>
      <c r="B103" s="40"/>
      <c r="C103" s="40"/>
      <c r="D103" s="40"/>
      <c r="E103" s="37"/>
      <c r="F103" s="39"/>
      <c r="G103" s="47"/>
      <c r="H103" s="40"/>
      <c r="I103" s="48"/>
      <c r="J103" s="55"/>
      <c r="K103" s="56"/>
      <c r="L103" s="51"/>
      <c r="M103" s="52"/>
      <c r="N103" s="46"/>
      <c r="O103" s="53">
        <f t="shared" si="1"/>
        <v>0</v>
      </c>
      <c r="P103" s="54"/>
    </row>
    <row r="104" spans="1:16" ht="16" x14ac:dyDescent="0.2">
      <c r="A104" s="46"/>
      <c r="B104" s="40"/>
      <c r="C104" s="40"/>
      <c r="D104" s="40"/>
      <c r="E104" s="37"/>
      <c r="F104" s="39"/>
      <c r="G104" s="47"/>
      <c r="H104" s="40"/>
      <c r="I104" s="48"/>
      <c r="J104" s="55"/>
      <c r="K104" s="56"/>
      <c r="L104" s="51"/>
      <c r="M104" s="52"/>
      <c r="N104" s="46"/>
      <c r="O104" s="53">
        <f t="shared" si="1"/>
        <v>0</v>
      </c>
      <c r="P104" s="54"/>
    </row>
    <row r="105" spans="1:16" ht="16" x14ac:dyDescent="0.2">
      <c r="A105" s="46"/>
      <c r="B105" s="40"/>
      <c r="C105" s="40"/>
      <c r="D105" s="40"/>
      <c r="E105" s="37"/>
      <c r="F105" s="39"/>
      <c r="G105" s="47"/>
      <c r="H105" s="40"/>
      <c r="I105" s="48"/>
      <c r="J105" s="55"/>
      <c r="K105" s="56"/>
      <c r="L105" s="51"/>
      <c r="M105" s="52"/>
      <c r="N105" s="46"/>
      <c r="O105" s="53">
        <f t="shared" si="1"/>
        <v>0</v>
      </c>
      <c r="P105" s="54"/>
    </row>
    <row r="106" spans="1:16" ht="16" x14ac:dyDescent="0.2">
      <c r="A106" s="46"/>
      <c r="B106" s="40"/>
      <c r="C106" s="40"/>
      <c r="D106" s="40"/>
      <c r="E106" s="37"/>
      <c r="F106" s="39"/>
      <c r="G106" s="47"/>
      <c r="H106" s="40"/>
      <c r="I106" s="48"/>
      <c r="J106" s="55"/>
      <c r="K106" s="56"/>
      <c r="L106" s="51"/>
      <c r="M106" s="52"/>
      <c r="N106" s="46"/>
      <c r="O106" s="53">
        <f t="shared" si="1"/>
        <v>0</v>
      </c>
      <c r="P106" s="54"/>
    </row>
    <row r="107" spans="1:16" ht="16" x14ac:dyDescent="0.2">
      <c r="A107" s="46"/>
      <c r="B107" s="40"/>
      <c r="C107" s="40"/>
      <c r="D107" s="40"/>
      <c r="E107" s="37"/>
      <c r="F107" s="39"/>
      <c r="G107" s="47"/>
      <c r="H107" s="40"/>
      <c r="I107" s="48"/>
      <c r="J107" s="55"/>
      <c r="K107" s="56"/>
      <c r="L107" s="51"/>
      <c r="M107" s="52"/>
      <c r="N107" s="46"/>
      <c r="O107" s="53">
        <f t="shared" si="1"/>
        <v>0</v>
      </c>
      <c r="P107" s="54"/>
    </row>
    <row r="108" spans="1:16" ht="16" x14ac:dyDescent="0.2">
      <c r="A108" s="46"/>
      <c r="B108" s="40"/>
      <c r="C108" s="40"/>
      <c r="D108" s="40"/>
      <c r="E108" s="37"/>
      <c r="F108" s="39"/>
      <c r="G108" s="47"/>
      <c r="H108" s="40"/>
      <c r="I108" s="48"/>
      <c r="J108" s="55"/>
      <c r="K108" s="56"/>
      <c r="L108" s="51"/>
      <c r="M108" s="52"/>
      <c r="N108" s="46"/>
      <c r="O108" s="53">
        <f t="shared" si="1"/>
        <v>0</v>
      </c>
      <c r="P108" s="54"/>
    </row>
    <row r="109" spans="1:16" ht="16" x14ac:dyDescent="0.2">
      <c r="A109" s="46"/>
      <c r="B109" s="40"/>
      <c r="C109" s="40"/>
      <c r="D109" s="40"/>
      <c r="E109" s="37"/>
      <c r="F109" s="39"/>
      <c r="G109" s="47"/>
      <c r="H109" s="40"/>
      <c r="I109" s="48"/>
      <c r="J109" s="55"/>
      <c r="K109" s="56"/>
      <c r="L109" s="51"/>
      <c r="M109" s="52"/>
      <c r="N109" s="46"/>
      <c r="O109" s="53">
        <f t="shared" si="1"/>
        <v>0</v>
      </c>
      <c r="P109" s="54"/>
    </row>
    <row r="110" spans="1:16" ht="16" x14ac:dyDescent="0.2">
      <c r="A110" s="46"/>
      <c r="B110" s="40"/>
      <c r="C110" s="40"/>
      <c r="D110" s="40"/>
      <c r="E110" s="37"/>
      <c r="F110" s="39"/>
      <c r="G110" s="47"/>
      <c r="H110" s="40"/>
      <c r="I110" s="48"/>
      <c r="J110" s="55"/>
      <c r="K110" s="56"/>
      <c r="L110" s="51"/>
      <c r="M110" s="52"/>
      <c r="N110" s="46"/>
      <c r="O110" s="53">
        <f t="shared" si="1"/>
        <v>0</v>
      </c>
      <c r="P110" s="54"/>
    </row>
    <row r="111" spans="1:16" ht="16" x14ac:dyDescent="0.2">
      <c r="A111" s="46"/>
      <c r="B111" s="40"/>
      <c r="C111" s="40"/>
      <c r="D111" s="40"/>
      <c r="E111" s="37"/>
      <c r="F111" s="39"/>
      <c r="G111" s="47"/>
      <c r="H111" s="40"/>
      <c r="I111" s="48"/>
      <c r="J111" s="55"/>
      <c r="K111" s="56"/>
      <c r="L111" s="51"/>
      <c r="M111" s="52"/>
      <c r="N111" s="46"/>
      <c r="O111" s="53">
        <f t="shared" si="1"/>
        <v>0</v>
      </c>
      <c r="P111" s="54"/>
    </row>
    <row r="112" spans="1:16" ht="16" x14ac:dyDescent="0.2">
      <c r="A112" s="46"/>
      <c r="B112" s="40"/>
      <c r="C112" s="40"/>
      <c r="D112" s="40"/>
      <c r="E112" s="37"/>
      <c r="F112" s="39"/>
      <c r="G112" s="47"/>
      <c r="H112" s="40"/>
      <c r="I112" s="48"/>
      <c r="J112" s="55"/>
      <c r="K112" s="56"/>
      <c r="L112" s="51"/>
      <c r="M112" s="52"/>
      <c r="N112" s="46"/>
      <c r="O112" s="53">
        <f t="shared" si="1"/>
        <v>0</v>
      </c>
      <c r="P112" s="54"/>
    </row>
    <row r="113" spans="1:16" ht="16" x14ac:dyDescent="0.2">
      <c r="A113" s="46"/>
      <c r="B113" s="40"/>
      <c r="C113" s="40"/>
      <c r="D113" s="40"/>
      <c r="E113" s="37"/>
      <c r="F113" s="39"/>
      <c r="G113" s="47"/>
      <c r="H113" s="40"/>
      <c r="I113" s="48"/>
      <c r="J113" s="55"/>
      <c r="K113" s="56"/>
      <c r="L113" s="51"/>
      <c r="M113" s="52"/>
      <c r="N113" s="46"/>
      <c r="O113" s="53">
        <f t="shared" si="1"/>
        <v>0</v>
      </c>
      <c r="P113" s="54"/>
    </row>
    <row r="114" spans="1:16" ht="16" x14ac:dyDescent="0.2">
      <c r="A114" s="46"/>
      <c r="B114" s="40"/>
      <c r="C114" s="40"/>
      <c r="D114" s="40"/>
      <c r="E114" s="37"/>
      <c r="F114" s="39"/>
      <c r="G114" s="47"/>
      <c r="H114" s="40"/>
      <c r="I114" s="48"/>
      <c r="J114" s="55"/>
      <c r="K114" s="56"/>
      <c r="L114" s="51"/>
      <c r="M114" s="52"/>
      <c r="N114" s="46"/>
      <c r="O114" s="53">
        <f t="shared" si="1"/>
        <v>0</v>
      </c>
      <c r="P114" s="54"/>
    </row>
    <row r="115" spans="1:16" ht="16" x14ac:dyDescent="0.2">
      <c r="A115" s="46"/>
      <c r="B115" s="40"/>
      <c r="C115" s="40"/>
      <c r="D115" s="40"/>
      <c r="E115" s="37"/>
      <c r="F115" s="39"/>
      <c r="G115" s="47"/>
      <c r="H115" s="40"/>
      <c r="I115" s="48"/>
      <c r="J115" s="55"/>
      <c r="K115" s="56"/>
      <c r="L115" s="51"/>
      <c r="M115" s="52"/>
      <c r="N115" s="46"/>
      <c r="O115" s="53">
        <f t="shared" si="1"/>
        <v>0</v>
      </c>
      <c r="P115" s="54"/>
    </row>
    <row r="116" spans="1:16" ht="16" x14ac:dyDescent="0.2">
      <c r="A116" s="46"/>
      <c r="B116" s="40"/>
      <c r="C116" s="40"/>
      <c r="D116" s="40"/>
      <c r="E116" s="37"/>
      <c r="F116" s="39"/>
      <c r="G116" s="47"/>
      <c r="H116" s="40"/>
      <c r="I116" s="48"/>
      <c r="J116" s="55"/>
      <c r="K116" s="56"/>
      <c r="L116" s="51"/>
      <c r="M116" s="52"/>
      <c r="N116" s="46"/>
      <c r="O116" s="53">
        <f t="shared" si="1"/>
        <v>0</v>
      </c>
      <c r="P116" s="54"/>
    </row>
    <row r="117" spans="1:16" ht="16" x14ac:dyDescent="0.2">
      <c r="A117" s="46"/>
      <c r="B117" s="40"/>
      <c r="C117" s="40"/>
      <c r="D117" s="40"/>
      <c r="E117" s="37"/>
      <c r="F117" s="39"/>
      <c r="G117" s="47"/>
      <c r="H117" s="40"/>
      <c r="I117" s="48"/>
      <c r="J117" s="55"/>
      <c r="K117" s="56"/>
      <c r="L117" s="51"/>
      <c r="M117" s="52"/>
      <c r="N117" s="46"/>
      <c r="O117" s="53">
        <f t="shared" si="1"/>
        <v>0</v>
      </c>
      <c r="P117" s="54"/>
    </row>
    <row r="118" spans="1:16" ht="16" x14ac:dyDescent="0.2">
      <c r="A118" s="46"/>
      <c r="B118" s="40"/>
      <c r="C118" s="40"/>
      <c r="D118" s="40"/>
      <c r="E118" s="37"/>
      <c r="F118" s="39"/>
      <c r="G118" s="47"/>
      <c r="H118" s="40"/>
      <c r="I118" s="48"/>
      <c r="J118" s="55"/>
      <c r="K118" s="56"/>
      <c r="L118" s="51"/>
      <c r="M118" s="52"/>
      <c r="N118" s="46"/>
      <c r="O118" s="53">
        <f t="shared" si="1"/>
        <v>0</v>
      </c>
      <c r="P118" s="54"/>
    </row>
    <row r="119" spans="1:16" ht="16" x14ac:dyDescent="0.2">
      <c r="A119" s="46"/>
      <c r="B119" s="40"/>
      <c r="C119" s="40"/>
      <c r="D119" s="40"/>
      <c r="E119" s="37"/>
      <c r="F119" s="39"/>
      <c r="G119" s="47"/>
      <c r="H119" s="40"/>
      <c r="I119" s="48"/>
      <c r="J119" s="55"/>
      <c r="K119" s="56"/>
      <c r="L119" s="51"/>
      <c r="M119" s="52"/>
      <c r="N119" s="46"/>
      <c r="O119" s="53">
        <f t="shared" si="1"/>
        <v>0</v>
      </c>
      <c r="P119" s="54"/>
    </row>
    <row r="120" spans="1:16" ht="16" x14ac:dyDescent="0.2">
      <c r="A120" s="46"/>
      <c r="B120" s="40"/>
      <c r="C120" s="40"/>
      <c r="D120" s="40"/>
      <c r="E120" s="37"/>
      <c r="F120" s="39"/>
      <c r="G120" s="47"/>
      <c r="H120" s="40"/>
      <c r="I120" s="48"/>
      <c r="J120" s="55"/>
      <c r="K120" s="56"/>
      <c r="L120" s="51"/>
      <c r="M120" s="52"/>
      <c r="N120" s="46"/>
      <c r="O120" s="53">
        <f t="shared" si="1"/>
        <v>0</v>
      </c>
      <c r="P120" s="54"/>
    </row>
    <row r="121" spans="1:16" ht="16" x14ac:dyDescent="0.2">
      <c r="A121" s="46"/>
      <c r="B121" s="40"/>
      <c r="C121" s="40"/>
      <c r="D121" s="40"/>
      <c r="E121" s="37"/>
      <c r="F121" s="39"/>
      <c r="G121" s="47"/>
      <c r="H121" s="40"/>
      <c r="I121" s="48"/>
      <c r="J121" s="55"/>
      <c r="K121" s="56"/>
      <c r="L121" s="51"/>
      <c r="M121" s="52"/>
      <c r="N121" s="46"/>
      <c r="O121" s="53">
        <f t="shared" si="1"/>
        <v>0</v>
      </c>
      <c r="P121" s="54"/>
    </row>
    <row r="122" spans="1:16" ht="16" x14ac:dyDescent="0.2">
      <c r="A122" s="46"/>
      <c r="B122" s="40"/>
      <c r="C122" s="40"/>
      <c r="D122" s="40"/>
      <c r="E122" s="37"/>
      <c r="F122" s="39"/>
      <c r="G122" s="47"/>
      <c r="H122" s="40"/>
      <c r="I122" s="48"/>
      <c r="J122" s="55"/>
      <c r="K122" s="56"/>
      <c r="L122" s="51"/>
      <c r="M122" s="52"/>
      <c r="N122" s="46"/>
      <c r="O122" s="53">
        <f t="shared" si="1"/>
        <v>0</v>
      </c>
      <c r="P122" s="54"/>
    </row>
    <row r="123" spans="1:16" ht="16" x14ac:dyDescent="0.2">
      <c r="A123" s="46"/>
      <c r="B123" s="40"/>
      <c r="C123" s="40"/>
      <c r="D123" s="40"/>
      <c r="E123" s="37"/>
      <c r="F123" s="39"/>
      <c r="G123" s="47"/>
      <c r="H123" s="40"/>
      <c r="I123" s="48"/>
      <c r="J123" s="55"/>
      <c r="K123" s="56"/>
      <c r="L123" s="51"/>
      <c r="M123" s="52"/>
      <c r="N123" s="46"/>
      <c r="O123" s="53">
        <f t="shared" si="1"/>
        <v>0</v>
      </c>
      <c r="P123" s="58"/>
    </row>
    <row r="124" spans="1:16" ht="16" x14ac:dyDescent="0.2">
      <c r="A124" s="46"/>
      <c r="B124" s="40"/>
      <c r="C124" s="40"/>
      <c r="D124" s="40"/>
      <c r="E124" s="37"/>
      <c r="F124" s="39"/>
      <c r="G124" s="47"/>
      <c r="H124" s="40"/>
      <c r="I124" s="48"/>
      <c r="J124" s="55"/>
      <c r="K124" s="56"/>
      <c r="L124" s="51"/>
      <c r="M124" s="52"/>
      <c r="N124" s="46"/>
      <c r="O124" s="53">
        <f t="shared" si="1"/>
        <v>0</v>
      </c>
      <c r="P124" s="54"/>
    </row>
    <row r="125" spans="1:16" ht="16" x14ac:dyDescent="0.2">
      <c r="A125" s="46"/>
      <c r="B125" s="40"/>
      <c r="C125" s="40"/>
      <c r="D125" s="40"/>
      <c r="E125" s="37"/>
      <c r="F125" s="39"/>
      <c r="G125" s="47"/>
      <c r="H125" s="40"/>
      <c r="I125" s="48"/>
      <c r="J125" s="55"/>
      <c r="K125" s="56"/>
      <c r="L125" s="51"/>
      <c r="M125" s="52"/>
      <c r="N125" s="46"/>
      <c r="O125" s="53">
        <f t="shared" si="1"/>
        <v>0</v>
      </c>
      <c r="P125" s="54"/>
    </row>
    <row r="126" spans="1:16" ht="16" x14ac:dyDescent="0.2">
      <c r="A126" s="46"/>
      <c r="B126" s="40"/>
      <c r="C126" s="40"/>
      <c r="D126" s="40"/>
      <c r="E126" s="37"/>
      <c r="F126" s="39"/>
      <c r="G126" s="47"/>
      <c r="H126" s="40"/>
      <c r="I126" s="48"/>
      <c r="J126" s="55"/>
      <c r="K126" s="56"/>
      <c r="L126" s="51"/>
      <c r="M126" s="52"/>
      <c r="N126" s="46"/>
      <c r="O126" s="53">
        <f t="shared" si="1"/>
        <v>0</v>
      </c>
      <c r="P126" s="54"/>
    </row>
    <row r="127" spans="1:16" ht="16" x14ac:dyDescent="0.2">
      <c r="A127" s="46"/>
      <c r="B127" s="40"/>
      <c r="C127" s="40"/>
      <c r="D127" s="40"/>
      <c r="E127" s="37"/>
      <c r="F127" s="39"/>
      <c r="G127" s="47"/>
      <c r="H127" s="40"/>
      <c r="I127" s="48"/>
      <c r="J127" s="55"/>
      <c r="K127" s="56"/>
      <c r="L127" s="51"/>
      <c r="M127" s="52"/>
      <c r="N127" s="46"/>
      <c r="O127" s="53">
        <f t="shared" si="1"/>
        <v>0</v>
      </c>
      <c r="P127" s="54"/>
    </row>
    <row r="128" spans="1:16" ht="16" x14ac:dyDescent="0.2">
      <c r="A128" s="46"/>
      <c r="B128" s="40"/>
      <c r="C128" s="40"/>
      <c r="D128" s="40"/>
      <c r="E128" s="37"/>
      <c r="F128" s="39"/>
      <c r="G128" s="47"/>
      <c r="H128" s="40"/>
      <c r="I128" s="48"/>
      <c r="J128" s="55"/>
      <c r="K128" s="56"/>
      <c r="L128" s="51"/>
      <c r="M128" s="52"/>
      <c r="N128" s="46"/>
      <c r="O128" s="53">
        <f t="shared" si="1"/>
        <v>0</v>
      </c>
      <c r="P128" s="54"/>
    </row>
    <row r="129" spans="1:16" ht="16" x14ac:dyDescent="0.2">
      <c r="A129" s="46"/>
      <c r="B129" s="40"/>
      <c r="C129" s="40"/>
      <c r="D129" s="40"/>
      <c r="E129" s="37"/>
      <c r="F129" s="39"/>
      <c r="G129" s="47"/>
      <c r="H129" s="40"/>
      <c r="I129" s="57"/>
      <c r="J129" s="49"/>
      <c r="K129" s="50"/>
      <c r="L129" s="51"/>
      <c r="M129" s="52"/>
      <c r="N129" s="46"/>
      <c r="O129" s="53">
        <f t="shared" si="1"/>
        <v>0</v>
      </c>
      <c r="P129" s="54"/>
    </row>
    <row r="130" spans="1:16" ht="16" x14ac:dyDescent="0.2">
      <c r="A130" s="46"/>
      <c r="B130" s="40"/>
      <c r="C130" s="40"/>
      <c r="D130" s="40"/>
      <c r="E130" s="37"/>
      <c r="F130" s="39"/>
      <c r="G130" s="47"/>
      <c r="H130" s="40"/>
      <c r="I130" s="48"/>
      <c r="J130" s="49"/>
      <c r="K130" s="50"/>
      <c r="L130" s="51"/>
      <c r="M130" s="52"/>
      <c r="N130" s="46"/>
      <c r="O130" s="53">
        <f t="shared" si="1"/>
        <v>0</v>
      </c>
      <c r="P130" s="54"/>
    </row>
    <row r="131" spans="1:16" ht="16" x14ac:dyDescent="0.2">
      <c r="A131" s="46"/>
      <c r="B131" s="40"/>
      <c r="C131" s="40"/>
      <c r="D131" s="40"/>
      <c r="E131" s="37"/>
      <c r="F131" s="39"/>
      <c r="G131" s="47"/>
      <c r="H131" s="40"/>
      <c r="I131" s="48"/>
      <c r="J131" s="49"/>
      <c r="K131" s="50"/>
      <c r="L131" s="51"/>
      <c r="M131" s="52"/>
      <c r="N131" s="46"/>
      <c r="O131" s="53">
        <f t="shared" si="1"/>
        <v>0</v>
      </c>
      <c r="P131" s="54"/>
    </row>
    <row r="132" spans="1:16" ht="16" x14ac:dyDescent="0.2">
      <c r="A132" s="46"/>
      <c r="B132" s="40"/>
      <c r="C132" s="40"/>
      <c r="D132" s="40"/>
      <c r="E132" s="37"/>
      <c r="F132" s="39"/>
      <c r="G132" s="47"/>
      <c r="H132" s="40"/>
      <c r="I132" s="48"/>
      <c r="J132" s="49"/>
      <c r="K132" s="50"/>
      <c r="L132" s="51"/>
      <c r="M132" s="52"/>
      <c r="N132" s="46"/>
      <c r="O132" s="53">
        <f t="shared" ref="O132:O195" si="2">ABS(N132-A132)</f>
        <v>0</v>
      </c>
      <c r="P132" s="54"/>
    </row>
    <row r="133" spans="1:16" ht="16" x14ac:dyDescent="0.2">
      <c r="A133" s="46"/>
      <c r="B133" s="40"/>
      <c r="C133" s="40"/>
      <c r="D133" s="40"/>
      <c r="E133" s="37"/>
      <c r="F133" s="39"/>
      <c r="G133" s="47"/>
      <c r="H133" s="40"/>
      <c r="I133" s="48"/>
      <c r="J133" s="49"/>
      <c r="K133" s="50"/>
      <c r="L133" s="51"/>
      <c r="M133" s="52"/>
      <c r="N133" s="46"/>
      <c r="O133" s="53">
        <f t="shared" si="2"/>
        <v>0</v>
      </c>
      <c r="P133" s="54"/>
    </row>
    <row r="134" spans="1:16" ht="16" x14ac:dyDescent="0.2">
      <c r="A134" s="46"/>
      <c r="B134" s="40"/>
      <c r="C134" s="40"/>
      <c r="D134" s="40"/>
      <c r="E134" s="37"/>
      <c r="F134" s="39"/>
      <c r="G134" s="47"/>
      <c r="H134" s="40"/>
      <c r="I134" s="48"/>
      <c r="J134" s="49"/>
      <c r="K134" s="50"/>
      <c r="L134" s="51"/>
      <c r="M134" s="52"/>
      <c r="N134" s="46"/>
      <c r="O134" s="53">
        <f t="shared" si="2"/>
        <v>0</v>
      </c>
      <c r="P134" s="54"/>
    </row>
    <row r="135" spans="1:16" ht="16" x14ac:dyDescent="0.2">
      <c r="A135" s="46"/>
      <c r="B135" s="40"/>
      <c r="C135" s="40"/>
      <c r="D135" s="40"/>
      <c r="E135" s="37"/>
      <c r="F135" s="39"/>
      <c r="G135" s="47"/>
      <c r="H135" s="40"/>
      <c r="I135" s="48"/>
      <c r="J135" s="49"/>
      <c r="K135" s="50"/>
      <c r="L135" s="51"/>
      <c r="M135" s="52"/>
      <c r="N135" s="46"/>
      <c r="O135" s="53">
        <f t="shared" si="2"/>
        <v>0</v>
      </c>
      <c r="P135" s="54"/>
    </row>
    <row r="136" spans="1:16" ht="16" x14ac:dyDescent="0.2">
      <c r="A136" s="46"/>
      <c r="B136" s="40"/>
      <c r="C136" s="40"/>
      <c r="D136" s="40"/>
      <c r="E136" s="37"/>
      <c r="F136" s="39"/>
      <c r="G136" s="47"/>
      <c r="H136" s="40"/>
      <c r="I136" s="48"/>
      <c r="J136" s="49"/>
      <c r="K136" s="50"/>
      <c r="L136" s="51"/>
      <c r="M136" s="52"/>
      <c r="N136" s="46"/>
      <c r="O136" s="53">
        <f t="shared" si="2"/>
        <v>0</v>
      </c>
      <c r="P136" s="54"/>
    </row>
    <row r="137" spans="1:16" ht="16" x14ac:dyDescent="0.2">
      <c r="A137" s="46"/>
      <c r="B137" s="40"/>
      <c r="C137" s="40"/>
      <c r="D137" s="40"/>
      <c r="E137" s="37"/>
      <c r="F137" s="39"/>
      <c r="G137" s="47"/>
      <c r="H137" s="40"/>
      <c r="I137" s="48"/>
      <c r="J137" s="49"/>
      <c r="K137" s="50"/>
      <c r="L137" s="51"/>
      <c r="M137" s="52"/>
      <c r="N137" s="46"/>
      <c r="O137" s="53">
        <f t="shared" si="2"/>
        <v>0</v>
      </c>
      <c r="P137" s="54"/>
    </row>
    <row r="138" spans="1:16" ht="16" x14ac:dyDescent="0.2">
      <c r="A138" s="46"/>
      <c r="B138" s="40"/>
      <c r="C138" s="40"/>
      <c r="D138" s="40"/>
      <c r="E138" s="37"/>
      <c r="F138" s="39"/>
      <c r="G138" s="47"/>
      <c r="H138" s="40"/>
      <c r="I138" s="48"/>
      <c r="J138" s="49"/>
      <c r="K138" s="50"/>
      <c r="L138" s="51"/>
      <c r="M138" s="52"/>
      <c r="N138" s="46"/>
      <c r="O138" s="53">
        <f t="shared" si="2"/>
        <v>0</v>
      </c>
      <c r="P138" s="54"/>
    </row>
    <row r="139" spans="1:16" ht="16" x14ac:dyDescent="0.2">
      <c r="A139" s="46"/>
      <c r="B139" s="40"/>
      <c r="C139" s="40"/>
      <c r="D139" s="40"/>
      <c r="E139" s="37"/>
      <c r="F139" s="39"/>
      <c r="G139" s="47"/>
      <c r="H139" s="40"/>
      <c r="I139" s="48"/>
      <c r="J139" s="49"/>
      <c r="K139" s="50"/>
      <c r="L139" s="51"/>
      <c r="M139" s="52"/>
      <c r="N139" s="46"/>
      <c r="O139" s="53">
        <f t="shared" si="2"/>
        <v>0</v>
      </c>
      <c r="P139" s="54"/>
    </row>
    <row r="140" spans="1:16" ht="16" x14ac:dyDescent="0.2">
      <c r="A140" s="46"/>
      <c r="B140" s="40"/>
      <c r="C140" s="40"/>
      <c r="D140" s="40"/>
      <c r="E140" s="37"/>
      <c r="F140" s="39"/>
      <c r="G140" s="47"/>
      <c r="H140" s="40"/>
      <c r="I140" s="48"/>
      <c r="J140" s="49"/>
      <c r="K140" s="50"/>
      <c r="L140" s="51"/>
      <c r="M140" s="52"/>
      <c r="N140" s="46"/>
      <c r="O140" s="53">
        <f t="shared" si="2"/>
        <v>0</v>
      </c>
      <c r="P140" s="54"/>
    </row>
    <row r="141" spans="1:16" ht="16" x14ac:dyDescent="0.2">
      <c r="A141" s="46"/>
      <c r="B141" s="40"/>
      <c r="C141" s="40"/>
      <c r="D141" s="40"/>
      <c r="E141" s="37"/>
      <c r="F141" s="39"/>
      <c r="G141" s="47"/>
      <c r="H141" s="40"/>
      <c r="I141" s="48"/>
      <c r="J141" s="49"/>
      <c r="K141" s="50"/>
      <c r="L141" s="51"/>
      <c r="M141" s="52"/>
      <c r="N141" s="46"/>
      <c r="O141" s="53">
        <f t="shared" si="2"/>
        <v>0</v>
      </c>
      <c r="P141" s="54"/>
    </row>
    <row r="142" spans="1:16" ht="16" x14ac:dyDescent="0.2">
      <c r="A142" s="46"/>
      <c r="B142" s="40"/>
      <c r="C142" s="40"/>
      <c r="D142" s="40"/>
      <c r="E142" s="37"/>
      <c r="F142" s="39"/>
      <c r="G142" s="47"/>
      <c r="H142" s="40"/>
      <c r="I142" s="48"/>
      <c r="J142" s="49"/>
      <c r="K142" s="50"/>
      <c r="L142" s="51"/>
      <c r="M142" s="52"/>
      <c r="N142" s="46"/>
      <c r="O142" s="53">
        <f t="shared" si="2"/>
        <v>0</v>
      </c>
      <c r="P142" s="54"/>
    </row>
    <row r="143" spans="1:16" ht="16" x14ac:dyDescent="0.2">
      <c r="A143" s="46"/>
      <c r="B143" s="40"/>
      <c r="C143" s="40"/>
      <c r="D143" s="40"/>
      <c r="E143" s="37"/>
      <c r="F143" s="39"/>
      <c r="G143" s="47"/>
      <c r="H143" s="40"/>
      <c r="I143" s="48"/>
      <c r="J143" s="49"/>
      <c r="K143" s="50"/>
      <c r="L143" s="51"/>
      <c r="M143" s="52"/>
      <c r="N143" s="46"/>
      <c r="O143" s="53">
        <f t="shared" si="2"/>
        <v>0</v>
      </c>
      <c r="P143" s="54"/>
    </row>
    <row r="144" spans="1:16" ht="16" x14ac:dyDescent="0.2">
      <c r="A144" s="46"/>
      <c r="B144" s="40"/>
      <c r="C144" s="40"/>
      <c r="D144" s="40"/>
      <c r="E144" s="37"/>
      <c r="F144" s="39"/>
      <c r="G144" s="47"/>
      <c r="H144" s="40"/>
      <c r="I144" s="48"/>
      <c r="J144" s="49"/>
      <c r="K144" s="50"/>
      <c r="L144" s="51"/>
      <c r="M144" s="52"/>
      <c r="N144" s="46"/>
      <c r="O144" s="53">
        <f t="shared" si="2"/>
        <v>0</v>
      </c>
      <c r="P144" s="54"/>
    </row>
    <row r="145" spans="1:16" ht="16" x14ac:dyDescent="0.2">
      <c r="A145" s="46"/>
      <c r="B145" s="40"/>
      <c r="C145" s="40"/>
      <c r="D145" s="40"/>
      <c r="E145" s="37"/>
      <c r="F145" s="39"/>
      <c r="G145" s="47"/>
      <c r="H145" s="40"/>
      <c r="I145" s="48"/>
      <c r="J145" s="49"/>
      <c r="K145" s="50"/>
      <c r="L145" s="51"/>
      <c r="M145" s="52"/>
      <c r="N145" s="46"/>
      <c r="O145" s="53">
        <f t="shared" si="2"/>
        <v>0</v>
      </c>
      <c r="P145" s="54"/>
    </row>
    <row r="146" spans="1:16" ht="16" x14ac:dyDescent="0.2">
      <c r="A146" s="46"/>
      <c r="B146" s="40"/>
      <c r="C146" s="40"/>
      <c r="D146" s="40"/>
      <c r="E146" s="37"/>
      <c r="F146" s="39"/>
      <c r="G146" s="47"/>
      <c r="H146" s="40"/>
      <c r="I146" s="48"/>
      <c r="J146" s="49"/>
      <c r="K146" s="50"/>
      <c r="L146" s="51"/>
      <c r="M146" s="52"/>
      <c r="N146" s="46"/>
      <c r="O146" s="53">
        <f t="shared" si="2"/>
        <v>0</v>
      </c>
      <c r="P146" s="54"/>
    </row>
    <row r="147" spans="1:16" ht="16" x14ac:dyDescent="0.2">
      <c r="A147" s="46"/>
      <c r="B147" s="40"/>
      <c r="C147" s="40"/>
      <c r="D147" s="40"/>
      <c r="E147" s="37"/>
      <c r="F147" s="39"/>
      <c r="G147" s="47"/>
      <c r="H147" s="40"/>
      <c r="I147" s="48"/>
      <c r="J147" s="49"/>
      <c r="K147" s="50"/>
      <c r="L147" s="51"/>
      <c r="M147" s="52"/>
      <c r="N147" s="46"/>
      <c r="O147" s="53">
        <f t="shared" si="2"/>
        <v>0</v>
      </c>
      <c r="P147" s="54"/>
    </row>
    <row r="148" spans="1:16" ht="16" x14ac:dyDescent="0.2">
      <c r="A148" s="46"/>
      <c r="B148" s="40"/>
      <c r="C148" s="40"/>
      <c r="D148" s="40"/>
      <c r="E148" s="37"/>
      <c r="F148" s="39"/>
      <c r="G148" s="47"/>
      <c r="H148" s="40"/>
      <c r="I148" s="48"/>
      <c r="J148" s="49"/>
      <c r="K148" s="50"/>
      <c r="L148" s="51"/>
      <c r="M148" s="52"/>
      <c r="N148" s="46"/>
      <c r="O148" s="53">
        <f t="shared" si="2"/>
        <v>0</v>
      </c>
      <c r="P148" s="54"/>
    </row>
    <row r="149" spans="1:16" ht="16" x14ac:dyDescent="0.2">
      <c r="A149" s="46"/>
      <c r="B149" s="40"/>
      <c r="C149" s="40"/>
      <c r="D149" s="40"/>
      <c r="E149" s="37"/>
      <c r="F149" s="39"/>
      <c r="G149" s="47"/>
      <c r="H149" s="40"/>
      <c r="I149" s="48"/>
      <c r="J149" s="49"/>
      <c r="K149" s="50"/>
      <c r="L149" s="51"/>
      <c r="M149" s="52"/>
      <c r="N149" s="46"/>
      <c r="O149" s="53">
        <f t="shared" si="2"/>
        <v>0</v>
      </c>
      <c r="P149" s="54"/>
    </row>
    <row r="150" spans="1:16" ht="16" x14ac:dyDescent="0.2">
      <c r="A150" s="46"/>
      <c r="B150" s="40"/>
      <c r="C150" s="40"/>
      <c r="D150" s="40"/>
      <c r="E150" s="37"/>
      <c r="F150" s="39"/>
      <c r="G150" s="47"/>
      <c r="H150" s="40"/>
      <c r="I150" s="48"/>
      <c r="J150" s="49"/>
      <c r="K150" s="50"/>
      <c r="L150" s="51"/>
      <c r="M150" s="52"/>
      <c r="N150" s="46"/>
      <c r="O150" s="53">
        <f t="shared" si="2"/>
        <v>0</v>
      </c>
      <c r="P150" s="54"/>
    </row>
    <row r="151" spans="1:16" ht="16" x14ac:dyDescent="0.2">
      <c r="A151" s="46"/>
      <c r="B151" s="40"/>
      <c r="C151" s="40"/>
      <c r="D151" s="40"/>
      <c r="E151" s="37"/>
      <c r="F151" s="39"/>
      <c r="G151" s="47"/>
      <c r="H151" s="40"/>
      <c r="I151" s="48"/>
      <c r="J151" s="49"/>
      <c r="K151" s="50"/>
      <c r="L151" s="51"/>
      <c r="M151" s="52"/>
      <c r="N151" s="46"/>
      <c r="O151" s="53">
        <f t="shared" si="2"/>
        <v>0</v>
      </c>
      <c r="P151" s="54"/>
    </row>
    <row r="152" spans="1:16" ht="16" x14ac:dyDescent="0.2">
      <c r="A152" s="46"/>
      <c r="B152" s="40"/>
      <c r="C152" s="40"/>
      <c r="D152" s="40"/>
      <c r="E152" s="37"/>
      <c r="F152" s="39"/>
      <c r="G152" s="47"/>
      <c r="H152" s="40"/>
      <c r="I152" s="48"/>
      <c r="J152" s="49"/>
      <c r="K152" s="50"/>
      <c r="L152" s="51"/>
      <c r="M152" s="52"/>
      <c r="N152" s="46"/>
      <c r="O152" s="53">
        <f t="shared" si="2"/>
        <v>0</v>
      </c>
      <c r="P152" s="54"/>
    </row>
    <row r="153" spans="1:16" ht="16" x14ac:dyDescent="0.2">
      <c r="A153" s="46"/>
      <c r="B153" s="40"/>
      <c r="C153" s="40"/>
      <c r="D153" s="40"/>
      <c r="E153" s="37"/>
      <c r="F153" s="39"/>
      <c r="G153" s="47"/>
      <c r="H153" s="40"/>
      <c r="I153" s="48"/>
      <c r="J153" s="49"/>
      <c r="K153" s="50"/>
      <c r="L153" s="51"/>
      <c r="M153" s="52"/>
      <c r="N153" s="46"/>
      <c r="O153" s="53">
        <f t="shared" si="2"/>
        <v>0</v>
      </c>
      <c r="P153" s="54"/>
    </row>
    <row r="154" spans="1:16" ht="16" x14ac:dyDescent="0.2">
      <c r="A154" s="46"/>
      <c r="B154" s="40"/>
      <c r="C154" s="40"/>
      <c r="D154" s="40"/>
      <c r="E154" s="37"/>
      <c r="F154" s="39"/>
      <c r="G154" s="47"/>
      <c r="H154" s="40"/>
      <c r="I154" s="48"/>
      <c r="J154" s="49"/>
      <c r="K154" s="50"/>
      <c r="L154" s="51"/>
      <c r="M154" s="52"/>
      <c r="N154" s="46"/>
      <c r="O154" s="53">
        <f t="shared" si="2"/>
        <v>0</v>
      </c>
      <c r="P154" s="54"/>
    </row>
    <row r="155" spans="1:16" ht="16" x14ac:dyDescent="0.2">
      <c r="A155" s="46"/>
      <c r="B155" s="40"/>
      <c r="C155" s="40"/>
      <c r="D155" s="40"/>
      <c r="E155" s="37"/>
      <c r="F155" s="39"/>
      <c r="G155" s="47"/>
      <c r="H155" s="40"/>
      <c r="I155" s="48"/>
      <c r="J155" s="49"/>
      <c r="K155" s="50"/>
      <c r="L155" s="51"/>
      <c r="M155" s="52"/>
      <c r="N155" s="46"/>
      <c r="O155" s="53">
        <f t="shared" si="2"/>
        <v>0</v>
      </c>
      <c r="P155" s="54"/>
    </row>
    <row r="156" spans="1:16" ht="16" x14ac:dyDescent="0.2">
      <c r="A156" s="46"/>
      <c r="B156" s="40"/>
      <c r="C156" s="40"/>
      <c r="D156" s="40"/>
      <c r="E156" s="37"/>
      <c r="F156" s="39"/>
      <c r="G156" s="47"/>
      <c r="H156" s="40"/>
      <c r="I156" s="48"/>
      <c r="J156" s="49"/>
      <c r="K156" s="50"/>
      <c r="L156" s="51"/>
      <c r="M156" s="52"/>
      <c r="N156" s="46"/>
      <c r="O156" s="53">
        <f t="shared" si="2"/>
        <v>0</v>
      </c>
      <c r="P156" s="54"/>
    </row>
    <row r="157" spans="1:16" ht="16" x14ac:dyDescent="0.2">
      <c r="A157" s="46"/>
      <c r="B157" s="40"/>
      <c r="C157" s="40"/>
      <c r="D157" s="40"/>
      <c r="E157" s="37"/>
      <c r="F157" s="39"/>
      <c r="G157" s="47"/>
      <c r="H157" s="40"/>
      <c r="I157" s="48"/>
      <c r="J157" s="49"/>
      <c r="K157" s="50"/>
      <c r="L157" s="51"/>
      <c r="M157" s="52"/>
      <c r="N157" s="46"/>
      <c r="O157" s="53">
        <f t="shared" si="2"/>
        <v>0</v>
      </c>
      <c r="P157" s="54"/>
    </row>
    <row r="158" spans="1:16" ht="16" x14ac:dyDescent="0.2">
      <c r="A158" s="46"/>
      <c r="B158" s="40"/>
      <c r="C158" s="40"/>
      <c r="D158" s="40"/>
      <c r="E158" s="37"/>
      <c r="F158" s="39"/>
      <c r="G158" s="47"/>
      <c r="H158" s="40"/>
      <c r="I158" s="48"/>
      <c r="J158" s="49"/>
      <c r="K158" s="50"/>
      <c r="L158" s="51"/>
      <c r="M158" s="52"/>
      <c r="N158" s="46"/>
      <c r="O158" s="53">
        <f t="shared" si="2"/>
        <v>0</v>
      </c>
      <c r="P158" s="54"/>
    </row>
    <row r="159" spans="1:16" ht="16" x14ac:dyDescent="0.2">
      <c r="A159" s="46"/>
      <c r="B159" s="40"/>
      <c r="C159" s="40"/>
      <c r="D159" s="40"/>
      <c r="E159" s="37"/>
      <c r="F159" s="39"/>
      <c r="G159" s="47"/>
      <c r="H159" s="40"/>
      <c r="I159" s="48"/>
      <c r="J159" s="49"/>
      <c r="K159" s="50"/>
      <c r="L159" s="51"/>
      <c r="M159" s="52"/>
      <c r="N159" s="46"/>
      <c r="O159" s="53">
        <f t="shared" si="2"/>
        <v>0</v>
      </c>
      <c r="P159" s="54"/>
    </row>
    <row r="160" spans="1:16" ht="16" x14ac:dyDescent="0.2">
      <c r="A160" s="46"/>
      <c r="B160" s="40"/>
      <c r="C160" s="40"/>
      <c r="D160" s="40"/>
      <c r="E160" s="37"/>
      <c r="F160" s="39"/>
      <c r="G160" s="47"/>
      <c r="H160" s="40"/>
      <c r="I160" s="48"/>
      <c r="J160" s="49"/>
      <c r="K160" s="50"/>
      <c r="L160" s="51"/>
      <c r="M160" s="52"/>
      <c r="N160" s="46"/>
      <c r="O160" s="53">
        <f t="shared" si="2"/>
        <v>0</v>
      </c>
      <c r="P160" s="54"/>
    </row>
    <row r="161" spans="1:16" ht="16" x14ac:dyDescent="0.2">
      <c r="A161" s="46"/>
      <c r="B161" s="40"/>
      <c r="C161" s="40"/>
      <c r="D161" s="40"/>
      <c r="E161" s="37"/>
      <c r="F161" s="39"/>
      <c r="G161" s="47"/>
      <c r="H161" s="40"/>
      <c r="I161" s="48"/>
      <c r="J161" s="49"/>
      <c r="K161" s="50"/>
      <c r="L161" s="51"/>
      <c r="M161" s="52"/>
      <c r="N161" s="46"/>
      <c r="O161" s="53">
        <f t="shared" si="2"/>
        <v>0</v>
      </c>
      <c r="P161" s="54"/>
    </row>
    <row r="162" spans="1:16" ht="16" x14ac:dyDescent="0.2">
      <c r="A162" s="46"/>
      <c r="B162" s="40"/>
      <c r="C162" s="40"/>
      <c r="D162" s="40"/>
      <c r="E162" s="37"/>
      <c r="F162" s="39"/>
      <c r="G162" s="47"/>
      <c r="H162" s="40"/>
      <c r="I162" s="48"/>
      <c r="J162" s="49"/>
      <c r="K162" s="50"/>
      <c r="L162" s="51"/>
      <c r="M162" s="52"/>
      <c r="N162" s="46"/>
      <c r="O162" s="53">
        <f t="shared" si="2"/>
        <v>0</v>
      </c>
      <c r="P162" s="54"/>
    </row>
    <row r="163" spans="1:16" ht="16" x14ac:dyDescent="0.2">
      <c r="A163" s="46"/>
      <c r="B163" s="40"/>
      <c r="C163" s="40"/>
      <c r="D163" s="40"/>
      <c r="E163" s="37"/>
      <c r="F163" s="39"/>
      <c r="G163" s="47"/>
      <c r="H163" s="40"/>
      <c r="I163" s="48"/>
      <c r="J163" s="49"/>
      <c r="K163" s="50"/>
      <c r="L163" s="51"/>
      <c r="M163" s="52"/>
      <c r="N163" s="46"/>
      <c r="O163" s="53">
        <f t="shared" si="2"/>
        <v>0</v>
      </c>
      <c r="P163" s="54"/>
    </row>
    <row r="164" spans="1:16" ht="16" x14ac:dyDescent="0.2">
      <c r="A164" s="46"/>
      <c r="B164" s="40"/>
      <c r="C164" s="40"/>
      <c r="D164" s="40"/>
      <c r="E164" s="37"/>
      <c r="F164" s="39"/>
      <c r="G164" s="47"/>
      <c r="H164" s="40"/>
      <c r="I164" s="48"/>
      <c r="J164" s="49"/>
      <c r="K164" s="50"/>
      <c r="L164" s="51"/>
      <c r="M164" s="52"/>
      <c r="N164" s="46"/>
      <c r="O164" s="53">
        <f t="shared" si="2"/>
        <v>0</v>
      </c>
      <c r="P164" s="54"/>
    </row>
    <row r="165" spans="1:16" ht="16" x14ac:dyDescent="0.2">
      <c r="A165" s="46"/>
      <c r="B165" s="40"/>
      <c r="C165" s="40"/>
      <c r="D165" s="40"/>
      <c r="E165" s="37"/>
      <c r="F165" s="39"/>
      <c r="G165" s="47"/>
      <c r="H165" s="40"/>
      <c r="I165" s="48"/>
      <c r="J165" s="49"/>
      <c r="K165" s="50"/>
      <c r="L165" s="51"/>
      <c r="M165" s="52"/>
      <c r="N165" s="46"/>
      <c r="O165" s="53">
        <f t="shared" si="2"/>
        <v>0</v>
      </c>
      <c r="P165" s="54"/>
    </row>
    <row r="166" spans="1:16" ht="16" x14ac:dyDescent="0.2">
      <c r="A166" s="46"/>
      <c r="B166" s="40"/>
      <c r="C166" s="40"/>
      <c r="D166" s="40"/>
      <c r="E166" s="37"/>
      <c r="F166" s="39"/>
      <c r="G166" s="47"/>
      <c r="H166" s="40"/>
      <c r="I166" s="48"/>
      <c r="J166" s="49"/>
      <c r="K166" s="50"/>
      <c r="L166" s="51"/>
      <c r="M166" s="52"/>
      <c r="N166" s="46"/>
      <c r="O166" s="53">
        <f t="shared" si="2"/>
        <v>0</v>
      </c>
      <c r="P166" s="54"/>
    </row>
    <row r="167" spans="1:16" ht="16" x14ac:dyDescent="0.2">
      <c r="A167" s="46"/>
      <c r="B167" s="40"/>
      <c r="C167" s="40"/>
      <c r="D167" s="40"/>
      <c r="E167" s="37"/>
      <c r="F167" s="39"/>
      <c r="G167" s="47"/>
      <c r="H167" s="40"/>
      <c r="I167" s="48"/>
      <c r="J167" s="49"/>
      <c r="K167" s="50"/>
      <c r="L167" s="51"/>
      <c r="M167" s="52"/>
      <c r="N167" s="46"/>
      <c r="O167" s="53">
        <f t="shared" si="2"/>
        <v>0</v>
      </c>
      <c r="P167" s="54"/>
    </row>
    <row r="168" spans="1:16" ht="16" x14ac:dyDescent="0.2">
      <c r="A168" s="46"/>
      <c r="B168" s="40"/>
      <c r="C168" s="40"/>
      <c r="D168" s="40"/>
      <c r="E168" s="37"/>
      <c r="F168" s="39"/>
      <c r="G168" s="47"/>
      <c r="H168" s="40"/>
      <c r="I168" s="48"/>
      <c r="J168" s="49"/>
      <c r="K168" s="50"/>
      <c r="L168" s="51"/>
      <c r="M168" s="52"/>
      <c r="N168" s="46"/>
      <c r="O168" s="53">
        <f t="shared" si="2"/>
        <v>0</v>
      </c>
      <c r="P168" s="54"/>
    </row>
    <row r="169" spans="1:16" ht="16" x14ac:dyDescent="0.2">
      <c r="A169" s="46"/>
      <c r="B169" s="40"/>
      <c r="C169" s="40"/>
      <c r="D169" s="40"/>
      <c r="E169" s="37"/>
      <c r="F169" s="39"/>
      <c r="G169" s="47"/>
      <c r="H169" s="40"/>
      <c r="I169" s="48"/>
      <c r="J169" s="49"/>
      <c r="K169" s="50"/>
      <c r="L169" s="51"/>
      <c r="M169" s="52"/>
      <c r="N169" s="46"/>
      <c r="O169" s="53">
        <f t="shared" si="2"/>
        <v>0</v>
      </c>
      <c r="P169" s="54"/>
    </row>
    <row r="170" spans="1:16" ht="16" x14ac:dyDescent="0.2">
      <c r="A170" s="46"/>
      <c r="B170" s="40"/>
      <c r="C170" s="40"/>
      <c r="D170" s="40"/>
      <c r="E170" s="37"/>
      <c r="F170" s="39"/>
      <c r="G170" s="47"/>
      <c r="H170" s="40"/>
      <c r="I170" s="48"/>
      <c r="J170" s="49"/>
      <c r="K170" s="50"/>
      <c r="L170" s="51"/>
      <c r="M170" s="52"/>
      <c r="N170" s="46"/>
      <c r="O170" s="53">
        <f t="shared" si="2"/>
        <v>0</v>
      </c>
      <c r="P170" s="54"/>
    </row>
    <row r="171" spans="1:16" ht="16" x14ac:dyDescent="0.2">
      <c r="A171" s="46"/>
      <c r="B171" s="40"/>
      <c r="C171" s="40"/>
      <c r="D171" s="40"/>
      <c r="E171" s="37"/>
      <c r="F171" s="39"/>
      <c r="G171" s="47"/>
      <c r="H171" s="40"/>
      <c r="I171" s="48"/>
      <c r="J171" s="49"/>
      <c r="K171" s="50"/>
      <c r="L171" s="51"/>
      <c r="M171" s="52"/>
      <c r="N171" s="46"/>
      <c r="O171" s="53">
        <f t="shared" si="2"/>
        <v>0</v>
      </c>
      <c r="P171" s="54"/>
    </row>
    <row r="172" spans="1:16" ht="16" x14ac:dyDescent="0.2">
      <c r="A172" s="46"/>
      <c r="B172" s="40"/>
      <c r="C172" s="40"/>
      <c r="D172" s="40"/>
      <c r="E172" s="37"/>
      <c r="F172" s="39"/>
      <c r="G172" s="47"/>
      <c r="H172" s="40"/>
      <c r="I172" s="48"/>
      <c r="J172" s="49"/>
      <c r="K172" s="50"/>
      <c r="L172" s="51"/>
      <c r="M172" s="52"/>
      <c r="N172" s="46"/>
      <c r="O172" s="53">
        <f t="shared" si="2"/>
        <v>0</v>
      </c>
      <c r="P172" s="54"/>
    </row>
    <row r="173" spans="1:16" ht="16" x14ac:dyDescent="0.2">
      <c r="A173" s="46"/>
      <c r="B173" s="40"/>
      <c r="C173" s="40"/>
      <c r="D173" s="40"/>
      <c r="E173" s="37"/>
      <c r="F173" s="39"/>
      <c r="G173" s="47"/>
      <c r="H173" s="40"/>
      <c r="I173" s="48"/>
      <c r="J173" s="49"/>
      <c r="K173" s="50"/>
      <c r="L173" s="51"/>
      <c r="M173" s="52"/>
      <c r="N173" s="46"/>
      <c r="O173" s="53">
        <f t="shared" si="2"/>
        <v>0</v>
      </c>
      <c r="P173" s="54"/>
    </row>
    <row r="174" spans="1:16" ht="16" x14ac:dyDescent="0.2">
      <c r="A174" s="46"/>
      <c r="B174" s="40"/>
      <c r="C174" s="40"/>
      <c r="D174" s="90"/>
      <c r="E174" s="59"/>
      <c r="F174" s="39"/>
      <c r="G174" s="47"/>
      <c r="H174" s="40"/>
      <c r="I174" s="48"/>
      <c r="J174" s="49"/>
      <c r="K174" s="50"/>
      <c r="L174" s="51"/>
      <c r="M174" s="52"/>
      <c r="N174" s="46"/>
      <c r="O174" s="53">
        <f t="shared" si="2"/>
        <v>0</v>
      </c>
      <c r="P174" s="54"/>
    </row>
    <row r="175" spans="1:16" ht="16" x14ac:dyDescent="0.2">
      <c r="A175" s="46"/>
      <c r="B175" s="40"/>
      <c r="C175" s="40"/>
      <c r="D175" s="40"/>
      <c r="E175" s="37"/>
      <c r="F175" s="39"/>
      <c r="G175" s="47"/>
      <c r="H175" s="40"/>
      <c r="I175" s="48"/>
      <c r="J175" s="49"/>
      <c r="K175" s="50"/>
      <c r="L175" s="51"/>
      <c r="M175" s="52"/>
      <c r="N175" s="46"/>
      <c r="O175" s="53">
        <f t="shared" si="2"/>
        <v>0</v>
      </c>
      <c r="P175" s="54"/>
    </row>
    <row r="176" spans="1:16" ht="16" x14ac:dyDescent="0.2">
      <c r="A176" s="46"/>
      <c r="B176" s="40"/>
      <c r="C176" s="40"/>
      <c r="D176" s="40"/>
      <c r="E176" s="37"/>
      <c r="F176" s="39"/>
      <c r="G176" s="47"/>
      <c r="H176" s="40"/>
      <c r="I176" s="48"/>
      <c r="J176" s="49"/>
      <c r="K176" s="50"/>
      <c r="L176" s="51"/>
      <c r="M176" s="52"/>
      <c r="N176" s="46"/>
      <c r="O176" s="53">
        <f t="shared" si="2"/>
        <v>0</v>
      </c>
      <c r="P176" s="54"/>
    </row>
    <row r="177" spans="1:16" ht="16" x14ac:dyDescent="0.2">
      <c r="A177" s="46"/>
      <c r="B177" s="40"/>
      <c r="C177" s="40"/>
      <c r="D177" s="40"/>
      <c r="E177" s="37"/>
      <c r="F177" s="39"/>
      <c r="G177" s="47"/>
      <c r="H177" s="40"/>
      <c r="I177" s="48"/>
      <c r="J177" s="49"/>
      <c r="K177" s="50"/>
      <c r="L177" s="51"/>
      <c r="M177" s="52"/>
      <c r="N177" s="46"/>
      <c r="O177" s="53">
        <f t="shared" si="2"/>
        <v>0</v>
      </c>
      <c r="P177" s="54"/>
    </row>
    <row r="178" spans="1:16" ht="16" x14ac:dyDescent="0.2">
      <c r="A178" s="46"/>
      <c r="B178" s="40"/>
      <c r="C178" s="40"/>
      <c r="D178" s="40"/>
      <c r="E178" s="37"/>
      <c r="F178" s="39"/>
      <c r="G178" s="47"/>
      <c r="H178" s="40"/>
      <c r="I178" s="48"/>
      <c r="J178" s="49"/>
      <c r="K178" s="50"/>
      <c r="L178" s="51"/>
      <c r="M178" s="52"/>
      <c r="N178" s="46"/>
      <c r="O178" s="53">
        <f t="shared" si="2"/>
        <v>0</v>
      </c>
      <c r="P178" s="54"/>
    </row>
    <row r="179" spans="1:16" ht="16" x14ac:dyDescent="0.2">
      <c r="A179" s="46"/>
      <c r="B179" s="40"/>
      <c r="C179" s="40"/>
      <c r="D179" s="40"/>
      <c r="E179" s="37"/>
      <c r="F179" s="39"/>
      <c r="G179" s="47"/>
      <c r="H179" s="40"/>
      <c r="I179" s="48"/>
      <c r="J179" s="49"/>
      <c r="K179" s="50"/>
      <c r="L179" s="51"/>
      <c r="M179" s="52"/>
      <c r="N179" s="46"/>
      <c r="O179" s="53">
        <f t="shared" si="2"/>
        <v>0</v>
      </c>
      <c r="P179" s="54"/>
    </row>
    <row r="180" spans="1:16" ht="16" x14ac:dyDescent="0.2">
      <c r="A180" s="46"/>
      <c r="B180" s="40"/>
      <c r="C180" s="40"/>
      <c r="D180" s="40"/>
      <c r="E180" s="37"/>
      <c r="F180" s="39"/>
      <c r="G180" s="47"/>
      <c r="H180" s="40"/>
      <c r="I180" s="48"/>
      <c r="J180" s="49"/>
      <c r="K180" s="50"/>
      <c r="L180" s="51"/>
      <c r="M180" s="52"/>
      <c r="N180" s="46"/>
      <c r="O180" s="53">
        <f t="shared" si="2"/>
        <v>0</v>
      </c>
      <c r="P180" s="54"/>
    </row>
    <row r="181" spans="1:16" ht="16" x14ac:dyDescent="0.2">
      <c r="A181" s="46"/>
      <c r="B181" s="40"/>
      <c r="C181" s="40"/>
      <c r="D181" s="40"/>
      <c r="E181" s="37"/>
      <c r="F181" s="39"/>
      <c r="G181" s="47"/>
      <c r="H181" s="40"/>
      <c r="I181" s="48"/>
      <c r="J181" s="49"/>
      <c r="K181" s="50"/>
      <c r="L181" s="51"/>
      <c r="M181" s="52"/>
      <c r="N181" s="46"/>
      <c r="O181" s="53">
        <f t="shared" si="2"/>
        <v>0</v>
      </c>
      <c r="P181" s="54"/>
    </row>
    <row r="182" spans="1:16" ht="16" x14ac:dyDescent="0.2">
      <c r="A182" s="46"/>
      <c r="B182" s="40"/>
      <c r="C182" s="40"/>
      <c r="D182" s="40"/>
      <c r="E182" s="37"/>
      <c r="F182" s="39"/>
      <c r="G182" s="47"/>
      <c r="H182" s="40"/>
      <c r="I182" s="48"/>
      <c r="J182" s="49"/>
      <c r="K182" s="50"/>
      <c r="L182" s="51"/>
      <c r="M182" s="52"/>
      <c r="N182" s="46"/>
      <c r="O182" s="53">
        <f t="shared" si="2"/>
        <v>0</v>
      </c>
      <c r="P182" s="54"/>
    </row>
    <row r="183" spans="1:16" ht="16" x14ac:dyDescent="0.2">
      <c r="A183" s="46"/>
      <c r="B183" s="40"/>
      <c r="C183" s="40"/>
      <c r="D183" s="40"/>
      <c r="E183" s="37"/>
      <c r="F183" s="39"/>
      <c r="G183" s="47"/>
      <c r="H183" s="40"/>
      <c r="I183" s="48"/>
      <c r="J183" s="49"/>
      <c r="K183" s="50"/>
      <c r="L183" s="51"/>
      <c r="M183" s="52"/>
      <c r="N183" s="46"/>
      <c r="O183" s="53">
        <f t="shared" si="2"/>
        <v>0</v>
      </c>
      <c r="P183" s="54"/>
    </row>
    <row r="184" spans="1:16" ht="16" x14ac:dyDescent="0.2">
      <c r="A184" s="46"/>
      <c r="B184" s="40"/>
      <c r="C184" s="40"/>
      <c r="D184" s="40"/>
      <c r="E184" s="37"/>
      <c r="F184" s="39"/>
      <c r="G184" s="47"/>
      <c r="H184" s="40"/>
      <c r="I184" s="48"/>
      <c r="J184" s="49"/>
      <c r="K184" s="50"/>
      <c r="L184" s="51"/>
      <c r="M184" s="52"/>
      <c r="N184" s="46"/>
      <c r="O184" s="53">
        <f t="shared" si="2"/>
        <v>0</v>
      </c>
      <c r="P184" s="54"/>
    </row>
    <row r="185" spans="1:16" ht="16" x14ac:dyDescent="0.2">
      <c r="A185" s="46"/>
      <c r="B185" s="40"/>
      <c r="C185" s="40"/>
      <c r="D185" s="40"/>
      <c r="E185" s="37"/>
      <c r="F185" s="39"/>
      <c r="G185" s="47"/>
      <c r="H185" s="40"/>
      <c r="I185" s="48"/>
      <c r="J185" s="49"/>
      <c r="K185" s="50"/>
      <c r="L185" s="51"/>
      <c r="M185" s="52"/>
      <c r="N185" s="46"/>
      <c r="O185" s="53">
        <f t="shared" si="2"/>
        <v>0</v>
      </c>
      <c r="P185" s="54"/>
    </row>
    <row r="186" spans="1:16" ht="16" x14ac:dyDescent="0.2">
      <c r="A186" s="46"/>
      <c r="B186" s="40"/>
      <c r="C186" s="40"/>
      <c r="D186" s="40"/>
      <c r="E186" s="37"/>
      <c r="F186" s="39"/>
      <c r="G186" s="47"/>
      <c r="H186" s="40"/>
      <c r="I186" s="48"/>
      <c r="J186" s="49"/>
      <c r="K186" s="50"/>
      <c r="L186" s="51"/>
      <c r="M186" s="52"/>
      <c r="N186" s="46"/>
      <c r="O186" s="53">
        <f t="shared" si="2"/>
        <v>0</v>
      </c>
      <c r="P186" s="54"/>
    </row>
    <row r="187" spans="1:16" ht="16" x14ac:dyDescent="0.2">
      <c r="A187" s="46"/>
      <c r="B187" s="40"/>
      <c r="C187" s="40"/>
      <c r="D187" s="40"/>
      <c r="E187" s="37"/>
      <c r="F187" s="39"/>
      <c r="G187" s="47"/>
      <c r="H187" s="40"/>
      <c r="I187" s="48"/>
      <c r="J187" s="49"/>
      <c r="K187" s="50"/>
      <c r="L187" s="51"/>
      <c r="M187" s="52"/>
      <c r="N187" s="46"/>
      <c r="O187" s="53">
        <f t="shared" si="2"/>
        <v>0</v>
      </c>
      <c r="P187" s="54"/>
    </row>
    <row r="188" spans="1:16" ht="16" x14ac:dyDescent="0.2">
      <c r="A188" s="46"/>
      <c r="B188" s="40"/>
      <c r="C188" s="40"/>
      <c r="D188" s="40"/>
      <c r="E188" s="37"/>
      <c r="F188" s="39"/>
      <c r="G188" s="47"/>
      <c r="H188" s="40"/>
      <c r="I188" s="48"/>
      <c r="J188" s="49"/>
      <c r="K188" s="50"/>
      <c r="L188" s="51"/>
      <c r="M188" s="52"/>
      <c r="N188" s="46"/>
      <c r="O188" s="53">
        <f t="shared" si="2"/>
        <v>0</v>
      </c>
      <c r="P188" s="54"/>
    </row>
    <row r="189" spans="1:16" ht="16" x14ac:dyDescent="0.2">
      <c r="A189" s="46"/>
      <c r="B189" s="40"/>
      <c r="C189" s="40"/>
      <c r="D189" s="40"/>
      <c r="E189" s="37"/>
      <c r="F189" s="39"/>
      <c r="G189" s="47"/>
      <c r="H189" s="40"/>
      <c r="I189" s="48"/>
      <c r="J189" s="49"/>
      <c r="K189" s="50"/>
      <c r="L189" s="51"/>
      <c r="M189" s="52"/>
      <c r="N189" s="46"/>
      <c r="O189" s="53">
        <f t="shared" si="2"/>
        <v>0</v>
      </c>
      <c r="P189" s="54"/>
    </row>
    <row r="190" spans="1:16" ht="16" x14ac:dyDescent="0.2">
      <c r="A190" s="46"/>
      <c r="B190" s="40"/>
      <c r="C190" s="40"/>
      <c r="D190" s="40"/>
      <c r="E190" s="37"/>
      <c r="F190" s="39"/>
      <c r="G190" s="47"/>
      <c r="H190" s="40"/>
      <c r="I190" s="48"/>
      <c r="J190" s="49"/>
      <c r="K190" s="50"/>
      <c r="L190" s="51"/>
      <c r="M190" s="52"/>
      <c r="N190" s="46"/>
      <c r="O190" s="53">
        <f t="shared" si="2"/>
        <v>0</v>
      </c>
      <c r="P190" s="54"/>
    </row>
    <row r="191" spans="1:16" ht="16" x14ac:dyDescent="0.2">
      <c r="A191" s="46"/>
      <c r="B191" s="40"/>
      <c r="C191" s="40"/>
      <c r="D191" s="40"/>
      <c r="E191" s="37"/>
      <c r="F191" s="39"/>
      <c r="G191" s="47"/>
      <c r="H191" s="40"/>
      <c r="I191" s="48"/>
      <c r="J191" s="49"/>
      <c r="K191" s="50"/>
      <c r="L191" s="51"/>
      <c r="M191" s="52"/>
      <c r="N191" s="46"/>
      <c r="O191" s="53">
        <f t="shared" si="2"/>
        <v>0</v>
      </c>
      <c r="P191" s="54"/>
    </row>
    <row r="192" spans="1:16" ht="16" x14ac:dyDescent="0.2">
      <c r="A192" s="46"/>
      <c r="B192" s="40"/>
      <c r="C192" s="40"/>
      <c r="D192" s="40"/>
      <c r="E192" s="37"/>
      <c r="F192" s="39"/>
      <c r="G192" s="47"/>
      <c r="H192" s="40"/>
      <c r="I192" s="48"/>
      <c r="J192" s="49"/>
      <c r="K192" s="50"/>
      <c r="L192" s="51"/>
      <c r="M192" s="52"/>
      <c r="N192" s="46"/>
      <c r="O192" s="53">
        <f t="shared" si="2"/>
        <v>0</v>
      </c>
      <c r="P192" s="54"/>
    </row>
    <row r="193" spans="1:16" ht="16" x14ac:dyDescent="0.2">
      <c r="A193" s="46"/>
      <c r="B193" s="40"/>
      <c r="C193" s="40"/>
      <c r="D193" s="40"/>
      <c r="E193" s="37"/>
      <c r="F193" s="39"/>
      <c r="G193" s="47"/>
      <c r="H193" s="40"/>
      <c r="I193" s="48"/>
      <c r="J193" s="49"/>
      <c r="K193" s="50"/>
      <c r="L193" s="51"/>
      <c r="M193" s="52"/>
      <c r="N193" s="46"/>
      <c r="O193" s="53">
        <f t="shared" si="2"/>
        <v>0</v>
      </c>
      <c r="P193" s="54"/>
    </row>
    <row r="194" spans="1:16" ht="16" x14ac:dyDescent="0.2">
      <c r="A194" s="89"/>
      <c r="B194" s="90"/>
      <c r="C194" s="90"/>
      <c r="D194" s="90"/>
      <c r="E194" s="59"/>
      <c r="F194" s="91"/>
      <c r="G194" s="47"/>
      <c r="H194" s="40"/>
      <c r="I194" s="48"/>
      <c r="J194" s="49"/>
      <c r="K194" s="50"/>
      <c r="L194" s="51"/>
      <c r="M194" s="52"/>
      <c r="N194" s="46"/>
      <c r="O194" s="53">
        <f t="shared" si="2"/>
        <v>0</v>
      </c>
      <c r="P194" s="54"/>
    </row>
    <row r="195" spans="1:16" ht="16" x14ac:dyDescent="0.2">
      <c r="A195" s="46"/>
      <c r="B195" s="40"/>
      <c r="C195" s="40"/>
      <c r="D195" s="40"/>
      <c r="E195" s="37"/>
      <c r="F195" s="39"/>
      <c r="G195" s="47"/>
      <c r="H195" s="40"/>
      <c r="I195" s="48"/>
      <c r="J195" s="49"/>
      <c r="K195" s="50"/>
      <c r="L195" s="51"/>
      <c r="M195" s="52"/>
      <c r="N195" s="46"/>
      <c r="O195" s="53">
        <f t="shared" si="2"/>
        <v>0</v>
      </c>
      <c r="P195" s="54"/>
    </row>
    <row r="196" spans="1:16" ht="16" x14ac:dyDescent="0.2">
      <c r="A196" s="46"/>
      <c r="B196" s="40"/>
      <c r="C196" s="40"/>
      <c r="D196" s="40"/>
      <c r="E196" s="37"/>
      <c r="F196" s="39"/>
      <c r="G196" s="47"/>
      <c r="H196" s="40"/>
      <c r="I196" s="48"/>
      <c r="J196" s="49"/>
      <c r="K196" s="50"/>
      <c r="L196" s="51"/>
      <c r="M196" s="52"/>
      <c r="N196" s="46"/>
      <c r="O196" s="53">
        <f t="shared" ref="O196:O220" si="3">ABS(N196-A196)</f>
        <v>0</v>
      </c>
      <c r="P196" s="54"/>
    </row>
    <row r="197" spans="1:16" ht="16" x14ac:dyDescent="0.2">
      <c r="A197" s="46"/>
      <c r="B197" s="40"/>
      <c r="C197" s="40"/>
      <c r="D197" s="40"/>
      <c r="E197" s="37"/>
      <c r="F197" s="39"/>
      <c r="G197" s="47"/>
      <c r="H197" s="40"/>
      <c r="I197" s="48"/>
      <c r="J197" s="49"/>
      <c r="K197" s="50"/>
      <c r="L197" s="51"/>
      <c r="M197" s="52"/>
      <c r="N197" s="46"/>
      <c r="O197" s="53">
        <f t="shared" si="3"/>
        <v>0</v>
      </c>
      <c r="P197" s="54"/>
    </row>
    <row r="198" spans="1:16" ht="16" x14ac:dyDescent="0.2">
      <c r="A198" s="46"/>
      <c r="B198" s="40"/>
      <c r="C198" s="40"/>
      <c r="D198" s="40"/>
      <c r="E198" s="37"/>
      <c r="F198" s="39"/>
      <c r="G198" s="47"/>
      <c r="H198" s="40"/>
      <c r="I198" s="48"/>
      <c r="J198" s="49"/>
      <c r="K198" s="50"/>
      <c r="L198" s="51"/>
      <c r="M198" s="52"/>
      <c r="N198" s="46"/>
      <c r="O198" s="53">
        <f t="shared" si="3"/>
        <v>0</v>
      </c>
      <c r="P198" s="54"/>
    </row>
    <row r="199" spans="1:16" ht="16" x14ac:dyDescent="0.2">
      <c r="A199" s="46"/>
      <c r="B199" s="40"/>
      <c r="C199" s="40"/>
      <c r="D199" s="40"/>
      <c r="E199" s="37"/>
      <c r="F199" s="39"/>
      <c r="G199" s="47"/>
      <c r="H199" s="40"/>
      <c r="I199" s="48"/>
      <c r="J199" s="49"/>
      <c r="K199" s="50"/>
      <c r="L199" s="51"/>
      <c r="M199" s="52"/>
      <c r="N199" s="46"/>
      <c r="O199" s="53">
        <f t="shared" si="3"/>
        <v>0</v>
      </c>
      <c r="P199" s="54"/>
    </row>
    <row r="200" spans="1:16" ht="16" x14ac:dyDescent="0.2">
      <c r="A200" s="46"/>
      <c r="B200" s="40"/>
      <c r="C200" s="40"/>
      <c r="D200" s="40"/>
      <c r="E200" s="37"/>
      <c r="F200" s="39"/>
      <c r="G200" s="47"/>
      <c r="H200" s="40"/>
      <c r="I200" s="48"/>
      <c r="J200" s="49"/>
      <c r="K200" s="50"/>
      <c r="L200" s="51"/>
      <c r="M200" s="52"/>
      <c r="N200" s="46"/>
      <c r="O200" s="53">
        <f t="shared" si="3"/>
        <v>0</v>
      </c>
      <c r="P200" s="54"/>
    </row>
    <row r="201" spans="1:16" ht="16" x14ac:dyDescent="0.2">
      <c r="A201" s="46"/>
      <c r="B201" s="40"/>
      <c r="C201" s="40"/>
      <c r="D201" s="40"/>
      <c r="E201" s="37"/>
      <c r="F201" s="39"/>
      <c r="G201" s="47"/>
      <c r="H201" s="40"/>
      <c r="I201" s="48"/>
      <c r="J201" s="49"/>
      <c r="K201" s="50"/>
      <c r="L201" s="51"/>
      <c r="M201" s="52"/>
      <c r="N201" s="46"/>
      <c r="O201" s="53">
        <f t="shared" si="3"/>
        <v>0</v>
      </c>
      <c r="P201" s="54"/>
    </row>
    <row r="202" spans="1:16" ht="16" x14ac:dyDescent="0.2">
      <c r="A202" s="46"/>
      <c r="B202" s="40"/>
      <c r="C202" s="40"/>
      <c r="D202" s="40"/>
      <c r="E202" s="37"/>
      <c r="F202" s="39"/>
      <c r="G202" s="47"/>
      <c r="H202" s="40"/>
      <c r="I202" s="48"/>
      <c r="J202" s="49"/>
      <c r="K202" s="50"/>
      <c r="L202" s="51"/>
      <c r="M202" s="52"/>
      <c r="N202" s="46"/>
      <c r="O202" s="53">
        <f t="shared" si="3"/>
        <v>0</v>
      </c>
      <c r="P202" s="54"/>
    </row>
    <row r="203" spans="1:16" ht="16" x14ac:dyDescent="0.2">
      <c r="A203" s="46"/>
      <c r="B203" s="40"/>
      <c r="C203" s="40"/>
      <c r="D203" s="40"/>
      <c r="E203" s="37"/>
      <c r="F203" s="39"/>
      <c r="G203" s="47"/>
      <c r="H203" s="40"/>
      <c r="I203" s="48"/>
      <c r="J203" s="49"/>
      <c r="K203" s="50"/>
      <c r="L203" s="51"/>
      <c r="M203" s="52"/>
      <c r="N203" s="46"/>
      <c r="O203" s="53">
        <f t="shared" si="3"/>
        <v>0</v>
      </c>
      <c r="P203" s="54"/>
    </row>
    <row r="204" spans="1:16" ht="16" x14ac:dyDescent="0.2">
      <c r="A204" s="46"/>
      <c r="B204" s="40"/>
      <c r="C204" s="40"/>
      <c r="D204" s="40"/>
      <c r="E204" s="37"/>
      <c r="F204" s="39"/>
      <c r="G204" s="47"/>
      <c r="H204" s="40"/>
      <c r="I204" s="48"/>
      <c r="J204" s="49"/>
      <c r="K204" s="50"/>
      <c r="L204" s="51"/>
      <c r="M204" s="52"/>
      <c r="N204" s="46"/>
      <c r="O204" s="53">
        <f t="shared" si="3"/>
        <v>0</v>
      </c>
      <c r="P204" s="54"/>
    </row>
    <row r="205" spans="1:16" ht="16" x14ac:dyDescent="0.2">
      <c r="A205" s="46"/>
      <c r="B205" s="40"/>
      <c r="C205" s="40"/>
      <c r="D205" s="40"/>
      <c r="E205" s="37"/>
      <c r="F205" s="39"/>
      <c r="G205" s="47"/>
      <c r="H205" s="40"/>
      <c r="I205" s="48"/>
      <c r="J205" s="49"/>
      <c r="K205" s="50"/>
      <c r="L205" s="51"/>
      <c r="M205" s="52"/>
      <c r="N205" s="46"/>
      <c r="O205" s="53">
        <f t="shared" si="3"/>
        <v>0</v>
      </c>
      <c r="P205" s="54"/>
    </row>
    <row r="206" spans="1:16" ht="16" x14ac:dyDescent="0.2">
      <c r="A206" s="46"/>
      <c r="B206" s="40"/>
      <c r="C206" s="40"/>
      <c r="D206" s="40"/>
      <c r="E206" s="37"/>
      <c r="F206" s="39"/>
      <c r="G206" s="47"/>
      <c r="H206" s="40"/>
      <c r="I206" s="48"/>
      <c r="J206" s="49"/>
      <c r="K206" s="50"/>
      <c r="L206" s="51"/>
      <c r="M206" s="52"/>
      <c r="N206" s="46"/>
      <c r="O206" s="53">
        <f t="shared" si="3"/>
        <v>0</v>
      </c>
      <c r="P206" s="54"/>
    </row>
    <row r="207" spans="1:16" ht="16" x14ac:dyDescent="0.2">
      <c r="A207" s="46"/>
      <c r="B207" s="40"/>
      <c r="C207" s="40"/>
      <c r="D207" s="40"/>
      <c r="E207" s="37"/>
      <c r="F207" s="39"/>
      <c r="G207" s="47"/>
      <c r="H207" s="40"/>
      <c r="I207" s="48"/>
      <c r="J207" s="49"/>
      <c r="K207" s="50"/>
      <c r="L207" s="51"/>
      <c r="M207" s="52"/>
      <c r="N207" s="46"/>
      <c r="O207" s="53">
        <f t="shared" si="3"/>
        <v>0</v>
      </c>
      <c r="P207" s="54"/>
    </row>
    <row r="208" spans="1:16" ht="16" x14ac:dyDescent="0.2">
      <c r="A208" s="46"/>
      <c r="B208" s="40"/>
      <c r="C208" s="40"/>
      <c r="D208" s="40"/>
      <c r="E208" s="37"/>
      <c r="F208" s="39"/>
      <c r="G208" s="47"/>
      <c r="H208" s="40"/>
      <c r="I208" s="48"/>
      <c r="J208" s="49"/>
      <c r="K208" s="50"/>
      <c r="L208" s="51"/>
      <c r="M208" s="52"/>
      <c r="N208" s="46"/>
      <c r="O208" s="53">
        <f t="shared" si="3"/>
        <v>0</v>
      </c>
      <c r="P208" s="54"/>
    </row>
    <row r="209" spans="1:16" ht="16" x14ac:dyDescent="0.2">
      <c r="A209" s="46"/>
      <c r="B209" s="40"/>
      <c r="C209" s="40"/>
      <c r="D209" s="40"/>
      <c r="E209" s="37"/>
      <c r="F209" s="39"/>
      <c r="G209" s="47"/>
      <c r="H209" s="40"/>
      <c r="I209" s="48"/>
      <c r="J209" s="49"/>
      <c r="K209" s="50"/>
      <c r="L209" s="51"/>
      <c r="M209" s="52"/>
      <c r="N209" s="46"/>
      <c r="O209" s="53">
        <f t="shared" si="3"/>
        <v>0</v>
      </c>
      <c r="P209" s="54"/>
    </row>
    <row r="210" spans="1:16" ht="16" x14ac:dyDescent="0.2">
      <c r="A210" s="46"/>
      <c r="B210" s="40"/>
      <c r="C210" s="40"/>
      <c r="D210" s="40"/>
      <c r="E210" s="37"/>
      <c r="F210" s="39"/>
      <c r="G210" s="47"/>
      <c r="H210" s="40"/>
      <c r="I210" s="48"/>
      <c r="J210" s="49"/>
      <c r="K210" s="50"/>
      <c r="L210" s="51"/>
      <c r="M210" s="52"/>
      <c r="N210" s="46"/>
      <c r="O210" s="53">
        <f t="shared" si="3"/>
        <v>0</v>
      </c>
      <c r="P210" s="54"/>
    </row>
    <row r="211" spans="1:16" ht="16" x14ac:dyDescent="0.2">
      <c r="A211" s="46"/>
      <c r="B211" s="40"/>
      <c r="C211" s="40"/>
      <c r="D211" s="40"/>
      <c r="E211" s="37"/>
      <c r="F211" s="39"/>
      <c r="G211" s="47"/>
      <c r="H211" s="40"/>
      <c r="I211" s="48"/>
      <c r="J211" s="49"/>
      <c r="K211" s="50"/>
      <c r="L211" s="51"/>
      <c r="M211" s="52"/>
      <c r="N211" s="46"/>
      <c r="O211" s="53">
        <f t="shared" si="3"/>
        <v>0</v>
      </c>
      <c r="P211" s="54"/>
    </row>
    <row r="212" spans="1:16" ht="16" x14ac:dyDescent="0.2">
      <c r="A212" s="46"/>
      <c r="B212" s="40"/>
      <c r="C212" s="40"/>
      <c r="D212" s="40"/>
      <c r="E212" s="37"/>
      <c r="F212" s="39"/>
      <c r="G212" s="47"/>
      <c r="H212" s="40"/>
      <c r="I212" s="48"/>
      <c r="J212" s="49"/>
      <c r="K212" s="50"/>
      <c r="L212" s="51"/>
      <c r="M212" s="52"/>
      <c r="N212" s="46"/>
      <c r="O212" s="53">
        <f t="shared" si="3"/>
        <v>0</v>
      </c>
      <c r="P212" s="54"/>
    </row>
    <row r="213" spans="1:16" ht="16" x14ac:dyDescent="0.2">
      <c r="A213" s="46"/>
      <c r="B213" s="40"/>
      <c r="C213" s="40"/>
      <c r="D213" s="40"/>
      <c r="E213" s="37"/>
      <c r="F213" s="39"/>
      <c r="G213" s="47"/>
      <c r="H213" s="40"/>
      <c r="I213" s="48"/>
      <c r="J213" s="49"/>
      <c r="K213" s="50"/>
      <c r="L213" s="51"/>
      <c r="M213" s="52"/>
      <c r="N213" s="46"/>
      <c r="O213" s="53">
        <f t="shared" si="3"/>
        <v>0</v>
      </c>
      <c r="P213" s="54"/>
    </row>
    <row r="214" spans="1:16" ht="16" x14ac:dyDescent="0.2">
      <c r="A214" s="46"/>
      <c r="B214" s="40"/>
      <c r="C214" s="40"/>
      <c r="D214" s="40"/>
      <c r="E214" s="37"/>
      <c r="F214" s="39"/>
      <c r="G214" s="47"/>
      <c r="H214" s="40"/>
      <c r="I214" s="48"/>
      <c r="J214" s="49"/>
      <c r="K214" s="50"/>
      <c r="L214" s="51"/>
      <c r="M214" s="52"/>
      <c r="N214" s="46"/>
      <c r="O214" s="53">
        <f t="shared" si="3"/>
        <v>0</v>
      </c>
      <c r="P214" s="54"/>
    </row>
    <row r="215" spans="1:16" ht="16" x14ac:dyDescent="0.2">
      <c r="A215" s="46"/>
      <c r="B215" s="40"/>
      <c r="C215" s="40"/>
      <c r="D215" s="40"/>
      <c r="E215" s="37"/>
      <c r="F215" s="39"/>
      <c r="G215" s="47"/>
      <c r="H215" s="40"/>
      <c r="I215" s="48"/>
      <c r="J215" s="49"/>
      <c r="K215" s="50"/>
      <c r="L215" s="51"/>
      <c r="M215" s="52"/>
      <c r="N215" s="46"/>
      <c r="O215" s="53">
        <f t="shared" si="3"/>
        <v>0</v>
      </c>
      <c r="P215" s="54"/>
    </row>
    <row r="216" spans="1:16" ht="16" x14ac:dyDescent="0.2">
      <c r="A216" s="46"/>
      <c r="B216" s="40"/>
      <c r="C216" s="40"/>
      <c r="D216" s="40"/>
      <c r="E216" s="37"/>
      <c r="F216" s="39"/>
      <c r="G216" s="47"/>
      <c r="H216" s="40"/>
      <c r="I216" s="48"/>
      <c r="J216" s="49"/>
      <c r="K216" s="107"/>
      <c r="L216" s="110"/>
      <c r="M216" s="111"/>
      <c r="N216" s="46"/>
      <c r="O216" s="53">
        <f t="shared" si="3"/>
        <v>0</v>
      </c>
      <c r="P216" s="54"/>
    </row>
    <row r="217" spans="1:16" ht="16" x14ac:dyDescent="0.2">
      <c r="A217" s="46"/>
      <c r="B217" s="40"/>
      <c r="C217" s="40"/>
      <c r="D217" s="40"/>
      <c r="E217" s="37"/>
      <c r="F217" s="39"/>
      <c r="G217" s="47"/>
      <c r="H217" s="40"/>
      <c r="I217" s="48"/>
      <c r="J217" s="49"/>
      <c r="K217" s="50"/>
      <c r="L217" s="51"/>
      <c r="M217" s="52"/>
      <c r="N217" s="46"/>
      <c r="O217" s="53">
        <f t="shared" si="3"/>
        <v>0</v>
      </c>
      <c r="P217" s="54"/>
    </row>
    <row r="218" spans="1:16" ht="16" x14ac:dyDescent="0.2">
      <c r="A218" s="46"/>
      <c r="B218" s="40"/>
      <c r="C218" s="40"/>
      <c r="D218" s="40"/>
      <c r="E218" s="37"/>
      <c r="F218" s="39"/>
      <c r="G218" s="47"/>
      <c r="H218" s="40"/>
      <c r="I218" s="48"/>
      <c r="J218" s="49"/>
      <c r="K218" s="50"/>
      <c r="L218" s="51"/>
      <c r="M218" s="52"/>
      <c r="N218" s="46"/>
      <c r="O218" s="53">
        <f t="shared" si="3"/>
        <v>0</v>
      </c>
      <c r="P218" s="54"/>
    </row>
    <row r="219" spans="1:16" ht="16" x14ac:dyDescent="0.2">
      <c r="A219" s="46"/>
      <c r="B219" s="40"/>
      <c r="C219" s="40"/>
      <c r="D219" s="40"/>
      <c r="E219" s="37"/>
      <c r="F219" s="39"/>
      <c r="G219" s="47"/>
      <c r="H219" s="40"/>
      <c r="I219" s="48"/>
      <c r="J219" s="49"/>
      <c r="K219" s="50"/>
      <c r="L219" s="51"/>
      <c r="M219" s="52"/>
      <c r="N219" s="46"/>
      <c r="O219" s="53">
        <f t="shared" si="3"/>
        <v>0</v>
      </c>
      <c r="P219" s="54"/>
    </row>
    <row r="220" spans="1:16" ht="16" x14ac:dyDescent="0.2">
      <c r="A220" s="46"/>
      <c r="B220" s="40"/>
      <c r="C220" s="40"/>
      <c r="D220" s="40"/>
      <c r="E220" s="37"/>
      <c r="F220" s="39"/>
      <c r="G220" s="47"/>
      <c r="H220" s="40"/>
      <c r="I220" s="114"/>
      <c r="J220" s="49"/>
      <c r="K220" s="107"/>
      <c r="L220" s="110"/>
      <c r="M220" s="111"/>
      <c r="N220" s="46"/>
      <c r="O220" s="53">
        <f t="shared" si="3"/>
        <v>0</v>
      </c>
      <c r="P220" s="54"/>
    </row>
    <row r="221" spans="1:16" ht="31.5" customHeight="1" thickBot="1" x14ac:dyDescent="0.25">
      <c r="A221" s="100" t="s">
        <v>55</v>
      </c>
      <c r="B221" s="60"/>
      <c r="C221" s="104"/>
      <c r="D221" s="104"/>
      <c r="E221" s="92">
        <f>SUM(E4:E220)</f>
        <v>98</v>
      </c>
      <c r="F221" s="35"/>
      <c r="G221" s="161" t="s">
        <v>56</v>
      </c>
      <c r="H221" s="162"/>
      <c r="I221" s="62">
        <f>SUM(I4:I194)</f>
        <v>26</v>
      </c>
      <c r="J221" s="105">
        <f>SUM(J4:J194)</f>
        <v>19</v>
      </c>
      <c r="K221" s="108">
        <f>SUM(K4:K194)</f>
        <v>26</v>
      </c>
      <c r="L221" s="110">
        <f>SUM(L4:L194)</f>
        <v>21</v>
      </c>
      <c r="M221" s="52">
        <f>SUM(M4:M194)</f>
        <v>0</v>
      </c>
      <c r="N221" s="93"/>
      <c r="O221" s="64">
        <f>SUM(I221:M221)</f>
        <v>92</v>
      </c>
      <c r="P221" s="128" t="s">
        <v>57</v>
      </c>
    </row>
    <row r="222" spans="1:16" ht="32.25" customHeight="1" thickBot="1" x14ac:dyDescent="0.25">
      <c r="A222" s="150" t="s">
        <v>58</v>
      </c>
      <c r="B222" s="150"/>
      <c r="C222" s="150"/>
      <c r="D222" s="117"/>
      <c r="E222" s="61">
        <f>SUM(C4:C220)</f>
        <v>5</v>
      </c>
      <c r="F222" s="35"/>
      <c r="G222" s="163" t="s">
        <v>184</v>
      </c>
      <c r="H222" s="164"/>
      <c r="I222" s="66">
        <f>SUMIF(I4:I194,"=1",O4:O194)</f>
        <v>0.21666666666666673</v>
      </c>
      <c r="J222" s="106">
        <f>SUMIF(J4:J194,"=1",O4:O194)</f>
        <v>0.14861111111111097</v>
      </c>
      <c r="K222" s="109">
        <f>SUMIF(K4:K194,"=1",O4:O194)</f>
        <v>0.1659722222222223</v>
      </c>
      <c r="L222" s="113">
        <f>SUMIF(L4:L194,"=1",O4:O194)</f>
        <v>0.15347222222222232</v>
      </c>
      <c r="M222" s="112">
        <f>SUMIF(M4:M194,"=1",O4:O194)</f>
        <v>0</v>
      </c>
      <c r="N222" s="94"/>
      <c r="O222" s="67">
        <f>SUM(O4:O220)</f>
        <v>0.68472222222222157</v>
      </c>
      <c r="P222" s="128" t="s">
        <v>181</v>
      </c>
    </row>
    <row r="223" spans="1:16" ht="32.25" customHeight="1" x14ac:dyDescent="0.2">
      <c r="A223" s="63"/>
      <c r="B223" s="69"/>
      <c r="C223" s="35"/>
      <c r="D223" s="35"/>
      <c r="E223" s="35"/>
      <c r="F223" s="35"/>
      <c r="G223" s="163" t="s">
        <v>185</v>
      </c>
      <c r="H223" s="164"/>
      <c r="I223" s="70">
        <f>ABS(I222*60)</f>
        <v>13.000000000000004</v>
      </c>
      <c r="J223" s="71">
        <f>ABS(J222*60)</f>
        <v>8.916666666666659</v>
      </c>
      <c r="K223" s="72">
        <f>ABS(K222*60)</f>
        <v>9.9583333333333375</v>
      </c>
      <c r="L223" s="73">
        <f>ABS(L222*60)</f>
        <v>9.2083333333333393</v>
      </c>
      <c r="M223" s="74">
        <f>ABS(M222*60)</f>
        <v>0</v>
      </c>
      <c r="N223" s="95"/>
      <c r="O223" s="53">
        <f>ABS(O222*60)</f>
        <v>41.083333333333293</v>
      </c>
      <c r="P223" s="128" t="s">
        <v>182</v>
      </c>
    </row>
    <row r="224" spans="1:16" ht="30" customHeight="1" x14ac:dyDescent="0.2">
      <c r="A224" s="63"/>
      <c r="B224" s="69"/>
      <c r="C224" s="35"/>
      <c r="D224" s="35"/>
      <c r="E224" s="35"/>
      <c r="F224" s="35"/>
      <c r="G224" s="163" t="s">
        <v>186</v>
      </c>
      <c r="H224" s="164"/>
      <c r="I224" s="115">
        <f t="shared" ref="I224:J224" si="4">ABS(I223/I221)</f>
        <v>0.50000000000000011</v>
      </c>
      <c r="J224" s="116">
        <f t="shared" si="4"/>
        <v>0.46929824561403466</v>
      </c>
      <c r="K224" s="76">
        <f>ABS(K223/K221)</f>
        <v>0.38301282051282065</v>
      </c>
      <c r="L224" s="77">
        <f>ABS(L223/L221)</f>
        <v>0.43849206349206377</v>
      </c>
      <c r="M224" s="78">
        <v>0</v>
      </c>
      <c r="N224" s="93"/>
      <c r="O224" s="79">
        <f>ABS(O223/O221)</f>
        <v>0.44655797101449229</v>
      </c>
      <c r="P224" s="129" t="s">
        <v>183</v>
      </c>
    </row>
    <row r="225" spans="1:16" ht="17" thickBot="1" x14ac:dyDescent="0.25">
      <c r="A225" s="63"/>
      <c r="B225" s="69"/>
      <c r="C225" s="35"/>
      <c r="D225" s="35"/>
      <c r="E225" s="35"/>
      <c r="F225" s="35"/>
      <c r="G225" s="81"/>
      <c r="H225" s="82"/>
      <c r="I225" s="35"/>
      <c r="J225" s="83"/>
      <c r="K225" s="83"/>
      <c r="L225" s="83"/>
      <c r="M225" s="83"/>
      <c r="N225" s="63"/>
      <c r="O225" s="35"/>
      <c r="P225" s="35"/>
    </row>
    <row r="226" spans="1:16" ht="18" thickTop="1" thickBot="1" x14ac:dyDescent="0.25">
      <c r="A226" s="153" t="s">
        <v>65</v>
      </c>
      <c r="B226" s="154"/>
      <c r="C226" s="154"/>
      <c r="D226" s="154"/>
      <c r="E226" s="154"/>
      <c r="F226" s="154"/>
      <c r="G226" s="155"/>
      <c r="H226" s="82" t="s">
        <v>66</v>
      </c>
      <c r="I226" s="118" t="s">
        <v>187</v>
      </c>
      <c r="J226" s="118" t="s">
        <v>188</v>
      </c>
      <c r="K226" s="118">
        <v>46</v>
      </c>
      <c r="L226" s="118">
        <v>47</v>
      </c>
      <c r="M226" s="118">
        <v>51</v>
      </c>
      <c r="N226" s="63"/>
      <c r="O226" s="35"/>
      <c r="P226" s="35"/>
    </row>
    <row r="227" spans="1:16" ht="17" thickTop="1" x14ac:dyDescent="0.2">
      <c r="A227" s="63"/>
      <c r="B227" s="35"/>
      <c r="C227" s="35"/>
      <c r="D227" s="35"/>
      <c r="E227" s="35"/>
      <c r="F227" s="35" t="s">
        <v>67</v>
      </c>
      <c r="G227" s="82"/>
      <c r="H227" s="82" t="s">
        <v>68</v>
      </c>
      <c r="I227" s="130">
        <v>38090</v>
      </c>
      <c r="J227" s="130">
        <v>8806</v>
      </c>
      <c r="K227" s="130">
        <v>143041</v>
      </c>
      <c r="L227" s="130">
        <v>131873</v>
      </c>
      <c r="M227" s="130">
        <v>135000</v>
      </c>
      <c r="N227" s="63"/>
      <c r="O227" s="35"/>
      <c r="P227" s="35"/>
    </row>
    <row r="228" spans="1:16" ht="16" x14ac:dyDescent="0.2">
      <c r="A228" s="84" t="s">
        <v>46</v>
      </c>
      <c r="B228" s="140" t="s">
        <v>69</v>
      </c>
      <c r="C228" s="141"/>
      <c r="D228" s="141"/>
      <c r="E228" s="142"/>
      <c r="F228" s="85">
        <f>SUMIF(F4:F220,"CA",E4:E220)</f>
        <v>21</v>
      </c>
      <c r="G228" s="86">
        <f>ABS(F228/E221)</f>
        <v>0.21428571428571427</v>
      </c>
      <c r="H228" s="82" t="s">
        <v>70</v>
      </c>
      <c r="I228" s="118">
        <v>38126</v>
      </c>
      <c r="J228" s="118">
        <v>8848</v>
      </c>
      <c r="K228" s="118">
        <v>143091</v>
      </c>
      <c r="L228" s="118">
        <v>131916</v>
      </c>
      <c r="M228" s="118">
        <v>135000</v>
      </c>
      <c r="N228" s="63"/>
      <c r="O228" s="35"/>
      <c r="P228" s="35"/>
    </row>
    <row r="229" spans="1:16" ht="16" x14ac:dyDescent="0.2">
      <c r="A229" s="84" t="s">
        <v>44</v>
      </c>
      <c r="B229" s="140" t="s">
        <v>71</v>
      </c>
      <c r="C229" s="141"/>
      <c r="D229" s="141"/>
      <c r="E229" s="142"/>
      <c r="F229" s="85">
        <f>SUMIF(F4:F220,"EL",E4:E220)</f>
        <v>17</v>
      </c>
      <c r="G229" s="86">
        <f>ABS(F229/E221)</f>
        <v>0.17346938775510204</v>
      </c>
      <c r="H229" s="82" t="s">
        <v>72</v>
      </c>
      <c r="I229" s="118">
        <f>SUM(I228-I227)</f>
        <v>36</v>
      </c>
      <c r="J229" s="118">
        <f>SUM(J228-J227)</f>
        <v>42</v>
      </c>
      <c r="K229" s="118">
        <f>SUM(K228-K227)</f>
        <v>50</v>
      </c>
      <c r="L229" s="118">
        <f>SUM(L228-L227)</f>
        <v>43</v>
      </c>
      <c r="M229" s="118">
        <f>SUM(M228-M227)</f>
        <v>0</v>
      </c>
      <c r="N229" s="63"/>
      <c r="O229" s="35"/>
      <c r="P229" s="35"/>
    </row>
    <row r="230" spans="1:16" ht="16" x14ac:dyDescent="0.2">
      <c r="A230" s="84" t="s">
        <v>53</v>
      </c>
      <c r="B230" s="140" t="s">
        <v>73</v>
      </c>
      <c r="C230" s="141"/>
      <c r="D230" s="141"/>
      <c r="E230" s="142"/>
      <c r="F230" s="85">
        <f>SUMIF(F4:F220,"EN",E4:E220)</f>
        <v>0</v>
      </c>
      <c r="G230" s="86">
        <f>ABS(F230/E221)</f>
        <v>0</v>
      </c>
      <c r="H230" s="82" t="s">
        <v>74</v>
      </c>
      <c r="I230" s="118"/>
      <c r="J230" s="118"/>
      <c r="K230" s="118"/>
      <c r="L230" s="118"/>
      <c r="M230" s="118"/>
      <c r="N230" s="63"/>
      <c r="O230" s="35"/>
      <c r="P230" s="35"/>
    </row>
    <row r="231" spans="1:16" ht="16" x14ac:dyDescent="0.2">
      <c r="A231" s="84" t="s">
        <v>54</v>
      </c>
      <c r="B231" s="140" t="s">
        <v>75</v>
      </c>
      <c r="C231" s="141"/>
      <c r="D231" s="141"/>
      <c r="E231" s="142"/>
      <c r="F231" s="85">
        <f>SUMIF(F4:F220,"EV",E4:E220)</f>
        <v>0</v>
      </c>
      <c r="G231" s="86">
        <f>ABS(F231/E221)</f>
        <v>0</v>
      </c>
      <c r="H231" s="82"/>
      <c r="I231" s="35"/>
      <c r="J231" s="35"/>
      <c r="K231" s="35" t="s">
        <v>76</v>
      </c>
      <c r="L231" s="35"/>
      <c r="M231" s="35"/>
      <c r="N231" s="63"/>
      <c r="O231" s="35"/>
      <c r="P231" s="35"/>
    </row>
    <row r="232" spans="1:16" ht="16" x14ac:dyDescent="0.2">
      <c r="A232" s="84" t="s">
        <v>77</v>
      </c>
      <c r="B232" s="140" t="s">
        <v>78</v>
      </c>
      <c r="C232" s="141"/>
      <c r="D232" s="141"/>
      <c r="E232" s="142"/>
      <c r="F232" s="85">
        <f>SUMIF(F4:F220,"FP",E4:E220)</f>
        <v>0</v>
      </c>
      <c r="G232" s="86">
        <f>ABS(F232/E221)</f>
        <v>0</v>
      </c>
      <c r="H232" s="82"/>
      <c r="I232" s="35"/>
      <c r="J232" s="35"/>
      <c r="K232" s="35"/>
      <c r="L232" s="35"/>
      <c r="M232" s="35"/>
      <c r="N232" s="63"/>
      <c r="O232" s="35"/>
      <c r="P232" s="35"/>
    </row>
    <row r="233" spans="1:16" ht="16" x14ac:dyDescent="0.2">
      <c r="A233" s="84" t="s">
        <v>51</v>
      </c>
      <c r="B233" s="140" t="s">
        <v>79</v>
      </c>
      <c r="C233" s="141"/>
      <c r="D233" s="141"/>
      <c r="E233" s="142"/>
      <c r="F233" s="85">
        <f>SUMIF(F4:F220,"LS",E4:E220)</f>
        <v>16</v>
      </c>
      <c r="G233" s="86">
        <f>ABS(F233/E221)</f>
        <v>0.16326530612244897</v>
      </c>
      <c r="H233" s="82" t="s">
        <v>80</v>
      </c>
      <c r="I233" s="35"/>
      <c r="J233" s="35"/>
      <c r="K233" s="35"/>
      <c r="L233" s="35"/>
      <c r="M233" s="35"/>
      <c r="N233" s="63"/>
      <c r="O233" s="35"/>
      <c r="P233" s="35"/>
    </row>
    <row r="234" spans="1:16" ht="16" x14ac:dyDescent="0.2">
      <c r="A234" s="84" t="s">
        <v>47</v>
      </c>
      <c r="B234" s="140" t="s">
        <v>81</v>
      </c>
      <c r="C234" s="141"/>
      <c r="D234" s="141"/>
      <c r="E234" s="142"/>
      <c r="F234" s="85">
        <f>SUMIF(F4:F220,"MA",E4:E220)</f>
        <v>2</v>
      </c>
      <c r="G234" s="86">
        <f>ABS(F234/E221)</f>
        <v>2.0408163265306121E-2</v>
      </c>
      <c r="H234" s="35"/>
      <c r="I234" s="35"/>
      <c r="J234" s="35"/>
      <c r="K234" s="35"/>
      <c r="L234" s="35"/>
      <c r="M234" s="35"/>
      <c r="N234" s="35"/>
      <c r="O234" s="35"/>
      <c r="P234" s="35"/>
    </row>
    <row r="235" spans="1:16" ht="16" x14ac:dyDescent="0.2">
      <c r="A235" s="84" t="s">
        <v>49</v>
      </c>
      <c r="B235" s="140" t="s">
        <v>82</v>
      </c>
      <c r="C235" s="141"/>
      <c r="D235" s="141"/>
      <c r="E235" s="142"/>
      <c r="F235" s="85">
        <f>SUMIF(F4:F220,"TS",E4:E220)</f>
        <v>15</v>
      </c>
      <c r="G235" s="86">
        <f>ABS(F235/E221)</f>
        <v>0.15306122448979592</v>
      </c>
      <c r="H235" s="35"/>
      <c r="I235" s="35"/>
      <c r="J235" s="35"/>
      <c r="K235" s="35"/>
      <c r="L235" s="35"/>
      <c r="M235" s="35"/>
      <c r="N235" s="35"/>
      <c r="O235" s="35"/>
      <c r="P235" s="35"/>
    </row>
    <row r="236" spans="1:16" ht="16" x14ac:dyDescent="0.2">
      <c r="A236" s="84" t="s">
        <v>45</v>
      </c>
      <c r="B236" s="140" t="s">
        <v>83</v>
      </c>
      <c r="C236" s="141"/>
      <c r="D236" s="141"/>
      <c r="E236" s="142"/>
      <c r="F236" s="85">
        <f>SUMIF(F4:F220,"PL",E4:E220)</f>
        <v>16</v>
      </c>
      <c r="G236" s="86">
        <f>ABS(F236/E221)</f>
        <v>0.16326530612244897</v>
      </c>
      <c r="H236" s="35"/>
      <c r="I236" s="35"/>
      <c r="J236" s="35"/>
      <c r="K236" s="35"/>
      <c r="L236" s="35"/>
      <c r="M236" s="35"/>
      <c r="N236" s="35"/>
      <c r="O236" s="35"/>
      <c r="P236" s="35"/>
    </row>
    <row r="237" spans="1:16" ht="16" x14ac:dyDescent="0.2">
      <c r="A237" s="84" t="s">
        <v>50</v>
      </c>
      <c r="B237" s="140" t="s">
        <v>84</v>
      </c>
      <c r="C237" s="141"/>
      <c r="D237" s="141"/>
      <c r="E237" s="142"/>
      <c r="F237" s="85">
        <f>SUMIF(F4:F220,"SF",E4:E220)</f>
        <v>11</v>
      </c>
      <c r="G237" s="86">
        <f>ABS(F237/E221)</f>
        <v>0.11224489795918367</v>
      </c>
      <c r="H237" s="35"/>
      <c r="I237" s="35"/>
      <c r="J237" s="35"/>
      <c r="K237" s="35"/>
      <c r="L237" s="35"/>
      <c r="M237" s="35"/>
      <c r="N237" s="35"/>
      <c r="O237" s="35"/>
      <c r="P237" s="35"/>
    </row>
    <row r="238" spans="1:16" ht="16" x14ac:dyDescent="0.2">
      <c r="A238" s="84" t="s">
        <v>48</v>
      </c>
      <c r="B238" s="140" t="s">
        <v>85</v>
      </c>
      <c r="C238" s="141"/>
      <c r="D238" s="141"/>
      <c r="E238" s="142"/>
      <c r="F238" s="85">
        <f>SUMIF(F4:F220,"CT",E4:E220)</f>
        <v>0</v>
      </c>
      <c r="G238" s="86">
        <f>ABS(F238/E221)</f>
        <v>0</v>
      </c>
      <c r="H238" s="35"/>
      <c r="I238" s="35"/>
      <c r="J238" s="35"/>
      <c r="K238" s="35"/>
      <c r="L238" s="35"/>
      <c r="M238" s="35"/>
      <c r="N238" s="35"/>
      <c r="O238" s="35"/>
      <c r="P238" s="35"/>
    </row>
    <row r="239" spans="1:16" ht="16" x14ac:dyDescent="0.2">
      <c r="A239" s="84" t="s">
        <v>86</v>
      </c>
      <c r="B239" s="140" t="s">
        <v>87</v>
      </c>
      <c r="C239" s="141"/>
      <c r="D239" s="141"/>
      <c r="E239" s="142"/>
      <c r="F239" s="85">
        <f>SUMIF(F4:F220,"PM",E4:E220)</f>
        <v>0</v>
      </c>
      <c r="G239" s="86">
        <f>ABS(F239/E221)</f>
        <v>0</v>
      </c>
      <c r="H239" s="35"/>
      <c r="I239" s="35"/>
      <c r="J239" s="35"/>
      <c r="K239" s="35"/>
      <c r="L239" s="35"/>
      <c r="M239" s="35"/>
      <c r="N239" s="35"/>
      <c r="O239" s="35"/>
      <c r="P239" s="35"/>
    </row>
    <row r="240" spans="1:16" ht="16" x14ac:dyDescent="0.2">
      <c r="A240" s="84" t="s">
        <v>52</v>
      </c>
      <c r="B240" s="140" t="s">
        <v>88</v>
      </c>
      <c r="C240" s="141"/>
      <c r="D240" s="141"/>
      <c r="E240" s="142"/>
      <c r="F240" s="85">
        <f>SUMIF(F4:F220,"OS",E4:E220)</f>
        <v>0</v>
      </c>
      <c r="G240" s="86">
        <f>ABS(F240/E221)</f>
        <v>0</v>
      </c>
      <c r="H240" s="35"/>
      <c r="I240" s="35"/>
      <c r="J240" s="35"/>
      <c r="K240" s="35"/>
      <c r="L240" s="35"/>
      <c r="M240" s="35"/>
      <c r="N240" s="35"/>
      <c r="O240" s="35"/>
      <c r="P240" s="35"/>
    </row>
    <row r="241" spans="1:16" ht="16" x14ac:dyDescent="0.2">
      <c r="A241" s="63"/>
      <c r="B241" s="63"/>
      <c r="C241" s="69"/>
      <c r="D241" s="69"/>
      <c r="E241" s="35"/>
      <c r="F241" s="35"/>
      <c r="G241" s="86">
        <f>SUM(G228:G240)</f>
        <v>1</v>
      </c>
      <c r="H241" s="35"/>
      <c r="I241" s="35"/>
      <c r="J241" s="35"/>
      <c r="K241" s="35"/>
      <c r="L241" s="35"/>
      <c r="M241" s="35"/>
      <c r="N241" s="35"/>
      <c r="O241" s="35"/>
      <c r="P241" s="35"/>
    </row>
  </sheetData>
  <mergeCells count="23">
    <mergeCell ref="B237:E237"/>
    <mergeCell ref="B238:E238"/>
    <mergeCell ref="B239:E239"/>
    <mergeCell ref="B240:E240"/>
    <mergeCell ref="B231:E231"/>
    <mergeCell ref="B232:E232"/>
    <mergeCell ref="B233:E233"/>
    <mergeCell ref="B234:E234"/>
    <mergeCell ref="B235:E235"/>
    <mergeCell ref="B236:E236"/>
    <mergeCell ref="B230:E230"/>
    <mergeCell ref="A1:G1"/>
    <mergeCell ref="I1:L1"/>
    <mergeCell ref="M1:N1"/>
    <mergeCell ref="A2:G2"/>
    <mergeCell ref="G221:H221"/>
    <mergeCell ref="A222:C222"/>
    <mergeCell ref="G222:H222"/>
    <mergeCell ref="G223:H223"/>
    <mergeCell ref="G224:H224"/>
    <mergeCell ref="A226:G226"/>
    <mergeCell ref="B228:E228"/>
    <mergeCell ref="B229:E229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T241"/>
  <sheetViews>
    <sheetView zoomScale="86" zoomScaleNormal="86" workbookViewId="0">
      <pane ySplit="3" topLeftCell="A221" activePane="bottomLeft" state="frozen"/>
      <selection activeCell="B223" sqref="B223"/>
      <selection pane="bottomLeft" activeCell="M242" sqref="M242"/>
    </sheetView>
  </sheetViews>
  <sheetFormatPr baseColWidth="10" defaultColWidth="8.83203125" defaultRowHeight="15" x14ac:dyDescent="0.2"/>
  <cols>
    <col min="1" max="1" width="9.5" customWidth="1"/>
    <col min="2" max="2" width="17.33203125" customWidth="1"/>
    <col min="3" max="4" width="5.5" customWidth="1"/>
    <col min="5" max="5" width="7.1640625" customWidth="1"/>
    <col min="7" max="8" width="15.5" customWidth="1"/>
    <col min="9" max="9" width="9.1640625" customWidth="1"/>
    <col min="14" max="14" width="13.33203125" customWidth="1"/>
    <col min="15" max="15" width="14.83203125" customWidth="1"/>
    <col min="16" max="16" width="62.5" customWidth="1"/>
  </cols>
  <sheetData>
    <row r="1" spans="1:20" ht="16" x14ac:dyDescent="0.2">
      <c r="A1" s="156" t="s">
        <v>32</v>
      </c>
      <c r="B1" s="156"/>
      <c r="C1" s="156"/>
      <c r="D1" s="156"/>
      <c r="E1" s="156"/>
      <c r="F1" s="156"/>
      <c r="G1" s="156"/>
      <c r="H1" s="118" t="s">
        <v>33</v>
      </c>
      <c r="I1" s="157" t="s">
        <v>435</v>
      </c>
      <c r="J1" s="157"/>
      <c r="K1" s="157"/>
      <c r="L1" s="157"/>
      <c r="M1" s="158" t="s">
        <v>34</v>
      </c>
      <c r="N1" s="158"/>
      <c r="O1" s="118" t="s">
        <v>93</v>
      </c>
      <c r="P1" s="118"/>
      <c r="Q1" s="121"/>
      <c r="R1" s="121"/>
      <c r="S1" s="121"/>
      <c r="T1" s="121"/>
    </row>
    <row r="2" spans="1:20" ht="16" x14ac:dyDescent="0.2">
      <c r="A2" s="159" t="s">
        <v>91</v>
      </c>
      <c r="B2" s="160"/>
      <c r="C2" s="160"/>
      <c r="D2" s="160"/>
      <c r="E2" s="160"/>
      <c r="F2" s="160"/>
      <c r="G2" s="160"/>
      <c r="H2" s="102">
        <v>4</v>
      </c>
      <c r="I2" s="122"/>
      <c r="J2" s="122"/>
      <c r="K2" s="122"/>
      <c r="L2" s="122"/>
      <c r="M2" s="120"/>
      <c r="N2" s="118"/>
      <c r="O2" s="118"/>
      <c r="P2" s="118"/>
      <c r="Q2" s="121"/>
      <c r="R2" s="121"/>
      <c r="S2" s="121"/>
      <c r="T2" s="121"/>
    </row>
    <row r="3" spans="1:20" ht="96" x14ac:dyDescent="0.2">
      <c r="A3" s="36" t="s">
        <v>35</v>
      </c>
      <c r="B3" s="37" t="s">
        <v>94</v>
      </c>
      <c r="C3" s="38" t="s">
        <v>36</v>
      </c>
      <c r="D3" s="38" t="s">
        <v>101</v>
      </c>
      <c r="E3" s="37" t="s">
        <v>37</v>
      </c>
      <c r="F3" s="39" t="s">
        <v>38</v>
      </c>
      <c r="G3" s="40" t="s">
        <v>39</v>
      </c>
      <c r="H3" s="40" t="s">
        <v>40</v>
      </c>
      <c r="I3" s="123" t="s">
        <v>226</v>
      </c>
      <c r="J3" s="124" t="s">
        <v>423</v>
      </c>
      <c r="K3" s="125" t="s">
        <v>179</v>
      </c>
      <c r="L3" s="126" t="s">
        <v>424</v>
      </c>
      <c r="M3" s="127" t="s">
        <v>96</v>
      </c>
      <c r="N3" s="36" t="s">
        <v>41</v>
      </c>
      <c r="O3" s="37" t="s">
        <v>180</v>
      </c>
      <c r="P3" s="39" t="s">
        <v>43</v>
      </c>
    </row>
    <row r="4" spans="1:20" ht="16" x14ac:dyDescent="0.2">
      <c r="A4" s="46">
        <v>0.32291666666666669</v>
      </c>
      <c r="B4" s="40" t="s">
        <v>135</v>
      </c>
      <c r="C4" s="40"/>
      <c r="D4" s="40" t="s">
        <v>120</v>
      </c>
      <c r="E4" s="37">
        <v>1</v>
      </c>
      <c r="F4" s="39" t="s">
        <v>45</v>
      </c>
      <c r="G4" s="47" t="s">
        <v>103</v>
      </c>
      <c r="H4" s="40" t="s">
        <v>255</v>
      </c>
      <c r="I4" s="48">
        <v>1</v>
      </c>
      <c r="J4" s="49"/>
      <c r="K4" s="50"/>
      <c r="L4" s="51"/>
      <c r="M4" s="52"/>
      <c r="N4" s="46">
        <v>0.32708333333333334</v>
      </c>
      <c r="O4" s="53">
        <f t="shared" ref="O4:O67" si="0">ABS(N4-A4)</f>
        <v>4.1666666666666519E-3</v>
      </c>
      <c r="P4" s="54"/>
    </row>
    <row r="5" spans="1:20" ht="16" x14ac:dyDescent="0.2">
      <c r="A5" s="46">
        <v>0.32430555555555557</v>
      </c>
      <c r="B5" s="40" t="s">
        <v>197</v>
      </c>
      <c r="C5" s="40"/>
      <c r="D5" s="40" t="s">
        <v>120</v>
      </c>
      <c r="E5" s="37">
        <v>1</v>
      </c>
      <c r="F5" s="39" t="s">
        <v>51</v>
      </c>
      <c r="G5" s="47" t="s">
        <v>103</v>
      </c>
      <c r="H5" s="40" t="s">
        <v>136</v>
      </c>
      <c r="I5" s="48"/>
      <c r="J5" s="49"/>
      <c r="K5" s="50">
        <v>1</v>
      </c>
      <c r="L5" s="51"/>
      <c r="M5" s="52"/>
      <c r="N5" s="46">
        <v>0.32847222222222222</v>
      </c>
      <c r="O5" s="53">
        <f t="shared" si="0"/>
        <v>4.1666666666666519E-3</v>
      </c>
      <c r="P5" s="54"/>
    </row>
    <row r="6" spans="1:20" ht="16" x14ac:dyDescent="0.2">
      <c r="A6" s="46">
        <v>0.32430555555555557</v>
      </c>
      <c r="B6" s="40" t="s">
        <v>123</v>
      </c>
      <c r="C6" s="40"/>
      <c r="D6" s="40" t="s">
        <v>120</v>
      </c>
      <c r="E6" s="37">
        <v>1</v>
      </c>
      <c r="F6" s="39" t="s">
        <v>46</v>
      </c>
      <c r="G6" s="47" t="s">
        <v>103</v>
      </c>
      <c r="H6" s="40" t="s">
        <v>245</v>
      </c>
      <c r="I6" s="48"/>
      <c r="J6" s="49"/>
      <c r="K6" s="50"/>
      <c r="L6" s="51">
        <v>1</v>
      </c>
      <c r="M6" s="52"/>
      <c r="N6" s="46">
        <v>0.32916666666666666</v>
      </c>
      <c r="O6" s="53">
        <f t="shared" si="0"/>
        <v>4.8611111111110938E-3</v>
      </c>
      <c r="P6" s="54"/>
    </row>
    <row r="7" spans="1:20" ht="16" x14ac:dyDescent="0.2">
      <c r="A7" s="46">
        <v>0.3263888888888889</v>
      </c>
      <c r="B7" s="40" t="s">
        <v>139</v>
      </c>
      <c r="C7" s="40"/>
      <c r="D7" s="40" t="s">
        <v>194</v>
      </c>
      <c r="E7" s="37">
        <v>1</v>
      </c>
      <c r="F7" s="39" t="s">
        <v>45</v>
      </c>
      <c r="G7" s="47" t="s">
        <v>103</v>
      </c>
      <c r="H7" s="40" t="s">
        <v>215</v>
      </c>
      <c r="I7" s="48"/>
      <c r="J7" s="49">
        <v>1</v>
      </c>
      <c r="K7" s="50"/>
      <c r="L7" s="51"/>
      <c r="M7" s="52"/>
      <c r="N7" s="46">
        <v>0.33055555555555555</v>
      </c>
      <c r="O7" s="53">
        <f t="shared" si="0"/>
        <v>4.1666666666666519E-3</v>
      </c>
      <c r="P7" s="54"/>
    </row>
    <row r="8" spans="1:20" ht="16" x14ac:dyDescent="0.2">
      <c r="A8" s="46">
        <v>0.3263888888888889</v>
      </c>
      <c r="B8" s="40" t="s">
        <v>202</v>
      </c>
      <c r="C8" s="40"/>
      <c r="D8" s="40" t="s">
        <v>194</v>
      </c>
      <c r="E8" s="37">
        <v>1</v>
      </c>
      <c r="F8" s="39" t="s">
        <v>51</v>
      </c>
      <c r="G8" s="47" t="s">
        <v>103</v>
      </c>
      <c r="H8" s="40" t="s">
        <v>286</v>
      </c>
      <c r="I8" s="48"/>
      <c r="J8" s="49">
        <v>1</v>
      </c>
      <c r="K8" s="50"/>
      <c r="L8" s="51"/>
      <c r="M8" s="52"/>
      <c r="N8" s="46">
        <v>0.3354166666666667</v>
      </c>
      <c r="O8" s="53">
        <f t="shared" si="0"/>
        <v>9.0277777777778012E-3</v>
      </c>
      <c r="P8" s="54"/>
    </row>
    <row r="9" spans="1:20" ht="16" x14ac:dyDescent="0.2">
      <c r="A9" s="46">
        <v>0.32916666666666666</v>
      </c>
      <c r="B9" s="40" t="s">
        <v>433</v>
      </c>
      <c r="C9" s="40"/>
      <c r="D9" s="40" t="s">
        <v>120</v>
      </c>
      <c r="E9" s="37">
        <v>2</v>
      </c>
      <c r="F9" s="39" t="s">
        <v>46</v>
      </c>
      <c r="G9" s="47" t="s">
        <v>103</v>
      </c>
      <c r="H9" s="40" t="s">
        <v>199</v>
      </c>
      <c r="I9" s="48">
        <v>1</v>
      </c>
      <c r="J9" s="49"/>
      <c r="K9" s="50"/>
      <c r="L9" s="51"/>
      <c r="M9" s="52"/>
      <c r="N9" s="46">
        <v>0.34236111111111112</v>
      </c>
      <c r="O9" s="53">
        <f t="shared" si="0"/>
        <v>1.3194444444444453E-2</v>
      </c>
      <c r="P9" s="54"/>
    </row>
    <row r="10" spans="1:20" ht="16" x14ac:dyDescent="0.2">
      <c r="A10" s="46">
        <v>0.32916666666666666</v>
      </c>
      <c r="B10" s="40" t="s">
        <v>109</v>
      </c>
      <c r="C10" s="40"/>
      <c r="D10" s="40" t="s">
        <v>120</v>
      </c>
      <c r="E10" s="37">
        <v>1</v>
      </c>
      <c r="F10" s="39" t="s">
        <v>46</v>
      </c>
      <c r="G10" s="47" t="s">
        <v>103</v>
      </c>
      <c r="H10" s="40" t="s">
        <v>238</v>
      </c>
      <c r="I10" s="48">
        <v>1</v>
      </c>
      <c r="J10" s="49"/>
      <c r="K10" s="50"/>
      <c r="L10" s="51"/>
      <c r="M10" s="52"/>
      <c r="N10" s="46">
        <v>0.33888888888888885</v>
      </c>
      <c r="O10" s="53">
        <f t="shared" si="0"/>
        <v>9.7222222222221877E-3</v>
      </c>
      <c r="P10" s="54"/>
    </row>
    <row r="11" spans="1:20" ht="16" x14ac:dyDescent="0.2">
      <c r="A11" s="46">
        <v>0.34236111111111112</v>
      </c>
      <c r="B11" s="40" t="s">
        <v>433</v>
      </c>
      <c r="C11" s="40"/>
      <c r="D11" s="40" t="s">
        <v>120</v>
      </c>
      <c r="E11" s="37">
        <v>2</v>
      </c>
      <c r="F11" s="39" t="s">
        <v>46</v>
      </c>
      <c r="G11" s="47" t="s">
        <v>199</v>
      </c>
      <c r="H11" s="40" t="s">
        <v>115</v>
      </c>
      <c r="I11" s="48">
        <v>1</v>
      </c>
      <c r="J11" s="49"/>
      <c r="K11" s="50"/>
      <c r="L11" s="51"/>
      <c r="M11" s="52"/>
      <c r="N11" s="46">
        <v>0.34513888888888888</v>
      </c>
      <c r="O11" s="53">
        <f t="shared" si="0"/>
        <v>2.7777777777777679E-3</v>
      </c>
      <c r="P11" s="54"/>
    </row>
    <row r="12" spans="1:20" ht="16" x14ac:dyDescent="0.2">
      <c r="A12" s="46">
        <v>0.34513888888888888</v>
      </c>
      <c r="B12" s="40" t="s">
        <v>433</v>
      </c>
      <c r="C12" s="40"/>
      <c r="D12" s="40" t="s">
        <v>120</v>
      </c>
      <c r="E12" s="37">
        <v>2</v>
      </c>
      <c r="F12" s="39" t="s">
        <v>46</v>
      </c>
      <c r="G12" s="47" t="s">
        <v>115</v>
      </c>
      <c r="H12" s="40" t="s">
        <v>240</v>
      </c>
      <c r="I12" s="48">
        <v>1</v>
      </c>
      <c r="J12" s="49"/>
      <c r="K12" s="50"/>
      <c r="L12" s="51"/>
      <c r="M12" s="52"/>
      <c r="N12" s="46">
        <v>0.34930555555555554</v>
      </c>
      <c r="O12" s="53">
        <f t="shared" si="0"/>
        <v>4.1666666666666519E-3</v>
      </c>
      <c r="P12" s="54"/>
    </row>
    <row r="13" spans="1:20" ht="16" x14ac:dyDescent="0.2">
      <c r="A13" s="46">
        <v>0.34930555555555554</v>
      </c>
      <c r="B13" s="40" t="s">
        <v>433</v>
      </c>
      <c r="C13" s="40"/>
      <c r="D13" s="40" t="s">
        <v>120</v>
      </c>
      <c r="E13" s="37">
        <v>2</v>
      </c>
      <c r="F13" s="39" t="s">
        <v>46</v>
      </c>
      <c r="G13" s="47" t="s">
        <v>240</v>
      </c>
      <c r="H13" s="40" t="s">
        <v>103</v>
      </c>
      <c r="I13" s="48">
        <v>1</v>
      </c>
      <c r="J13" s="49"/>
      <c r="K13" s="50"/>
      <c r="L13" s="51"/>
      <c r="M13" s="52"/>
      <c r="N13" s="46">
        <v>0.36736111111111108</v>
      </c>
      <c r="O13" s="53">
        <f t="shared" si="0"/>
        <v>1.8055555555555547E-2</v>
      </c>
      <c r="P13" s="54"/>
    </row>
    <row r="14" spans="1:20" ht="16" x14ac:dyDescent="0.2">
      <c r="A14" s="46">
        <v>0.33263888888888887</v>
      </c>
      <c r="B14" s="40" t="s">
        <v>441</v>
      </c>
      <c r="C14" s="40"/>
      <c r="D14" s="40" t="s">
        <v>120</v>
      </c>
      <c r="E14" s="37">
        <v>2</v>
      </c>
      <c r="F14" s="39" t="s">
        <v>44</v>
      </c>
      <c r="G14" s="47" t="s">
        <v>142</v>
      </c>
      <c r="H14" s="40" t="s">
        <v>103</v>
      </c>
      <c r="I14" s="48"/>
      <c r="J14" s="49"/>
      <c r="K14" s="50">
        <v>1</v>
      </c>
      <c r="L14" s="51"/>
      <c r="M14" s="52"/>
      <c r="N14" s="46">
        <v>0.33749999999999997</v>
      </c>
      <c r="O14" s="53">
        <f t="shared" si="0"/>
        <v>4.8611111111110938E-3</v>
      </c>
      <c r="P14" s="54"/>
    </row>
    <row r="15" spans="1:20" ht="16" x14ac:dyDescent="0.2">
      <c r="A15" s="46">
        <v>0.3354166666666667</v>
      </c>
      <c r="B15" s="40" t="s">
        <v>193</v>
      </c>
      <c r="C15" s="40"/>
      <c r="D15" s="40" t="s">
        <v>120</v>
      </c>
      <c r="E15" s="37">
        <v>2</v>
      </c>
      <c r="F15" s="39" t="s">
        <v>50</v>
      </c>
      <c r="G15" s="47" t="s">
        <v>103</v>
      </c>
      <c r="H15" s="40" t="s">
        <v>220</v>
      </c>
      <c r="I15" s="48"/>
      <c r="J15" s="49"/>
      <c r="K15" s="50"/>
      <c r="L15" s="51">
        <v>1</v>
      </c>
      <c r="M15" s="52"/>
      <c r="N15" s="46">
        <v>0.33958333333333335</v>
      </c>
      <c r="O15" s="53">
        <f t="shared" si="0"/>
        <v>4.1666666666666519E-3</v>
      </c>
      <c r="P15" s="54"/>
    </row>
    <row r="16" spans="1:20" ht="16" x14ac:dyDescent="0.2">
      <c r="A16" s="46">
        <v>0.33888888888888885</v>
      </c>
      <c r="B16" s="40" t="s">
        <v>155</v>
      </c>
      <c r="C16" s="40"/>
      <c r="D16" s="40" t="s">
        <v>194</v>
      </c>
      <c r="E16" s="37">
        <v>1</v>
      </c>
      <c r="F16" s="39" t="s">
        <v>44</v>
      </c>
      <c r="G16" s="47" t="s">
        <v>103</v>
      </c>
      <c r="H16" s="40" t="s">
        <v>259</v>
      </c>
      <c r="I16" s="48"/>
      <c r="J16" s="49"/>
      <c r="K16" s="50">
        <v>1</v>
      </c>
      <c r="L16" s="51"/>
      <c r="M16" s="52"/>
      <c r="N16" s="46">
        <v>0.34236111111111112</v>
      </c>
      <c r="O16" s="53">
        <f t="shared" si="0"/>
        <v>3.4722222222222654E-3</v>
      </c>
      <c r="P16" s="54"/>
    </row>
    <row r="17" spans="1:16" ht="16" x14ac:dyDescent="0.2">
      <c r="A17" s="46">
        <v>0.33888888888888885</v>
      </c>
      <c r="B17" s="40" t="s">
        <v>227</v>
      </c>
      <c r="C17" s="40"/>
      <c r="D17" s="40" t="s">
        <v>120</v>
      </c>
      <c r="E17" s="37">
        <v>1</v>
      </c>
      <c r="F17" s="39" t="s">
        <v>51</v>
      </c>
      <c r="G17" s="47" t="s">
        <v>103</v>
      </c>
      <c r="H17" s="40" t="s">
        <v>206</v>
      </c>
      <c r="I17" s="48"/>
      <c r="J17" s="49"/>
      <c r="K17" s="50">
        <v>1</v>
      </c>
      <c r="L17" s="51"/>
      <c r="M17" s="52"/>
      <c r="N17" s="46">
        <v>0.34375</v>
      </c>
      <c r="O17" s="53">
        <f t="shared" si="0"/>
        <v>4.8611111111111494E-3</v>
      </c>
      <c r="P17" s="54"/>
    </row>
    <row r="18" spans="1:16" ht="16" x14ac:dyDescent="0.2">
      <c r="A18" s="46">
        <v>0.33888888888888885</v>
      </c>
      <c r="B18" s="40" t="s">
        <v>343</v>
      </c>
      <c r="C18" s="40"/>
      <c r="D18" s="40" t="s">
        <v>194</v>
      </c>
      <c r="E18" s="37">
        <v>1</v>
      </c>
      <c r="F18" s="39" t="s">
        <v>45</v>
      </c>
      <c r="G18" s="47" t="s">
        <v>103</v>
      </c>
      <c r="H18" s="40" t="s">
        <v>245</v>
      </c>
      <c r="I18" s="48"/>
      <c r="J18" s="49"/>
      <c r="K18" s="50">
        <v>1</v>
      </c>
      <c r="L18" s="51"/>
      <c r="M18" s="52"/>
      <c r="N18" s="46">
        <v>0.34375</v>
      </c>
      <c r="O18" s="53">
        <f t="shared" si="0"/>
        <v>4.8611111111111494E-3</v>
      </c>
      <c r="P18" s="54"/>
    </row>
    <row r="19" spans="1:16" ht="16" x14ac:dyDescent="0.2">
      <c r="A19" s="46">
        <v>0.34375</v>
      </c>
      <c r="B19" s="40" t="s">
        <v>343</v>
      </c>
      <c r="C19" s="40"/>
      <c r="D19" s="40" t="s">
        <v>194</v>
      </c>
      <c r="E19" s="37">
        <v>1</v>
      </c>
      <c r="F19" s="39" t="s">
        <v>45</v>
      </c>
      <c r="G19" s="47" t="s">
        <v>245</v>
      </c>
      <c r="H19" s="40" t="s">
        <v>442</v>
      </c>
      <c r="I19" s="48"/>
      <c r="J19" s="49"/>
      <c r="K19" s="50">
        <v>1</v>
      </c>
      <c r="L19" s="51"/>
      <c r="M19" s="52"/>
      <c r="N19" s="46">
        <v>0.34375</v>
      </c>
      <c r="O19" s="53">
        <f t="shared" si="0"/>
        <v>0</v>
      </c>
      <c r="P19" s="131" t="s">
        <v>235</v>
      </c>
    </row>
    <row r="20" spans="1:16" ht="16" x14ac:dyDescent="0.2">
      <c r="A20" s="46">
        <v>0.34027777777777773</v>
      </c>
      <c r="B20" s="40" t="s">
        <v>251</v>
      </c>
      <c r="C20" s="40"/>
      <c r="D20" s="40" t="s">
        <v>194</v>
      </c>
      <c r="E20" s="37">
        <v>1</v>
      </c>
      <c r="F20" s="39" t="s">
        <v>44</v>
      </c>
      <c r="G20" s="47" t="s">
        <v>103</v>
      </c>
      <c r="H20" s="40" t="s">
        <v>231</v>
      </c>
      <c r="I20" s="48"/>
      <c r="J20" s="49">
        <v>1</v>
      </c>
      <c r="K20" s="50"/>
      <c r="L20" s="51"/>
      <c r="M20" s="52"/>
      <c r="N20" s="46">
        <v>0.3430555555555555</v>
      </c>
      <c r="O20" s="53">
        <f t="shared" si="0"/>
        <v>2.7777777777777679E-3</v>
      </c>
      <c r="P20" s="54"/>
    </row>
    <row r="21" spans="1:16" ht="16" x14ac:dyDescent="0.2">
      <c r="A21" s="46">
        <v>0.34375</v>
      </c>
      <c r="B21" s="40" t="s">
        <v>131</v>
      </c>
      <c r="C21" s="40"/>
      <c r="D21" s="40" t="s">
        <v>120</v>
      </c>
      <c r="E21" s="37">
        <v>1</v>
      </c>
      <c r="F21" s="39" t="s">
        <v>44</v>
      </c>
      <c r="G21" s="47" t="s">
        <v>103</v>
      </c>
      <c r="H21" s="40" t="s">
        <v>337</v>
      </c>
      <c r="I21" s="48"/>
      <c r="J21" s="49"/>
      <c r="K21" s="50"/>
      <c r="L21" s="51">
        <v>1</v>
      </c>
      <c r="M21" s="52"/>
      <c r="N21" s="46">
        <v>0.34652777777777777</v>
      </c>
      <c r="O21" s="53">
        <f t="shared" si="0"/>
        <v>2.7777777777777679E-3</v>
      </c>
      <c r="P21" s="54"/>
    </row>
    <row r="22" spans="1:16" ht="16" x14ac:dyDescent="0.2">
      <c r="A22" s="46">
        <v>0.34375</v>
      </c>
      <c r="B22" s="40" t="s">
        <v>148</v>
      </c>
      <c r="C22" s="40"/>
      <c r="D22" s="40" t="s">
        <v>194</v>
      </c>
      <c r="E22" s="37">
        <v>1</v>
      </c>
      <c r="F22" s="39" t="s">
        <v>44</v>
      </c>
      <c r="G22" s="47" t="s">
        <v>103</v>
      </c>
      <c r="H22" s="40" t="s">
        <v>195</v>
      </c>
      <c r="I22" s="48"/>
      <c r="J22" s="49"/>
      <c r="K22" s="50"/>
      <c r="L22" s="51">
        <v>1</v>
      </c>
      <c r="M22" s="52"/>
      <c r="N22" s="46">
        <v>0.35000000000000003</v>
      </c>
      <c r="O22" s="53">
        <f t="shared" si="0"/>
        <v>6.2500000000000333E-3</v>
      </c>
      <c r="P22" s="54"/>
    </row>
    <row r="23" spans="1:16" ht="16" x14ac:dyDescent="0.2">
      <c r="A23" s="46">
        <v>0.34722222222222227</v>
      </c>
      <c r="B23" s="40" t="s">
        <v>443</v>
      </c>
      <c r="C23" s="40"/>
      <c r="D23" s="40" t="s">
        <v>194</v>
      </c>
      <c r="E23" s="37">
        <v>2</v>
      </c>
      <c r="F23" s="39" t="s">
        <v>44</v>
      </c>
      <c r="G23" s="47" t="s">
        <v>103</v>
      </c>
      <c r="H23" s="40" t="s">
        <v>107</v>
      </c>
      <c r="I23" s="48"/>
      <c r="J23" s="49">
        <v>1</v>
      </c>
      <c r="K23" s="50"/>
      <c r="L23" s="51"/>
      <c r="M23" s="52"/>
      <c r="N23" s="46">
        <v>0.35347222222222219</v>
      </c>
      <c r="O23" s="53">
        <f t="shared" si="0"/>
        <v>6.2499999999999223E-3</v>
      </c>
      <c r="P23" s="54"/>
    </row>
    <row r="24" spans="1:16" ht="16" x14ac:dyDescent="0.2">
      <c r="A24" s="46">
        <v>0.34791666666666665</v>
      </c>
      <c r="B24" s="40" t="s">
        <v>211</v>
      </c>
      <c r="C24" s="40"/>
      <c r="D24" s="40" t="s">
        <v>194</v>
      </c>
      <c r="E24" s="37">
        <v>1</v>
      </c>
      <c r="F24" s="39" t="s">
        <v>45</v>
      </c>
      <c r="G24" s="47" t="s">
        <v>103</v>
      </c>
      <c r="H24" s="40" t="s">
        <v>252</v>
      </c>
      <c r="I24" s="48"/>
      <c r="J24" s="49"/>
      <c r="K24" s="50">
        <v>1</v>
      </c>
      <c r="L24" s="51"/>
      <c r="M24" s="52"/>
      <c r="N24" s="46">
        <v>0.35069444444444442</v>
      </c>
      <c r="O24" s="53">
        <f t="shared" si="0"/>
        <v>2.7777777777777679E-3</v>
      </c>
      <c r="P24" s="54"/>
    </row>
    <row r="25" spans="1:16" ht="16" x14ac:dyDescent="0.2">
      <c r="A25" s="46">
        <v>0.35694444444444445</v>
      </c>
      <c r="B25" s="40" t="s">
        <v>133</v>
      </c>
      <c r="C25" s="40"/>
      <c r="D25" s="40" t="s">
        <v>194</v>
      </c>
      <c r="E25" s="37">
        <v>1</v>
      </c>
      <c r="F25" s="39" t="s">
        <v>51</v>
      </c>
      <c r="G25" s="47" t="s">
        <v>103</v>
      </c>
      <c r="H25" s="40" t="s">
        <v>238</v>
      </c>
      <c r="I25" s="48"/>
      <c r="J25" s="49"/>
      <c r="K25" s="50">
        <v>1</v>
      </c>
      <c r="L25" s="51"/>
      <c r="M25" s="52"/>
      <c r="N25" s="46">
        <v>0.35694444444444445</v>
      </c>
      <c r="O25" s="53">
        <f t="shared" si="0"/>
        <v>0</v>
      </c>
      <c r="P25" s="131" t="s">
        <v>235</v>
      </c>
    </row>
    <row r="26" spans="1:16" ht="16" x14ac:dyDescent="0.2">
      <c r="A26" s="46">
        <v>0.3576388888888889</v>
      </c>
      <c r="B26" s="40" t="s">
        <v>205</v>
      </c>
      <c r="C26" s="40"/>
      <c r="D26" s="40" t="s">
        <v>120</v>
      </c>
      <c r="E26" s="37">
        <v>1</v>
      </c>
      <c r="F26" s="39" t="s">
        <v>45</v>
      </c>
      <c r="G26" s="47" t="s">
        <v>103</v>
      </c>
      <c r="H26" s="40" t="s">
        <v>107</v>
      </c>
      <c r="I26" s="48"/>
      <c r="J26" s="49"/>
      <c r="K26" s="50"/>
      <c r="L26" s="51">
        <v>1</v>
      </c>
      <c r="M26" s="52"/>
      <c r="N26" s="46">
        <v>0.36736111111111108</v>
      </c>
      <c r="O26" s="53">
        <f t="shared" si="0"/>
        <v>9.7222222222221877E-3</v>
      </c>
      <c r="P26" s="54"/>
    </row>
    <row r="27" spans="1:16" ht="16" x14ac:dyDescent="0.2">
      <c r="A27" s="46">
        <v>0.3611111111111111</v>
      </c>
      <c r="B27" s="40" t="s">
        <v>109</v>
      </c>
      <c r="C27" s="40"/>
      <c r="D27" s="40" t="s">
        <v>194</v>
      </c>
      <c r="E27" s="37">
        <v>1</v>
      </c>
      <c r="F27" s="39" t="s">
        <v>49</v>
      </c>
      <c r="G27" s="47" t="s">
        <v>103</v>
      </c>
      <c r="H27" s="40" t="s">
        <v>107</v>
      </c>
      <c r="I27" s="48"/>
      <c r="J27" s="49">
        <v>1</v>
      </c>
      <c r="K27" s="50"/>
      <c r="L27" s="51"/>
      <c r="M27" s="52"/>
      <c r="N27" s="46">
        <v>0.36944444444444446</v>
      </c>
      <c r="O27" s="53">
        <f t="shared" si="0"/>
        <v>8.3333333333333592E-3</v>
      </c>
      <c r="P27" s="54"/>
    </row>
    <row r="28" spans="1:16" ht="16" x14ac:dyDescent="0.2">
      <c r="A28" s="46">
        <v>0.36944444444444446</v>
      </c>
      <c r="B28" s="40" t="s">
        <v>109</v>
      </c>
      <c r="C28" s="40"/>
      <c r="D28" s="40" t="s">
        <v>194</v>
      </c>
      <c r="E28" s="37">
        <v>1</v>
      </c>
      <c r="F28" s="39" t="s">
        <v>49</v>
      </c>
      <c r="G28" s="47" t="s">
        <v>107</v>
      </c>
      <c r="H28" s="40" t="s">
        <v>103</v>
      </c>
      <c r="I28" s="48"/>
      <c r="J28" s="49">
        <v>1</v>
      </c>
      <c r="K28" s="50"/>
      <c r="L28" s="51"/>
      <c r="M28" s="52"/>
      <c r="N28" s="46">
        <v>0.37083333333333335</v>
      </c>
      <c r="O28" s="53">
        <f t="shared" si="0"/>
        <v>1.388888888888884E-3</v>
      </c>
      <c r="P28" s="54"/>
    </row>
    <row r="29" spans="1:16" ht="16" x14ac:dyDescent="0.2">
      <c r="A29" s="46">
        <v>0.36458333333333331</v>
      </c>
      <c r="B29" s="40" t="s">
        <v>277</v>
      </c>
      <c r="C29" s="40"/>
      <c r="D29" s="40" t="s">
        <v>120</v>
      </c>
      <c r="E29" s="37">
        <v>1</v>
      </c>
      <c r="F29" s="39" t="s">
        <v>51</v>
      </c>
      <c r="G29" s="47" t="s">
        <v>103</v>
      </c>
      <c r="H29" s="40" t="s">
        <v>122</v>
      </c>
      <c r="I29" s="48"/>
      <c r="J29" s="49"/>
      <c r="K29" s="50">
        <v>1</v>
      </c>
      <c r="L29" s="51"/>
      <c r="M29" s="52"/>
      <c r="N29" s="46">
        <v>0.36944444444444446</v>
      </c>
      <c r="O29" s="53">
        <f t="shared" si="0"/>
        <v>4.8611111111111494E-3</v>
      </c>
      <c r="P29" s="54"/>
    </row>
    <row r="30" spans="1:16" ht="16" x14ac:dyDescent="0.2">
      <c r="A30" s="46">
        <v>0.37013888888888885</v>
      </c>
      <c r="B30" s="40" t="s">
        <v>127</v>
      </c>
      <c r="C30" s="40">
        <v>1</v>
      </c>
      <c r="D30" s="40" t="s">
        <v>194</v>
      </c>
      <c r="E30" s="37"/>
      <c r="F30" s="39" t="s">
        <v>52</v>
      </c>
      <c r="G30" s="47" t="s">
        <v>103</v>
      </c>
      <c r="H30" s="40" t="s">
        <v>201</v>
      </c>
      <c r="I30" s="48"/>
      <c r="J30" s="49"/>
      <c r="K30" s="50">
        <v>1</v>
      </c>
      <c r="L30" s="51"/>
      <c r="M30" s="52"/>
      <c r="N30" s="46">
        <v>0.3743055555555555</v>
      </c>
      <c r="O30" s="53">
        <f t="shared" si="0"/>
        <v>4.1666666666666519E-3</v>
      </c>
      <c r="P30" s="54"/>
    </row>
    <row r="31" spans="1:16" ht="16" x14ac:dyDescent="0.2">
      <c r="A31" s="46">
        <v>0.37152777777777773</v>
      </c>
      <c r="B31" s="40" t="s">
        <v>211</v>
      </c>
      <c r="C31" s="40"/>
      <c r="D31" s="40" t="s">
        <v>194</v>
      </c>
      <c r="E31" s="37">
        <v>1</v>
      </c>
      <c r="F31" s="39" t="s">
        <v>45</v>
      </c>
      <c r="G31" s="47" t="s">
        <v>103</v>
      </c>
      <c r="H31" s="40" t="s">
        <v>252</v>
      </c>
      <c r="I31" s="48">
        <v>1</v>
      </c>
      <c r="J31" s="49"/>
      <c r="K31" s="50"/>
      <c r="L31" s="51"/>
      <c r="M31" s="52"/>
      <c r="N31" s="46">
        <v>0.3756944444444445</v>
      </c>
      <c r="O31" s="53">
        <f t="shared" si="0"/>
        <v>4.1666666666667629E-3</v>
      </c>
      <c r="P31" s="54"/>
    </row>
    <row r="32" spans="1:16" ht="16" x14ac:dyDescent="0.2">
      <c r="A32" s="46">
        <v>0.3743055555555555</v>
      </c>
      <c r="B32" s="40" t="s">
        <v>109</v>
      </c>
      <c r="C32" s="40"/>
      <c r="D32" s="40" t="s">
        <v>120</v>
      </c>
      <c r="E32" s="37">
        <v>1</v>
      </c>
      <c r="F32" s="39" t="s">
        <v>46</v>
      </c>
      <c r="G32" s="47" t="s">
        <v>238</v>
      </c>
      <c r="H32" s="40" t="s">
        <v>255</v>
      </c>
      <c r="I32" s="48"/>
      <c r="J32" s="49"/>
      <c r="K32" s="50"/>
      <c r="L32" s="51">
        <v>1</v>
      </c>
      <c r="M32" s="52"/>
      <c r="N32" s="46">
        <v>0.38958333333333334</v>
      </c>
      <c r="O32" s="53">
        <f t="shared" si="0"/>
        <v>1.5277777777777835E-2</v>
      </c>
      <c r="P32" s="54"/>
    </row>
    <row r="33" spans="1:16" ht="16" x14ac:dyDescent="0.2">
      <c r="A33" s="46">
        <v>0.375</v>
      </c>
      <c r="B33" s="40" t="s">
        <v>202</v>
      </c>
      <c r="C33" s="40"/>
      <c r="D33" s="40" t="s">
        <v>194</v>
      </c>
      <c r="E33" s="37">
        <v>1</v>
      </c>
      <c r="F33" s="39" t="s">
        <v>51</v>
      </c>
      <c r="G33" s="47" t="s">
        <v>103</v>
      </c>
      <c r="H33" s="40" t="s">
        <v>286</v>
      </c>
      <c r="I33" s="48"/>
      <c r="J33" s="49">
        <v>1</v>
      </c>
      <c r="K33" s="50"/>
      <c r="L33" s="51"/>
      <c r="M33" s="52"/>
      <c r="N33" s="46">
        <v>0.3833333333333333</v>
      </c>
      <c r="O33" s="53">
        <f t="shared" si="0"/>
        <v>8.3333333333333037E-3</v>
      </c>
      <c r="P33" s="54"/>
    </row>
    <row r="34" spans="1:16" ht="16" x14ac:dyDescent="0.2">
      <c r="A34" s="46">
        <v>0.3833333333333333</v>
      </c>
      <c r="B34" s="40" t="s">
        <v>202</v>
      </c>
      <c r="C34" s="40"/>
      <c r="D34" s="40" t="s">
        <v>194</v>
      </c>
      <c r="E34" s="37">
        <v>1</v>
      </c>
      <c r="F34" s="39" t="s">
        <v>51</v>
      </c>
      <c r="G34" s="47" t="s">
        <v>286</v>
      </c>
      <c r="H34" s="40" t="s">
        <v>103</v>
      </c>
      <c r="I34" s="48"/>
      <c r="J34" s="49">
        <v>1</v>
      </c>
      <c r="K34" s="50"/>
      <c r="L34" s="51"/>
      <c r="M34" s="52"/>
      <c r="N34" s="46">
        <v>0.39305555555555555</v>
      </c>
      <c r="O34" s="53">
        <f t="shared" si="0"/>
        <v>9.7222222222222432E-3</v>
      </c>
      <c r="P34" s="54"/>
    </row>
    <row r="35" spans="1:16" ht="16" x14ac:dyDescent="0.2">
      <c r="A35" s="46">
        <v>0.3833333333333333</v>
      </c>
      <c r="B35" s="40" t="s">
        <v>114</v>
      </c>
      <c r="C35" s="40"/>
      <c r="D35" s="40" t="s">
        <v>120</v>
      </c>
      <c r="E35" s="37">
        <v>1</v>
      </c>
      <c r="F35" s="39" t="s">
        <v>46</v>
      </c>
      <c r="G35" s="47" t="s">
        <v>103</v>
      </c>
      <c r="H35" s="40" t="s">
        <v>115</v>
      </c>
      <c r="I35" s="48">
        <v>1</v>
      </c>
      <c r="J35" s="49"/>
      <c r="K35" s="50"/>
      <c r="L35" s="51"/>
      <c r="M35" s="52"/>
      <c r="N35" s="46">
        <v>0.38680555555555557</v>
      </c>
      <c r="O35" s="53">
        <f t="shared" si="0"/>
        <v>3.4722222222222654E-3</v>
      </c>
      <c r="P35" s="54"/>
    </row>
    <row r="36" spans="1:16" ht="16" x14ac:dyDescent="0.2">
      <c r="A36" s="46">
        <v>0.38958333333333334</v>
      </c>
      <c r="B36" s="40" t="s">
        <v>139</v>
      </c>
      <c r="C36" s="40">
        <v>1</v>
      </c>
      <c r="D36" s="40" t="s">
        <v>194</v>
      </c>
      <c r="E36" s="37"/>
      <c r="F36" s="39" t="s">
        <v>45</v>
      </c>
      <c r="G36" s="47" t="s">
        <v>143</v>
      </c>
      <c r="H36" s="40" t="s">
        <v>215</v>
      </c>
      <c r="I36" s="48"/>
      <c r="J36" s="49"/>
      <c r="K36" s="50">
        <v>1</v>
      </c>
      <c r="L36" s="51"/>
      <c r="M36" s="52"/>
      <c r="N36" s="46">
        <v>0.39513888888888887</v>
      </c>
      <c r="O36" s="53">
        <f t="shared" si="0"/>
        <v>5.5555555555555358E-3</v>
      </c>
      <c r="P36" s="54"/>
    </row>
    <row r="37" spans="1:16" ht="16" x14ac:dyDescent="0.2">
      <c r="A37" s="46">
        <v>0.39027777777777778</v>
      </c>
      <c r="B37" s="40" t="s">
        <v>205</v>
      </c>
      <c r="C37" s="40"/>
      <c r="D37" s="40" t="s">
        <v>194</v>
      </c>
      <c r="E37" s="37">
        <v>1</v>
      </c>
      <c r="F37" s="39" t="s">
        <v>45</v>
      </c>
      <c r="G37" s="47" t="s">
        <v>107</v>
      </c>
      <c r="H37" s="40" t="s">
        <v>103</v>
      </c>
      <c r="I37" s="48">
        <v>1</v>
      </c>
      <c r="J37" s="49"/>
      <c r="K37" s="50"/>
      <c r="L37" s="51"/>
      <c r="M37" s="52"/>
      <c r="N37" s="46">
        <v>0.40138888888888885</v>
      </c>
      <c r="O37" s="53">
        <f t="shared" si="0"/>
        <v>1.1111111111111072E-2</v>
      </c>
      <c r="P37" s="54"/>
    </row>
    <row r="38" spans="1:16" ht="16" x14ac:dyDescent="0.2">
      <c r="A38" s="46">
        <v>0.39097222222222222</v>
      </c>
      <c r="B38" s="40" t="s">
        <v>227</v>
      </c>
      <c r="C38" s="40"/>
      <c r="D38" s="40" t="s">
        <v>120</v>
      </c>
      <c r="E38" s="37">
        <v>1</v>
      </c>
      <c r="F38" s="39" t="s">
        <v>51</v>
      </c>
      <c r="G38" s="47" t="s">
        <v>103</v>
      </c>
      <c r="H38" s="40" t="s">
        <v>201</v>
      </c>
      <c r="I38" s="48"/>
      <c r="J38" s="49"/>
      <c r="K38" s="50"/>
      <c r="L38" s="51">
        <v>1</v>
      </c>
      <c r="M38" s="52"/>
      <c r="N38" s="46">
        <v>0.39513888888888887</v>
      </c>
      <c r="O38" s="53">
        <f t="shared" si="0"/>
        <v>4.1666666666666519E-3</v>
      </c>
      <c r="P38" s="54"/>
    </row>
    <row r="39" spans="1:16" ht="16" x14ac:dyDescent="0.2">
      <c r="A39" s="46">
        <v>0.39305555555555555</v>
      </c>
      <c r="B39" s="40" t="s">
        <v>444</v>
      </c>
      <c r="C39" s="40"/>
      <c r="D39" s="40" t="s">
        <v>194</v>
      </c>
      <c r="E39" s="37">
        <v>2</v>
      </c>
      <c r="F39" s="39" t="s">
        <v>46</v>
      </c>
      <c r="G39" s="47" t="s">
        <v>103</v>
      </c>
      <c r="H39" s="40" t="s">
        <v>215</v>
      </c>
      <c r="I39" s="48"/>
      <c r="J39" s="49">
        <v>1</v>
      </c>
      <c r="K39" s="50"/>
      <c r="L39" s="51"/>
      <c r="M39" s="52"/>
      <c r="N39" s="46">
        <v>0.3972222222222222</v>
      </c>
      <c r="O39" s="53">
        <f t="shared" si="0"/>
        <v>4.1666666666666519E-3</v>
      </c>
      <c r="P39" s="54"/>
    </row>
    <row r="40" spans="1:16" ht="16" x14ac:dyDescent="0.2">
      <c r="A40" s="46">
        <v>0.3979166666666667</v>
      </c>
      <c r="B40" s="40" t="s">
        <v>277</v>
      </c>
      <c r="C40" s="40"/>
      <c r="D40" s="40" t="s">
        <v>120</v>
      </c>
      <c r="E40" s="37">
        <v>1</v>
      </c>
      <c r="F40" s="39" t="s">
        <v>51</v>
      </c>
      <c r="G40" s="47" t="s">
        <v>122</v>
      </c>
      <c r="H40" s="40" t="s">
        <v>103</v>
      </c>
      <c r="I40" s="48"/>
      <c r="J40" s="49"/>
      <c r="K40" s="50"/>
      <c r="L40" s="51">
        <v>1</v>
      </c>
      <c r="M40" s="52"/>
      <c r="N40" s="46">
        <v>0.40902777777777777</v>
      </c>
      <c r="O40" s="53">
        <f t="shared" si="0"/>
        <v>1.1111111111111072E-2</v>
      </c>
      <c r="P40" s="54"/>
    </row>
    <row r="41" spans="1:16" ht="16" x14ac:dyDescent="0.2">
      <c r="A41" s="46">
        <v>0.39999999999999997</v>
      </c>
      <c r="B41" s="40" t="s">
        <v>155</v>
      </c>
      <c r="C41" s="40"/>
      <c r="D41" s="40" t="s">
        <v>194</v>
      </c>
      <c r="E41" s="37">
        <v>1</v>
      </c>
      <c r="F41" s="39" t="s">
        <v>44</v>
      </c>
      <c r="G41" s="47" t="s">
        <v>103</v>
      </c>
      <c r="H41" s="40" t="s">
        <v>201</v>
      </c>
      <c r="I41" s="48"/>
      <c r="J41" s="49">
        <v>1</v>
      </c>
      <c r="K41" s="50"/>
      <c r="L41" s="51"/>
      <c r="M41" s="52"/>
      <c r="N41" s="46">
        <v>0.4069444444444445</v>
      </c>
      <c r="O41" s="53">
        <f t="shared" si="0"/>
        <v>6.9444444444445308E-3</v>
      </c>
      <c r="P41" s="54"/>
    </row>
    <row r="42" spans="1:16" ht="16" x14ac:dyDescent="0.2">
      <c r="A42" s="46">
        <v>0.40625</v>
      </c>
      <c r="B42" s="40" t="s">
        <v>197</v>
      </c>
      <c r="C42" s="40"/>
      <c r="D42" s="40" t="s">
        <v>120</v>
      </c>
      <c r="E42" s="37">
        <v>1</v>
      </c>
      <c r="F42" s="39" t="s">
        <v>51</v>
      </c>
      <c r="G42" s="47" t="s">
        <v>136</v>
      </c>
      <c r="H42" s="40" t="s">
        <v>103</v>
      </c>
      <c r="I42" s="48">
        <v>1</v>
      </c>
      <c r="J42" s="49"/>
      <c r="K42" s="50"/>
      <c r="L42" s="51"/>
      <c r="M42" s="52"/>
      <c r="N42" s="46">
        <v>0.4152777777777778</v>
      </c>
      <c r="O42" s="53">
        <f t="shared" si="0"/>
        <v>9.0277777777778012E-3</v>
      </c>
      <c r="P42" s="54"/>
    </row>
    <row r="43" spans="1:16" ht="16" x14ac:dyDescent="0.2">
      <c r="A43" s="46">
        <v>0.43472222222222223</v>
      </c>
      <c r="B43" s="40" t="s">
        <v>109</v>
      </c>
      <c r="C43" s="40"/>
      <c r="D43" s="40" t="s">
        <v>194</v>
      </c>
      <c r="E43" s="37">
        <v>1</v>
      </c>
      <c r="F43" s="39" t="s">
        <v>49</v>
      </c>
      <c r="G43" s="47" t="s">
        <v>103</v>
      </c>
      <c r="H43" s="40" t="s">
        <v>252</v>
      </c>
      <c r="I43" s="48"/>
      <c r="J43" s="49">
        <v>1</v>
      </c>
      <c r="K43" s="50"/>
      <c r="L43" s="51"/>
      <c r="M43" s="52"/>
      <c r="N43" s="46">
        <v>0.4381944444444445</v>
      </c>
      <c r="O43" s="53">
        <f t="shared" si="0"/>
        <v>3.4722222222222654E-3</v>
      </c>
      <c r="P43" s="54"/>
    </row>
    <row r="44" spans="1:16" ht="16" x14ac:dyDescent="0.2">
      <c r="A44" s="46">
        <v>0.43611111111111112</v>
      </c>
      <c r="B44" s="40" t="s">
        <v>202</v>
      </c>
      <c r="C44" s="40"/>
      <c r="D44" s="40" t="s">
        <v>194</v>
      </c>
      <c r="E44" s="37">
        <v>1</v>
      </c>
      <c r="F44" s="39" t="s">
        <v>51</v>
      </c>
      <c r="G44" s="47" t="s">
        <v>103</v>
      </c>
      <c r="H44" s="40" t="s">
        <v>286</v>
      </c>
      <c r="I44" s="48"/>
      <c r="J44" s="49"/>
      <c r="K44" s="50"/>
      <c r="L44" s="51">
        <v>1</v>
      </c>
      <c r="M44" s="52"/>
      <c r="N44" s="46">
        <v>0.44513888888888892</v>
      </c>
      <c r="O44" s="53">
        <f t="shared" si="0"/>
        <v>9.0277777777778012E-3</v>
      </c>
      <c r="P44" s="54"/>
    </row>
    <row r="45" spans="1:16" ht="16" x14ac:dyDescent="0.2">
      <c r="A45" s="46">
        <v>0.4375</v>
      </c>
      <c r="B45" s="40" t="s">
        <v>205</v>
      </c>
      <c r="C45" s="40"/>
      <c r="D45" s="40" t="s">
        <v>194</v>
      </c>
      <c r="E45" s="37">
        <v>1</v>
      </c>
      <c r="F45" s="39" t="s">
        <v>45</v>
      </c>
      <c r="G45" s="47" t="s">
        <v>103</v>
      </c>
      <c r="H45" s="40" t="s">
        <v>195</v>
      </c>
      <c r="I45" s="48"/>
      <c r="J45" s="49"/>
      <c r="K45" s="50">
        <v>1</v>
      </c>
      <c r="L45" s="51"/>
      <c r="M45" s="52"/>
      <c r="N45" s="46">
        <v>0.44166666666666665</v>
      </c>
      <c r="O45" s="53">
        <f t="shared" si="0"/>
        <v>4.1666666666666519E-3</v>
      </c>
      <c r="P45" s="54"/>
    </row>
    <row r="46" spans="1:16" ht="16" x14ac:dyDescent="0.2">
      <c r="A46" s="46">
        <v>0.43958333333333338</v>
      </c>
      <c r="B46" s="40" t="s">
        <v>109</v>
      </c>
      <c r="C46" s="40"/>
      <c r="D46" s="40" t="s">
        <v>120</v>
      </c>
      <c r="E46" s="37">
        <v>1</v>
      </c>
      <c r="F46" s="39" t="s">
        <v>46</v>
      </c>
      <c r="G46" s="47" t="s">
        <v>255</v>
      </c>
      <c r="H46" s="40" t="s">
        <v>103</v>
      </c>
      <c r="I46" s="48"/>
      <c r="J46" s="49"/>
      <c r="K46" s="50">
        <v>1</v>
      </c>
      <c r="L46" s="51"/>
      <c r="M46" s="52"/>
      <c r="N46" s="46">
        <v>0.43958333333333338</v>
      </c>
      <c r="O46" s="53">
        <f t="shared" si="0"/>
        <v>0</v>
      </c>
      <c r="P46" s="131" t="s">
        <v>447</v>
      </c>
    </row>
    <row r="47" spans="1:16" ht="16" x14ac:dyDescent="0.2">
      <c r="A47" s="46">
        <v>0.43888888888888888</v>
      </c>
      <c r="B47" s="40" t="s">
        <v>282</v>
      </c>
      <c r="C47" s="40"/>
      <c r="D47" s="40" t="s">
        <v>120</v>
      </c>
      <c r="E47" s="37">
        <v>1</v>
      </c>
      <c r="F47" s="39" t="s">
        <v>51</v>
      </c>
      <c r="G47" s="47" t="s">
        <v>103</v>
      </c>
      <c r="H47" s="40" t="s">
        <v>220</v>
      </c>
      <c r="I47" s="48">
        <v>1</v>
      </c>
      <c r="J47" s="49"/>
      <c r="K47" s="50"/>
      <c r="L47" s="51"/>
      <c r="M47" s="52"/>
      <c r="N47" s="46">
        <v>0.44305555555555554</v>
      </c>
      <c r="O47" s="53">
        <f t="shared" si="0"/>
        <v>4.1666666666666519E-3</v>
      </c>
      <c r="P47" s="54"/>
    </row>
    <row r="48" spans="1:16" ht="16" x14ac:dyDescent="0.2">
      <c r="A48" s="46">
        <v>0.4513888888888889</v>
      </c>
      <c r="B48" s="40" t="s">
        <v>227</v>
      </c>
      <c r="C48" s="40"/>
      <c r="D48" s="40" t="s">
        <v>120</v>
      </c>
      <c r="E48" s="37">
        <v>1</v>
      </c>
      <c r="F48" s="39" t="s">
        <v>51</v>
      </c>
      <c r="G48" s="47" t="s">
        <v>103</v>
      </c>
      <c r="H48" s="40" t="s">
        <v>201</v>
      </c>
      <c r="I48" s="48"/>
      <c r="J48" s="49"/>
      <c r="K48" s="50"/>
      <c r="L48" s="51">
        <v>1</v>
      </c>
      <c r="M48" s="52"/>
      <c r="N48" s="46">
        <v>0.45694444444444443</v>
      </c>
      <c r="O48" s="53">
        <f t="shared" si="0"/>
        <v>5.5555555555555358E-3</v>
      </c>
      <c r="P48" s="54"/>
    </row>
    <row r="49" spans="1:16" ht="16" x14ac:dyDescent="0.2">
      <c r="A49" s="46">
        <v>0.4513888888888889</v>
      </c>
      <c r="B49" s="40" t="s">
        <v>114</v>
      </c>
      <c r="C49" s="40">
        <v>1</v>
      </c>
      <c r="D49" s="40" t="s">
        <v>194</v>
      </c>
      <c r="E49" s="37"/>
      <c r="F49" s="39" t="s">
        <v>46</v>
      </c>
      <c r="G49" s="47" t="s">
        <v>103</v>
      </c>
      <c r="H49" s="40" t="s">
        <v>115</v>
      </c>
      <c r="I49" s="48">
        <v>1</v>
      </c>
      <c r="J49" s="49"/>
      <c r="K49" s="50"/>
      <c r="L49" s="51"/>
      <c r="M49" s="52"/>
      <c r="N49" s="46">
        <v>0.45555555555555555</v>
      </c>
      <c r="O49" s="53">
        <f t="shared" si="0"/>
        <v>4.1666666666666519E-3</v>
      </c>
      <c r="P49" s="54"/>
    </row>
    <row r="50" spans="1:16" ht="16" x14ac:dyDescent="0.2">
      <c r="A50" s="46">
        <v>0.45833333333333331</v>
      </c>
      <c r="B50" s="40" t="s">
        <v>445</v>
      </c>
      <c r="C50" s="40"/>
      <c r="D50" s="40" t="s">
        <v>194</v>
      </c>
      <c r="E50" s="37">
        <v>1</v>
      </c>
      <c r="F50" s="39" t="s">
        <v>44</v>
      </c>
      <c r="G50" s="47" t="s">
        <v>303</v>
      </c>
      <c r="H50" s="40" t="s">
        <v>446</v>
      </c>
      <c r="I50" s="48"/>
      <c r="J50" s="49">
        <v>1</v>
      </c>
      <c r="K50" s="50"/>
      <c r="L50" s="51"/>
      <c r="M50" s="52"/>
      <c r="N50" s="46">
        <v>0.47083333333333338</v>
      </c>
      <c r="O50" s="53">
        <f t="shared" si="0"/>
        <v>1.2500000000000067E-2</v>
      </c>
      <c r="P50" s="54"/>
    </row>
    <row r="51" spans="1:16" ht="16" x14ac:dyDescent="0.2">
      <c r="A51" s="46">
        <v>0.4597222222222222</v>
      </c>
      <c r="B51" s="40" t="s">
        <v>251</v>
      </c>
      <c r="C51" s="40">
        <v>1</v>
      </c>
      <c r="D51" s="40" t="s">
        <v>120</v>
      </c>
      <c r="E51" s="37"/>
      <c r="F51" s="39" t="s">
        <v>44</v>
      </c>
      <c r="G51" s="47" t="s">
        <v>248</v>
      </c>
      <c r="H51" s="40" t="s">
        <v>115</v>
      </c>
      <c r="I51" s="48">
        <v>1</v>
      </c>
      <c r="J51" s="49"/>
      <c r="K51" s="50"/>
      <c r="L51" s="51"/>
      <c r="M51" s="52"/>
      <c r="N51" s="46">
        <v>0.46458333333333335</v>
      </c>
      <c r="O51" s="53">
        <f t="shared" si="0"/>
        <v>4.8611111111111494E-3</v>
      </c>
      <c r="P51" s="54"/>
    </row>
    <row r="52" spans="1:16" ht="16" x14ac:dyDescent="0.2">
      <c r="A52" s="46">
        <v>0.46875</v>
      </c>
      <c r="B52" s="40" t="s">
        <v>109</v>
      </c>
      <c r="C52" s="40"/>
      <c r="D52" s="40" t="s">
        <v>120</v>
      </c>
      <c r="E52" s="37">
        <v>1</v>
      </c>
      <c r="F52" s="39" t="s">
        <v>46</v>
      </c>
      <c r="G52" s="47" t="s">
        <v>103</v>
      </c>
      <c r="H52" s="40" t="s">
        <v>122</v>
      </c>
      <c r="I52" s="48"/>
      <c r="J52" s="49"/>
      <c r="K52" s="50">
        <v>1</v>
      </c>
      <c r="L52" s="51"/>
      <c r="M52" s="52"/>
      <c r="N52" s="46">
        <v>0.47430555555555554</v>
      </c>
      <c r="O52" s="53">
        <f t="shared" si="0"/>
        <v>5.5555555555555358E-3</v>
      </c>
      <c r="P52" s="54"/>
    </row>
    <row r="53" spans="1:16" ht="16" x14ac:dyDescent="0.2">
      <c r="A53" s="46">
        <v>0.46875</v>
      </c>
      <c r="B53" s="40" t="s">
        <v>229</v>
      </c>
      <c r="C53" s="40"/>
      <c r="D53" s="40" t="s">
        <v>120</v>
      </c>
      <c r="E53" s="37">
        <v>1</v>
      </c>
      <c r="F53" s="39" t="s">
        <v>44</v>
      </c>
      <c r="G53" s="47" t="s">
        <v>103</v>
      </c>
      <c r="H53" s="40" t="s">
        <v>287</v>
      </c>
      <c r="I53" s="48">
        <v>1</v>
      </c>
      <c r="J53" s="49"/>
      <c r="K53" s="50"/>
      <c r="L53" s="51"/>
      <c r="M53" s="52"/>
      <c r="N53" s="46">
        <v>0.47291666666666665</v>
      </c>
      <c r="O53" s="53">
        <f t="shared" si="0"/>
        <v>4.1666666666666519E-3</v>
      </c>
      <c r="P53" s="54"/>
    </row>
    <row r="54" spans="1:16" ht="16" x14ac:dyDescent="0.2">
      <c r="A54" s="46">
        <v>0.4770833333333333</v>
      </c>
      <c r="B54" s="40" t="s">
        <v>443</v>
      </c>
      <c r="C54" s="40"/>
      <c r="D54" s="40" t="s">
        <v>194</v>
      </c>
      <c r="E54" s="37">
        <v>2</v>
      </c>
      <c r="F54" s="39" t="s">
        <v>44</v>
      </c>
      <c r="G54" s="47" t="s">
        <v>107</v>
      </c>
      <c r="H54" s="40" t="s">
        <v>103</v>
      </c>
      <c r="I54" s="48"/>
      <c r="J54" s="49">
        <v>1</v>
      </c>
      <c r="K54" s="50"/>
      <c r="L54" s="51"/>
      <c r="M54" s="52"/>
      <c r="N54" s="46">
        <v>0.4909722222222222</v>
      </c>
      <c r="O54" s="53">
        <f t="shared" si="0"/>
        <v>1.3888888888888895E-2</v>
      </c>
      <c r="P54" s="54"/>
    </row>
    <row r="55" spans="1:16" ht="16" x14ac:dyDescent="0.2">
      <c r="A55" s="46">
        <v>0.47986111111111113</v>
      </c>
      <c r="B55" s="40" t="s">
        <v>109</v>
      </c>
      <c r="C55" s="40"/>
      <c r="D55" s="40" t="s">
        <v>120</v>
      </c>
      <c r="E55" s="37">
        <v>1</v>
      </c>
      <c r="F55" s="39" t="s">
        <v>46</v>
      </c>
      <c r="G55" s="47" t="s">
        <v>122</v>
      </c>
      <c r="H55" s="40" t="s">
        <v>103</v>
      </c>
      <c r="I55" s="48"/>
      <c r="J55" s="55"/>
      <c r="K55" s="56"/>
      <c r="L55" s="51">
        <v>1</v>
      </c>
      <c r="M55" s="52"/>
      <c r="N55" s="46">
        <v>0.49722222222222223</v>
      </c>
      <c r="O55" s="53">
        <f t="shared" si="0"/>
        <v>1.7361111111111105E-2</v>
      </c>
      <c r="P55" s="54"/>
    </row>
    <row r="56" spans="1:16" ht="16" x14ac:dyDescent="0.2">
      <c r="A56" s="46">
        <v>0.48194444444444445</v>
      </c>
      <c r="B56" s="40" t="s">
        <v>282</v>
      </c>
      <c r="C56" s="40">
        <v>1</v>
      </c>
      <c r="D56" s="40" t="s">
        <v>194</v>
      </c>
      <c r="E56" s="37"/>
      <c r="F56" s="39" t="s">
        <v>51</v>
      </c>
      <c r="G56" s="47" t="s">
        <v>103</v>
      </c>
      <c r="H56" s="40" t="s">
        <v>115</v>
      </c>
      <c r="I56" s="48"/>
      <c r="J56" s="55"/>
      <c r="K56" s="56">
        <v>1</v>
      </c>
      <c r="L56" s="51"/>
      <c r="M56" s="52"/>
      <c r="N56" s="46">
        <v>0.48541666666666666</v>
      </c>
      <c r="O56" s="53">
        <f t="shared" si="0"/>
        <v>3.4722222222222099E-3</v>
      </c>
      <c r="P56" s="54"/>
    </row>
    <row r="57" spans="1:16" ht="16" x14ac:dyDescent="0.2">
      <c r="A57" s="46">
        <v>0.48194444444444445</v>
      </c>
      <c r="B57" s="40" t="s">
        <v>227</v>
      </c>
      <c r="C57" s="40"/>
      <c r="D57" s="40" t="s">
        <v>120</v>
      </c>
      <c r="E57" s="37">
        <v>1</v>
      </c>
      <c r="F57" s="39" t="s">
        <v>51</v>
      </c>
      <c r="G57" s="47" t="s">
        <v>308</v>
      </c>
      <c r="H57" s="40" t="s">
        <v>103</v>
      </c>
      <c r="I57" s="48"/>
      <c r="J57" s="55"/>
      <c r="K57" s="56"/>
      <c r="L57" s="51">
        <v>1</v>
      </c>
      <c r="M57" s="52"/>
      <c r="N57" s="46">
        <v>0.49722222222222223</v>
      </c>
      <c r="O57" s="53">
        <f t="shared" si="0"/>
        <v>1.5277777777777779E-2</v>
      </c>
      <c r="P57" s="54"/>
    </row>
    <row r="58" spans="1:16" ht="16" x14ac:dyDescent="0.2">
      <c r="A58" s="46">
        <v>0.48472222222222222</v>
      </c>
      <c r="B58" s="40" t="s">
        <v>277</v>
      </c>
      <c r="C58" s="40"/>
      <c r="D58" s="40" t="s">
        <v>194</v>
      </c>
      <c r="E58" s="37">
        <v>1</v>
      </c>
      <c r="F58" s="39" t="s">
        <v>51</v>
      </c>
      <c r="G58" s="47" t="s">
        <v>122</v>
      </c>
      <c r="H58" s="40" t="s">
        <v>103</v>
      </c>
      <c r="I58" s="48"/>
      <c r="J58" s="55"/>
      <c r="K58" s="56"/>
      <c r="L58" s="51">
        <v>1</v>
      </c>
      <c r="M58" s="52"/>
      <c r="N58" s="46">
        <v>0.49722222222222223</v>
      </c>
      <c r="O58" s="53">
        <f t="shared" si="0"/>
        <v>1.2500000000000011E-2</v>
      </c>
      <c r="P58" s="54"/>
    </row>
    <row r="59" spans="1:16" ht="16" x14ac:dyDescent="0.2">
      <c r="A59" s="46">
        <v>0.48472222222222222</v>
      </c>
      <c r="B59" s="40" t="s">
        <v>155</v>
      </c>
      <c r="C59" s="40"/>
      <c r="D59" s="40" t="s">
        <v>194</v>
      </c>
      <c r="E59" s="37">
        <v>1</v>
      </c>
      <c r="F59" s="39" t="s">
        <v>44</v>
      </c>
      <c r="G59" s="47" t="s">
        <v>103</v>
      </c>
      <c r="H59" s="40" t="s">
        <v>217</v>
      </c>
      <c r="I59" s="57"/>
      <c r="J59" s="55"/>
      <c r="K59" s="56">
        <v>1</v>
      </c>
      <c r="L59" s="51"/>
      <c r="M59" s="52"/>
      <c r="N59" s="46">
        <v>0.49236111111111108</v>
      </c>
      <c r="O59" s="53">
        <f t="shared" si="0"/>
        <v>7.6388888888888618E-3</v>
      </c>
      <c r="P59" s="54"/>
    </row>
    <row r="60" spans="1:16" ht="16" x14ac:dyDescent="0.2">
      <c r="A60" s="46">
        <v>0.48472222222222222</v>
      </c>
      <c r="B60" s="40" t="s">
        <v>112</v>
      </c>
      <c r="C60" s="40"/>
      <c r="D60" s="40" t="s">
        <v>194</v>
      </c>
      <c r="E60" s="37">
        <v>1</v>
      </c>
      <c r="F60" s="39" t="s">
        <v>51</v>
      </c>
      <c r="G60" s="47" t="s">
        <v>103</v>
      </c>
      <c r="H60" s="40" t="s">
        <v>264</v>
      </c>
      <c r="I60" s="57"/>
      <c r="J60" s="55"/>
      <c r="K60" s="56">
        <v>1</v>
      </c>
      <c r="L60" s="51"/>
      <c r="M60" s="52"/>
      <c r="N60" s="46">
        <v>0.49722222222222223</v>
      </c>
      <c r="O60" s="53">
        <f t="shared" si="0"/>
        <v>1.2500000000000011E-2</v>
      </c>
      <c r="P60" s="54"/>
    </row>
    <row r="61" spans="1:16" ht="16" x14ac:dyDescent="0.2">
      <c r="A61" s="46">
        <v>0.4861111111111111</v>
      </c>
      <c r="B61" s="40" t="s">
        <v>205</v>
      </c>
      <c r="C61" s="40"/>
      <c r="D61" s="40" t="s">
        <v>120</v>
      </c>
      <c r="E61" s="37">
        <v>1</v>
      </c>
      <c r="F61" s="39" t="s">
        <v>45</v>
      </c>
      <c r="G61" s="47" t="s">
        <v>195</v>
      </c>
      <c r="H61" s="40" t="s">
        <v>103</v>
      </c>
      <c r="I61" s="48"/>
      <c r="J61" s="55"/>
      <c r="K61" s="56"/>
      <c r="L61" s="51">
        <v>1</v>
      </c>
      <c r="M61" s="52"/>
      <c r="N61" s="46">
        <v>0.49722222222222223</v>
      </c>
      <c r="O61" s="53">
        <f t="shared" si="0"/>
        <v>1.1111111111111127E-2</v>
      </c>
      <c r="P61" s="88"/>
    </row>
    <row r="62" spans="1:16" ht="16" x14ac:dyDescent="0.2">
      <c r="A62" s="46">
        <v>0.48680555555555555</v>
      </c>
      <c r="B62" s="40" t="s">
        <v>112</v>
      </c>
      <c r="C62" s="40"/>
      <c r="D62" s="40" t="s">
        <v>194</v>
      </c>
      <c r="E62" s="37">
        <v>1</v>
      </c>
      <c r="F62" s="39" t="s">
        <v>46</v>
      </c>
      <c r="G62" s="47" t="s">
        <v>448</v>
      </c>
      <c r="H62" s="40" t="s">
        <v>103</v>
      </c>
      <c r="I62" s="48"/>
      <c r="J62" s="55">
        <v>1</v>
      </c>
      <c r="K62" s="56"/>
      <c r="L62" s="51"/>
      <c r="M62" s="52"/>
      <c r="N62" s="46">
        <v>0.4909722222222222</v>
      </c>
      <c r="O62" s="53">
        <f t="shared" si="0"/>
        <v>4.1666666666666519E-3</v>
      </c>
      <c r="P62" s="54"/>
    </row>
    <row r="63" spans="1:16" ht="16" x14ac:dyDescent="0.2">
      <c r="A63" s="46">
        <v>0.5229166666666667</v>
      </c>
      <c r="B63" s="40" t="s">
        <v>444</v>
      </c>
      <c r="C63" s="40"/>
      <c r="D63" s="40" t="s">
        <v>120</v>
      </c>
      <c r="E63" s="37">
        <v>2</v>
      </c>
      <c r="F63" s="39" t="s">
        <v>46</v>
      </c>
      <c r="G63" s="47" t="s">
        <v>103</v>
      </c>
      <c r="H63" s="40" t="s">
        <v>274</v>
      </c>
      <c r="I63" s="48"/>
      <c r="J63" s="55"/>
      <c r="K63" s="56"/>
      <c r="L63" s="51">
        <v>1</v>
      </c>
      <c r="M63" s="52"/>
      <c r="N63" s="46">
        <v>0.53749999999999998</v>
      </c>
      <c r="O63" s="53">
        <f t="shared" si="0"/>
        <v>1.4583333333333282E-2</v>
      </c>
      <c r="P63" s="54"/>
    </row>
    <row r="64" spans="1:16" ht="16" x14ac:dyDescent="0.2">
      <c r="A64" s="46">
        <v>0.5229166666666667</v>
      </c>
      <c r="B64" s="40" t="s">
        <v>114</v>
      </c>
      <c r="C64" s="40"/>
      <c r="D64" s="40" t="s">
        <v>120</v>
      </c>
      <c r="E64" s="37">
        <v>1</v>
      </c>
      <c r="F64" s="39" t="s">
        <v>46</v>
      </c>
      <c r="G64" s="47" t="s">
        <v>115</v>
      </c>
      <c r="H64" s="40" t="s">
        <v>274</v>
      </c>
      <c r="I64" s="48"/>
      <c r="J64" s="55"/>
      <c r="K64" s="56"/>
      <c r="L64" s="51">
        <v>1</v>
      </c>
      <c r="M64" s="52"/>
      <c r="N64" s="46">
        <v>0.53749999999999998</v>
      </c>
      <c r="O64" s="53">
        <f t="shared" si="0"/>
        <v>1.4583333333333282E-2</v>
      </c>
      <c r="P64" s="54"/>
    </row>
    <row r="65" spans="1:16" ht="16" x14ac:dyDescent="0.2">
      <c r="A65" s="46">
        <v>0.5229166666666667</v>
      </c>
      <c r="B65" s="40" t="s">
        <v>449</v>
      </c>
      <c r="C65" s="40"/>
      <c r="D65" s="40" t="s">
        <v>194</v>
      </c>
      <c r="E65" s="37">
        <v>1</v>
      </c>
      <c r="F65" s="39" t="s">
        <v>44</v>
      </c>
      <c r="G65" s="47" t="s">
        <v>103</v>
      </c>
      <c r="H65" s="40" t="s">
        <v>204</v>
      </c>
      <c r="I65" s="48"/>
      <c r="J65" s="55">
        <v>1</v>
      </c>
      <c r="K65" s="56"/>
      <c r="L65" s="51"/>
      <c r="M65" s="52"/>
      <c r="N65" s="46">
        <v>0.52500000000000002</v>
      </c>
      <c r="O65" s="53">
        <f t="shared" si="0"/>
        <v>2.0833333333333259E-3</v>
      </c>
      <c r="P65" s="54"/>
    </row>
    <row r="66" spans="1:16" ht="16" x14ac:dyDescent="0.2">
      <c r="A66" s="46">
        <v>0.52500000000000002</v>
      </c>
      <c r="B66" s="40" t="s">
        <v>147</v>
      </c>
      <c r="C66" s="40"/>
      <c r="D66" s="40" t="s">
        <v>194</v>
      </c>
      <c r="E66" s="37">
        <v>1</v>
      </c>
      <c r="F66" s="39" t="s">
        <v>44</v>
      </c>
      <c r="G66" s="47" t="s">
        <v>204</v>
      </c>
      <c r="H66" s="40" t="s">
        <v>271</v>
      </c>
      <c r="I66" s="48"/>
      <c r="J66" s="55">
        <v>1</v>
      </c>
      <c r="K66" s="56"/>
      <c r="L66" s="51"/>
      <c r="M66" s="52"/>
      <c r="N66" s="46">
        <v>0.53402777777777777</v>
      </c>
      <c r="O66" s="53">
        <f t="shared" si="0"/>
        <v>9.0277777777777457E-3</v>
      </c>
      <c r="P66" s="54"/>
    </row>
    <row r="67" spans="1:16" ht="16" x14ac:dyDescent="0.2">
      <c r="A67" s="46">
        <v>0.52777777777777779</v>
      </c>
      <c r="B67" s="40" t="s">
        <v>193</v>
      </c>
      <c r="C67" s="40"/>
      <c r="D67" s="40" t="s">
        <v>120</v>
      </c>
      <c r="E67" s="37">
        <v>2</v>
      </c>
      <c r="F67" s="39" t="s">
        <v>50</v>
      </c>
      <c r="G67" s="47" t="s">
        <v>103</v>
      </c>
      <c r="H67" s="40" t="s">
        <v>297</v>
      </c>
      <c r="I67" s="48"/>
      <c r="J67" s="55"/>
      <c r="K67" s="56">
        <v>1</v>
      </c>
      <c r="L67" s="51"/>
      <c r="M67" s="52"/>
      <c r="N67" s="46">
        <v>0.53194444444444444</v>
      </c>
      <c r="O67" s="53">
        <f t="shared" si="0"/>
        <v>4.1666666666666519E-3</v>
      </c>
      <c r="P67" s="54"/>
    </row>
    <row r="68" spans="1:16" ht="16" x14ac:dyDescent="0.2">
      <c r="A68" s="46">
        <v>0.52916666666666667</v>
      </c>
      <c r="B68" s="40" t="s">
        <v>229</v>
      </c>
      <c r="C68" s="40"/>
      <c r="D68" s="40" t="s">
        <v>120</v>
      </c>
      <c r="E68" s="37">
        <v>1</v>
      </c>
      <c r="F68" s="39" t="s">
        <v>44</v>
      </c>
      <c r="G68" s="47" t="s">
        <v>103</v>
      </c>
      <c r="H68" s="40" t="s">
        <v>214</v>
      </c>
      <c r="I68" s="48">
        <v>1</v>
      </c>
      <c r="J68" s="55"/>
      <c r="K68" s="56"/>
      <c r="L68" s="51"/>
      <c r="M68" s="52"/>
      <c r="N68" s="46">
        <v>0.53055555555555556</v>
      </c>
      <c r="O68" s="53">
        <f t="shared" ref="O68:O131" si="1">ABS(N68-A68)</f>
        <v>1.388888888888884E-3</v>
      </c>
      <c r="P68" s="54"/>
    </row>
    <row r="69" spans="1:16" ht="16" x14ac:dyDescent="0.2">
      <c r="A69" s="46">
        <v>0.52916666666666667</v>
      </c>
      <c r="B69" s="40" t="s">
        <v>109</v>
      </c>
      <c r="C69" s="40"/>
      <c r="D69" s="40" t="s">
        <v>120</v>
      </c>
      <c r="E69" s="37">
        <v>1</v>
      </c>
      <c r="F69" s="39" t="s">
        <v>46</v>
      </c>
      <c r="G69" s="47" t="s">
        <v>103</v>
      </c>
      <c r="H69" s="40" t="s">
        <v>450</v>
      </c>
      <c r="I69" s="48">
        <v>1</v>
      </c>
      <c r="J69" s="55"/>
      <c r="K69" s="56"/>
      <c r="L69" s="51"/>
      <c r="M69" s="52"/>
      <c r="N69" s="46">
        <v>0.53402777777777777</v>
      </c>
      <c r="O69" s="53">
        <f t="shared" si="1"/>
        <v>4.8611111111110938E-3</v>
      </c>
      <c r="P69" s="54"/>
    </row>
    <row r="70" spans="1:16" ht="16" x14ac:dyDescent="0.2">
      <c r="A70" s="46">
        <v>0.53333333333333333</v>
      </c>
      <c r="B70" s="40" t="s">
        <v>202</v>
      </c>
      <c r="C70" s="40"/>
      <c r="D70" s="40" t="s">
        <v>120</v>
      </c>
      <c r="E70" s="37">
        <v>1</v>
      </c>
      <c r="F70" s="39" t="s">
        <v>51</v>
      </c>
      <c r="G70" s="47" t="s">
        <v>103</v>
      </c>
      <c r="H70" s="40" t="s">
        <v>215</v>
      </c>
      <c r="I70" s="48"/>
      <c r="J70" s="55"/>
      <c r="K70" s="56">
        <v>1</v>
      </c>
      <c r="L70" s="51"/>
      <c r="M70" s="52"/>
      <c r="N70" s="46">
        <v>0.53819444444444442</v>
      </c>
      <c r="O70" s="53">
        <f t="shared" si="1"/>
        <v>4.8611111111110938E-3</v>
      </c>
      <c r="P70" s="54"/>
    </row>
    <row r="71" spans="1:16" ht="16" x14ac:dyDescent="0.2">
      <c r="A71" s="46">
        <v>0.53749999999999998</v>
      </c>
      <c r="B71" s="40" t="s">
        <v>251</v>
      </c>
      <c r="C71" s="40"/>
      <c r="D71" s="40" t="s">
        <v>120</v>
      </c>
      <c r="E71" s="37">
        <v>1</v>
      </c>
      <c r="F71" s="39" t="s">
        <v>44</v>
      </c>
      <c r="G71" s="47" t="s">
        <v>115</v>
      </c>
      <c r="H71" s="40" t="s">
        <v>103</v>
      </c>
      <c r="I71" s="48"/>
      <c r="J71" s="55"/>
      <c r="K71" s="56">
        <v>1</v>
      </c>
      <c r="L71" s="51"/>
      <c r="M71" s="52"/>
      <c r="N71" s="46">
        <v>0.54375000000000007</v>
      </c>
      <c r="O71" s="53">
        <f t="shared" si="1"/>
        <v>6.2500000000000888E-3</v>
      </c>
      <c r="P71" s="54"/>
    </row>
    <row r="72" spans="1:16" ht="16" x14ac:dyDescent="0.2">
      <c r="A72" s="46">
        <v>0.53749999999999998</v>
      </c>
      <c r="B72" s="40" t="s">
        <v>227</v>
      </c>
      <c r="C72" s="40"/>
      <c r="D72" s="40" t="s">
        <v>120</v>
      </c>
      <c r="E72" s="37">
        <v>1</v>
      </c>
      <c r="F72" s="39" t="s">
        <v>51</v>
      </c>
      <c r="G72" s="47" t="s">
        <v>103</v>
      </c>
      <c r="H72" s="40" t="s">
        <v>107</v>
      </c>
      <c r="I72" s="48">
        <v>1</v>
      </c>
      <c r="J72" s="55"/>
      <c r="K72" s="56"/>
      <c r="L72" s="51"/>
      <c r="M72" s="52"/>
      <c r="N72" s="46">
        <v>0.5444444444444444</v>
      </c>
      <c r="O72" s="53">
        <f t="shared" si="1"/>
        <v>6.9444444444444198E-3</v>
      </c>
      <c r="P72" s="54"/>
    </row>
    <row r="73" spans="1:16" ht="16" x14ac:dyDescent="0.2">
      <c r="A73" s="46">
        <v>4.1666666666666664E-2</v>
      </c>
      <c r="B73" s="40" t="s">
        <v>109</v>
      </c>
      <c r="C73" s="40"/>
      <c r="D73" s="40" t="s">
        <v>194</v>
      </c>
      <c r="E73" s="37">
        <v>1</v>
      </c>
      <c r="F73" s="39" t="s">
        <v>49</v>
      </c>
      <c r="G73" s="47" t="s">
        <v>103</v>
      </c>
      <c r="H73" s="40" t="s">
        <v>136</v>
      </c>
      <c r="I73" s="48"/>
      <c r="J73" s="55">
        <v>1</v>
      </c>
      <c r="K73" s="56"/>
      <c r="L73" s="51"/>
      <c r="M73" s="52"/>
      <c r="N73" s="46">
        <v>4.6527777777777779E-2</v>
      </c>
      <c r="O73" s="53">
        <f t="shared" si="1"/>
        <v>4.8611111111111147E-3</v>
      </c>
      <c r="P73" s="54"/>
    </row>
    <row r="74" spans="1:16" ht="16" x14ac:dyDescent="0.2">
      <c r="A74" s="46">
        <v>4.3055555555555562E-2</v>
      </c>
      <c r="B74" s="40" t="s">
        <v>126</v>
      </c>
      <c r="C74" s="40"/>
      <c r="D74" s="40" t="s">
        <v>194</v>
      </c>
      <c r="E74" s="37">
        <v>1</v>
      </c>
      <c r="F74" s="39" t="s">
        <v>45</v>
      </c>
      <c r="G74" s="47" t="s">
        <v>125</v>
      </c>
      <c r="H74" s="40" t="s">
        <v>286</v>
      </c>
      <c r="I74" s="48"/>
      <c r="J74" s="55"/>
      <c r="K74" s="56"/>
      <c r="L74" s="51">
        <v>1</v>
      </c>
      <c r="M74" s="52"/>
      <c r="N74" s="46">
        <v>5.486111111111111E-2</v>
      </c>
      <c r="O74" s="53">
        <f t="shared" si="1"/>
        <v>1.1805555555555548E-2</v>
      </c>
      <c r="P74" s="54"/>
    </row>
    <row r="75" spans="1:16" ht="16" x14ac:dyDescent="0.2">
      <c r="A75" s="46">
        <v>5.0694444444444452E-2</v>
      </c>
      <c r="B75" s="40" t="s">
        <v>202</v>
      </c>
      <c r="C75" s="40"/>
      <c r="D75" s="40" t="s">
        <v>120</v>
      </c>
      <c r="E75" s="37">
        <v>1</v>
      </c>
      <c r="F75" s="39" t="s">
        <v>51</v>
      </c>
      <c r="G75" s="47" t="s">
        <v>215</v>
      </c>
      <c r="H75" s="40" t="s">
        <v>103</v>
      </c>
      <c r="I75" s="48"/>
      <c r="J75" s="55"/>
      <c r="K75" s="56">
        <v>1</v>
      </c>
      <c r="L75" s="51"/>
      <c r="M75" s="52"/>
      <c r="N75" s="46">
        <v>6.5277777777777782E-2</v>
      </c>
      <c r="O75" s="53">
        <f t="shared" si="1"/>
        <v>1.458333333333333E-2</v>
      </c>
      <c r="P75" s="54"/>
    </row>
    <row r="76" spans="1:16" ht="16" x14ac:dyDescent="0.2">
      <c r="A76" s="46">
        <v>5.486111111111111E-2</v>
      </c>
      <c r="B76" s="40" t="s">
        <v>126</v>
      </c>
      <c r="C76" s="40"/>
      <c r="D76" s="40" t="s">
        <v>194</v>
      </c>
      <c r="E76" s="37">
        <v>1</v>
      </c>
      <c r="F76" s="39" t="s">
        <v>45</v>
      </c>
      <c r="G76" s="47" t="s">
        <v>286</v>
      </c>
      <c r="H76" s="40" t="s">
        <v>125</v>
      </c>
      <c r="I76" s="48"/>
      <c r="J76" s="55"/>
      <c r="K76" s="56"/>
      <c r="L76" s="51">
        <v>1</v>
      </c>
      <c r="M76" s="52"/>
      <c r="N76" s="46">
        <v>7.013888888888889E-2</v>
      </c>
      <c r="O76" s="53">
        <f t="shared" si="1"/>
        <v>1.5277777777777779E-2</v>
      </c>
      <c r="P76" s="54"/>
    </row>
    <row r="77" spans="1:16" ht="16" x14ac:dyDescent="0.2">
      <c r="A77" s="46">
        <v>5.2083333333333336E-2</v>
      </c>
      <c r="B77" s="40" t="s">
        <v>109</v>
      </c>
      <c r="C77" s="40"/>
      <c r="D77" s="40" t="s">
        <v>120</v>
      </c>
      <c r="E77" s="37">
        <v>1</v>
      </c>
      <c r="F77" s="39" t="s">
        <v>46</v>
      </c>
      <c r="G77" s="47" t="s">
        <v>145</v>
      </c>
      <c r="H77" s="40" t="s">
        <v>103</v>
      </c>
      <c r="I77" s="48"/>
      <c r="J77" s="55"/>
      <c r="K77" s="56">
        <v>1</v>
      </c>
      <c r="L77" s="51"/>
      <c r="M77" s="52"/>
      <c r="N77" s="46">
        <v>6.5277777777777782E-2</v>
      </c>
      <c r="O77" s="53">
        <f t="shared" si="1"/>
        <v>1.3194444444444446E-2</v>
      </c>
      <c r="P77" s="54"/>
    </row>
    <row r="78" spans="1:16" ht="16" x14ac:dyDescent="0.2">
      <c r="A78" s="46">
        <v>5.2083333333333336E-2</v>
      </c>
      <c r="B78" s="40" t="s">
        <v>147</v>
      </c>
      <c r="C78" s="40"/>
      <c r="D78" s="40" t="s">
        <v>194</v>
      </c>
      <c r="E78" s="37">
        <v>1</v>
      </c>
      <c r="F78" s="39" t="s">
        <v>44</v>
      </c>
      <c r="G78" s="47" t="s">
        <v>271</v>
      </c>
      <c r="H78" s="40" t="s">
        <v>103</v>
      </c>
      <c r="I78" s="48"/>
      <c r="J78" s="55">
        <v>1</v>
      </c>
      <c r="K78" s="56"/>
      <c r="L78" s="51"/>
      <c r="M78" s="52"/>
      <c r="N78" s="46">
        <v>6.3888888888888884E-2</v>
      </c>
      <c r="O78" s="53">
        <f t="shared" si="1"/>
        <v>1.1805555555555548E-2</v>
      </c>
      <c r="P78" s="54"/>
    </row>
    <row r="79" spans="1:16" ht="16" x14ac:dyDescent="0.2">
      <c r="A79" s="46">
        <v>5.347222222222222E-2</v>
      </c>
      <c r="B79" s="40" t="s">
        <v>135</v>
      </c>
      <c r="C79" s="40"/>
      <c r="D79" s="40" t="s">
        <v>120</v>
      </c>
      <c r="E79" s="37">
        <v>1</v>
      </c>
      <c r="F79" s="39" t="s">
        <v>45</v>
      </c>
      <c r="G79" s="47" t="s">
        <v>255</v>
      </c>
      <c r="H79" s="40" t="s">
        <v>103</v>
      </c>
      <c r="I79" s="48">
        <v>1</v>
      </c>
      <c r="J79" s="55"/>
      <c r="K79" s="56"/>
      <c r="L79" s="51"/>
      <c r="M79" s="52"/>
      <c r="N79" s="46">
        <v>6.1805555555555558E-2</v>
      </c>
      <c r="O79" s="53">
        <f t="shared" si="1"/>
        <v>8.3333333333333384E-3</v>
      </c>
      <c r="P79" s="54"/>
    </row>
    <row r="80" spans="1:16" ht="16" x14ac:dyDescent="0.2">
      <c r="A80" s="46">
        <v>5.8333333333333327E-2</v>
      </c>
      <c r="B80" s="40" t="s">
        <v>251</v>
      </c>
      <c r="C80" s="40"/>
      <c r="D80" s="40" t="s">
        <v>120</v>
      </c>
      <c r="E80" s="37">
        <v>1</v>
      </c>
      <c r="F80" s="39" t="s">
        <v>44</v>
      </c>
      <c r="G80" s="47" t="s">
        <v>115</v>
      </c>
      <c r="H80" s="40" t="s">
        <v>103</v>
      </c>
      <c r="I80" s="48"/>
      <c r="J80" s="55"/>
      <c r="K80" s="56">
        <v>1</v>
      </c>
      <c r="L80" s="51"/>
      <c r="M80" s="52"/>
      <c r="N80" s="46">
        <v>6.5277777777777782E-2</v>
      </c>
      <c r="O80" s="53">
        <f t="shared" si="1"/>
        <v>6.9444444444444545E-3</v>
      </c>
      <c r="P80" s="54"/>
    </row>
    <row r="81" spans="1:16" ht="16" x14ac:dyDescent="0.2">
      <c r="A81" s="46">
        <v>5.9027777777777783E-2</v>
      </c>
      <c r="B81" s="40" t="s">
        <v>227</v>
      </c>
      <c r="C81" s="40"/>
      <c r="D81" s="40" t="s">
        <v>120</v>
      </c>
      <c r="E81" s="37">
        <v>1</v>
      </c>
      <c r="F81" s="39" t="s">
        <v>51</v>
      </c>
      <c r="G81" s="47" t="s">
        <v>107</v>
      </c>
      <c r="H81" s="40" t="s">
        <v>103</v>
      </c>
      <c r="I81" s="48"/>
      <c r="J81" s="55"/>
      <c r="K81" s="56">
        <v>1</v>
      </c>
      <c r="L81" s="51"/>
      <c r="M81" s="52"/>
      <c r="N81" s="46">
        <v>7.8472222222222221E-2</v>
      </c>
      <c r="O81" s="53">
        <f t="shared" si="1"/>
        <v>1.9444444444444438E-2</v>
      </c>
      <c r="P81" s="54"/>
    </row>
    <row r="82" spans="1:16" ht="16" x14ac:dyDescent="0.2">
      <c r="A82" s="46">
        <v>6.1805555555555558E-2</v>
      </c>
      <c r="B82" s="40" t="s">
        <v>139</v>
      </c>
      <c r="C82" s="40"/>
      <c r="D82" s="40" t="s">
        <v>120</v>
      </c>
      <c r="E82" s="37">
        <v>1</v>
      </c>
      <c r="F82" s="39" t="s">
        <v>45</v>
      </c>
      <c r="G82" s="47" t="s">
        <v>103</v>
      </c>
      <c r="H82" s="40" t="s">
        <v>328</v>
      </c>
      <c r="I82" s="48">
        <v>1</v>
      </c>
      <c r="J82" s="55"/>
      <c r="K82" s="56"/>
      <c r="L82" s="51"/>
      <c r="M82" s="52"/>
      <c r="N82" s="46">
        <v>6.7361111111111108E-2</v>
      </c>
      <c r="O82" s="53">
        <f t="shared" si="1"/>
        <v>5.5555555555555497E-3</v>
      </c>
      <c r="P82" s="54"/>
    </row>
    <row r="83" spans="1:16" ht="16" x14ac:dyDescent="0.2">
      <c r="A83" s="46">
        <v>6.1805555555555558E-2</v>
      </c>
      <c r="B83" s="40" t="s">
        <v>193</v>
      </c>
      <c r="C83" s="40"/>
      <c r="D83" s="40" t="s">
        <v>194</v>
      </c>
      <c r="E83" s="37">
        <v>2</v>
      </c>
      <c r="F83" s="39" t="s">
        <v>50</v>
      </c>
      <c r="G83" s="47" t="s">
        <v>297</v>
      </c>
      <c r="H83" s="40" t="s">
        <v>264</v>
      </c>
      <c r="I83" s="48"/>
      <c r="J83" s="55">
        <v>1</v>
      </c>
      <c r="K83" s="56"/>
      <c r="L83" s="51"/>
      <c r="M83" s="52"/>
      <c r="N83" s="46">
        <v>6.7361111111111108E-2</v>
      </c>
      <c r="O83" s="53">
        <f t="shared" si="1"/>
        <v>5.5555555555555497E-3</v>
      </c>
      <c r="P83" s="54"/>
    </row>
    <row r="84" spans="1:16" ht="16" x14ac:dyDescent="0.2">
      <c r="A84" s="46">
        <v>7.2916666666666671E-2</v>
      </c>
      <c r="B84" s="40" t="s">
        <v>211</v>
      </c>
      <c r="C84" s="40"/>
      <c r="D84" s="40" t="s">
        <v>194</v>
      </c>
      <c r="E84" s="37">
        <v>1</v>
      </c>
      <c r="F84" s="39" t="s">
        <v>45</v>
      </c>
      <c r="G84" s="47" t="s">
        <v>103</v>
      </c>
      <c r="H84" s="40" t="s">
        <v>172</v>
      </c>
      <c r="I84" s="48">
        <v>1</v>
      </c>
      <c r="J84" s="55"/>
      <c r="K84" s="56"/>
      <c r="L84" s="51"/>
      <c r="M84" s="52"/>
      <c r="N84" s="46">
        <v>7.8472222222222221E-2</v>
      </c>
      <c r="O84" s="53">
        <f t="shared" si="1"/>
        <v>5.5555555555555497E-3</v>
      </c>
      <c r="P84" s="54"/>
    </row>
    <row r="85" spans="1:16" ht="16" x14ac:dyDescent="0.2">
      <c r="A85" s="46">
        <v>7.2916666666666671E-2</v>
      </c>
      <c r="B85" s="40" t="s">
        <v>147</v>
      </c>
      <c r="C85" s="40"/>
      <c r="D85" s="40" t="s">
        <v>194</v>
      </c>
      <c r="E85" s="37">
        <v>1</v>
      </c>
      <c r="F85" s="39" t="s">
        <v>44</v>
      </c>
      <c r="G85" s="47" t="s">
        <v>103</v>
      </c>
      <c r="H85" s="40" t="s">
        <v>172</v>
      </c>
      <c r="I85" s="48">
        <v>1</v>
      </c>
      <c r="J85" s="55"/>
      <c r="K85" s="56"/>
      <c r="L85" s="51"/>
      <c r="M85" s="52"/>
      <c r="N85" s="46">
        <v>7.8472222222222221E-2</v>
      </c>
      <c r="O85" s="53">
        <f t="shared" si="1"/>
        <v>5.5555555555555497E-3</v>
      </c>
      <c r="P85" s="54"/>
    </row>
    <row r="86" spans="1:16" ht="16" x14ac:dyDescent="0.2">
      <c r="A86" s="46">
        <v>7.5694444444444439E-2</v>
      </c>
      <c r="B86" s="40" t="s">
        <v>282</v>
      </c>
      <c r="C86" s="40"/>
      <c r="D86" s="40" t="s">
        <v>194</v>
      </c>
      <c r="E86" s="37">
        <v>1</v>
      </c>
      <c r="F86" s="39" t="s">
        <v>51</v>
      </c>
      <c r="G86" s="47" t="s">
        <v>103</v>
      </c>
      <c r="H86" s="40" t="s">
        <v>264</v>
      </c>
      <c r="I86" s="48"/>
      <c r="J86" s="55">
        <v>1</v>
      </c>
      <c r="K86" s="56"/>
      <c r="L86" s="51"/>
      <c r="M86" s="52"/>
      <c r="N86" s="46">
        <v>8.1250000000000003E-2</v>
      </c>
      <c r="O86" s="53">
        <f t="shared" si="1"/>
        <v>5.5555555555555636E-3</v>
      </c>
      <c r="P86" s="54"/>
    </row>
    <row r="87" spans="1:16" ht="16" x14ac:dyDescent="0.2">
      <c r="A87" s="46">
        <v>9.4444444444444442E-2</v>
      </c>
      <c r="B87" s="40" t="s">
        <v>451</v>
      </c>
      <c r="C87" s="40"/>
      <c r="D87" s="40" t="s">
        <v>120</v>
      </c>
      <c r="E87" s="37">
        <v>3</v>
      </c>
      <c r="F87" s="39" t="s">
        <v>46</v>
      </c>
      <c r="G87" s="47" t="s">
        <v>274</v>
      </c>
      <c r="H87" s="40" t="s">
        <v>103</v>
      </c>
      <c r="I87" s="48"/>
      <c r="J87" s="55"/>
      <c r="K87" s="56"/>
      <c r="L87" s="51">
        <v>1</v>
      </c>
      <c r="M87" s="52"/>
      <c r="N87" s="46">
        <v>0.11319444444444444</v>
      </c>
      <c r="O87" s="53">
        <f t="shared" si="1"/>
        <v>1.8750000000000003E-2</v>
      </c>
      <c r="P87" s="54"/>
    </row>
    <row r="88" spans="1:16" ht="16" x14ac:dyDescent="0.2">
      <c r="A88" s="46">
        <v>9.4444444444444442E-2</v>
      </c>
      <c r="B88" s="40" t="s">
        <v>193</v>
      </c>
      <c r="C88" s="40"/>
      <c r="D88" s="40" t="s">
        <v>194</v>
      </c>
      <c r="E88" s="37">
        <v>2</v>
      </c>
      <c r="F88" s="39" t="s">
        <v>50</v>
      </c>
      <c r="G88" s="47" t="s">
        <v>264</v>
      </c>
      <c r="H88" s="40" t="s">
        <v>297</v>
      </c>
      <c r="I88" s="48"/>
      <c r="J88" s="55">
        <v>1</v>
      </c>
      <c r="K88" s="56"/>
      <c r="L88" s="51"/>
      <c r="M88" s="52"/>
      <c r="N88" s="46">
        <v>0.1076388888888889</v>
      </c>
      <c r="O88" s="53">
        <f t="shared" si="1"/>
        <v>1.3194444444444453E-2</v>
      </c>
      <c r="P88" s="54"/>
    </row>
    <row r="89" spans="1:16" ht="16" x14ac:dyDescent="0.2">
      <c r="A89" s="46">
        <v>9.5138888888888884E-2</v>
      </c>
      <c r="B89" s="40" t="s">
        <v>133</v>
      </c>
      <c r="C89" s="40"/>
      <c r="D89" s="40" t="s">
        <v>120</v>
      </c>
      <c r="E89" s="37">
        <v>1</v>
      </c>
      <c r="F89" s="39" t="s">
        <v>51</v>
      </c>
      <c r="G89" s="47" t="s">
        <v>103</v>
      </c>
      <c r="H89" s="40" t="s">
        <v>195</v>
      </c>
      <c r="I89" s="48">
        <v>1</v>
      </c>
      <c r="J89" s="55"/>
      <c r="K89" s="56"/>
      <c r="L89" s="51"/>
      <c r="M89" s="52"/>
      <c r="N89" s="46">
        <v>0.10208333333333335</v>
      </c>
      <c r="O89" s="53">
        <f t="shared" si="1"/>
        <v>6.9444444444444614E-3</v>
      </c>
      <c r="P89" s="54"/>
    </row>
    <row r="90" spans="1:16" ht="16" x14ac:dyDescent="0.2">
      <c r="A90" s="46">
        <v>0.10347222222222223</v>
      </c>
      <c r="B90" s="40" t="s">
        <v>123</v>
      </c>
      <c r="C90" s="40"/>
      <c r="D90" s="40" t="s">
        <v>120</v>
      </c>
      <c r="E90" s="37">
        <v>1</v>
      </c>
      <c r="F90" s="39" t="s">
        <v>46</v>
      </c>
      <c r="G90" s="47" t="s">
        <v>115</v>
      </c>
      <c r="H90" s="40" t="s">
        <v>103</v>
      </c>
      <c r="I90" s="48"/>
      <c r="J90" s="55"/>
      <c r="K90" s="56">
        <v>1</v>
      </c>
      <c r="L90" s="51"/>
      <c r="M90" s="52"/>
      <c r="N90" s="46">
        <v>0.11041666666666666</v>
      </c>
      <c r="O90" s="53">
        <f t="shared" si="1"/>
        <v>6.9444444444444337E-3</v>
      </c>
      <c r="P90" s="54"/>
    </row>
    <row r="91" spans="1:16" ht="16" x14ac:dyDescent="0.2">
      <c r="A91" s="46">
        <v>0.10902777777777778</v>
      </c>
      <c r="B91" s="40" t="s">
        <v>139</v>
      </c>
      <c r="C91" s="40"/>
      <c r="D91" s="40" t="s">
        <v>120</v>
      </c>
      <c r="E91" s="37">
        <v>1</v>
      </c>
      <c r="F91" s="39" t="s">
        <v>45</v>
      </c>
      <c r="G91" s="47" t="s">
        <v>328</v>
      </c>
      <c r="H91" s="40" t="s">
        <v>103</v>
      </c>
      <c r="I91" s="48">
        <v>1</v>
      </c>
      <c r="J91" s="55"/>
      <c r="K91" s="56"/>
      <c r="L91" s="51"/>
      <c r="M91" s="52"/>
      <c r="N91" s="46">
        <v>0.1173611111111111</v>
      </c>
      <c r="O91" s="53">
        <f t="shared" si="1"/>
        <v>8.3333333333333176E-3</v>
      </c>
      <c r="P91" s="54"/>
    </row>
    <row r="92" spans="1:16" ht="16" x14ac:dyDescent="0.2">
      <c r="A92" s="46">
        <v>0.11458333333333333</v>
      </c>
      <c r="B92" s="40" t="s">
        <v>126</v>
      </c>
      <c r="C92" s="40"/>
      <c r="D92" s="40" t="s">
        <v>194</v>
      </c>
      <c r="E92" s="37">
        <v>1</v>
      </c>
      <c r="F92" s="39" t="s">
        <v>45</v>
      </c>
      <c r="G92" s="47" t="s">
        <v>125</v>
      </c>
      <c r="H92" s="40" t="s">
        <v>103</v>
      </c>
      <c r="I92" s="48"/>
      <c r="J92" s="55">
        <v>1</v>
      </c>
      <c r="K92" s="56"/>
      <c r="L92" s="51"/>
      <c r="M92" s="52"/>
      <c r="N92" s="46">
        <v>0.12708333333333333</v>
      </c>
      <c r="O92" s="53">
        <f t="shared" si="1"/>
        <v>1.2499999999999997E-2</v>
      </c>
      <c r="P92" s="54"/>
    </row>
    <row r="93" spans="1:16" ht="16" x14ac:dyDescent="0.2">
      <c r="A93" s="46">
        <v>0.1173611111111111</v>
      </c>
      <c r="B93" s="40" t="s">
        <v>135</v>
      </c>
      <c r="C93" s="40"/>
      <c r="D93" s="40" t="s">
        <v>194</v>
      </c>
      <c r="E93" s="37">
        <v>1</v>
      </c>
      <c r="F93" s="39" t="s">
        <v>45</v>
      </c>
      <c r="G93" s="47" t="s">
        <v>103</v>
      </c>
      <c r="H93" s="40" t="s">
        <v>303</v>
      </c>
      <c r="I93" s="48"/>
      <c r="J93" s="55"/>
      <c r="K93" s="56">
        <v>1</v>
      </c>
      <c r="L93" s="51"/>
      <c r="M93" s="52"/>
      <c r="N93" s="46">
        <v>0.12222222222222223</v>
      </c>
      <c r="O93" s="53">
        <f t="shared" si="1"/>
        <v>4.8611111111111355E-3</v>
      </c>
      <c r="P93" s="54"/>
    </row>
    <row r="94" spans="1:16" ht="16" x14ac:dyDescent="0.2">
      <c r="A94" s="46">
        <v>0.13472222222222222</v>
      </c>
      <c r="B94" s="40" t="s">
        <v>135</v>
      </c>
      <c r="C94" s="40"/>
      <c r="D94" s="40" t="s">
        <v>120</v>
      </c>
      <c r="E94" s="37">
        <v>1</v>
      </c>
      <c r="F94" s="39" t="s">
        <v>45</v>
      </c>
      <c r="G94" s="47" t="s">
        <v>103</v>
      </c>
      <c r="H94" s="40" t="s">
        <v>172</v>
      </c>
      <c r="I94" s="48">
        <v>1</v>
      </c>
      <c r="J94" s="55"/>
      <c r="K94" s="56"/>
      <c r="L94" s="51"/>
      <c r="M94" s="52"/>
      <c r="N94" s="46">
        <v>0.13819444444444443</v>
      </c>
      <c r="O94" s="53">
        <f t="shared" si="1"/>
        <v>3.4722222222222099E-3</v>
      </c>
      <c r="P94" s="54"/>
    </row>
    <row r="95" spans="1:16" ht="16" x14ac:dyDescent="0.2">
      <c r="A95" s="46">
        <v>0.14444444444444446</v>
      </c>
      <c r="B95" s="40" t="s">
        <v>147</v>
      </c>
      <c r="C95" s="40"/>
      <c r="D95" s="40" t="s">
        <v>194</v>
      </c>
      <c r="E95" s="37">
        <v>1</v>
      </c>
      <c r="F95" s="39" t="s">
        <v>44</v>
      </c>
      <c r="G95" s="47" t="s">
        <v>172</v>
      </c>
      <c r="H95" s="40" t="s">
        <v>103</v>
      </c>
      <c r="I95" s="48"/>
      <c r="J95" s="55"/>
      <c r="K95" s="56"/>
      <c r="L95" s="51">
        <v>1</v>
      </c>
      <c r="M95" s="52"/>
      <c r="N95" s="46">
        <v>0.15208333333333332</v>
      </c>
      <c r="O95" s="53">
        <f t="shared" si="1"/>
        <v>7.6388888888888618E-3</v>
      </c>
      <c r="P95" s="54"/>
    </row>
    <row r="96" spans="1:16" ht="16" x14ac:dyDescent="0.2">
      <c r="A96" s="46"/>
      <c r="B96" s="40"/>
      <c r="C96" s="40"/>
      <c r="D96" s="40"/>
      <c r="E96" s="37"/>
      <c r="F96" s="39"/>
      <c r="G96" s="47"/>
      <c r="H96" s="40"/>
      <c r="I96" s="48"/>
      <c r="J96" s="55"/>
      <c r="K96" s="56"/>
      <c r="L96" s="51"/>
      <c r="M96" s="52"/>
      <c r="N96" s="46"/>
      <c r="O96" s="53">
        <f t="shared" si="1"/>
        <v>0</v>
      </c>
      <c r="P96" s="54"/>
    </row>
    <row r="97" spans="1:16" ht="16" x14ac:dyDescent="0.2">
      <c r="A97" s="46"/>
      <c r="B97" s="40"/>
      <c r="C97" s="40"/>
      <c r="D97" s="40"/>
      <c r="E97" s="37"/>
      <c r="F97" s="39"/>
      <c r="G97" s="47"/>
      <c r="H97" s="40"/>
      <c r="I97" s="48"/>
      <c r="J97" s="55"/>
      <c r="K97" s="56"/>
      <c r="L97" s="51"/>
      <c r="M97" s="52"/>
      <c r="N97" s="46"/>
      <c r="O97" s="53">
        <f t="shared" si="1"/>
        <v>0</v>
      </c>
      <c r="P97" s="54"/>
    </row>
    <row r="98" spans="1:16" ht="16" x14ac:dyDescent="0.2">
      <c r="A98" s="46"/>
      <c r="B98" s="40"/>
      <c r="C98" s="40"/>
      <c r="D98" s="40"/>
      <c r="E98" s="37"/>
      <c r="F98" s="39"/>
      <c r="G98" s="47"/>
      <c r="H98" s="40"/>
      <c r="I98" s="48"/>
      <c r="J98" s="55"/>
      <c r="K98" s="56"/>
      <c r="L98" s="51"/>
      <c r="M98" s="52"/>
      <c r="N98" s="46"/>
      <c r="O98" s="53">
        <f t="shared" si="1"/>
        <v>0</v>
      </c>
      <c r="P98" s="54"/>
    </row>
    <row r="99" spans="1:16" ht="16" x14ac:dyDescent="0.2">
      <c r="A99" s="46"/>
      <c r="B99" s="40"/>
      <c r="C99" s="40"/>
      <c r="D99" s="40"/>
      <c r="E99" s="37"/>
      <c r="F99" s="39"/>
      <c r="G99" s="47"/>
      <c r="H99" s="40"/>
      <c r="I99" s="48"/>
      <c r="J99" s="55"/>
      <c r="K99" s="56"/>
      <c r="L99" s="51"/>
      <c r="M99" s="52"/>
      <c r="N99" s="46"/>
      <c r="O99" s="53">
        <f t="shared" si="1"/>
        <v>0</v>
      </c>
      <c r="P99" s="54"/>
    </row>
    <row r="100" spans="1:16" ht="16" x14ac:dyDescent="0.2">
      <c r="A100" s="46"/>
      <c r="B100" s="40"/>
      <c r="C100" s="40"/>
      <c r="D100" s="40"/>
      <c r="E100" s="37"/>
      <c r="F100" s="39"/>
      <c r="G100" s="47"/>
      <c r="H100" s="40"/>
      <c r="I100" s="48"/>
      <c r="J100" s="55"/>
      <c r="K100" s="56"/>
      <c r="L100" s="51"/>
      <c r="M100" s="52"/>
      <c r="N100" s="46"/>
      <c r="O100" s="53">
        <f t="shared" si="1"/>
        <v>0</v>
      </c>
      <c r="P100" s="54"/>
    </row>
    <row r="101" spans="1:16" ht="16" x14ac:dyDescent="0.2">
      <c r="A101" s="46"/>
      <c r="B101" s="40"/>
      <c r="C101" s="40"/>
      <c r="D101" s="40"/>
      <c r="E101" s="37"/>
      <c r="F101" s="39"/>
      <c r="G101" s="47"/>
      <c r="H101" s="40"/>
      <c r="I101" s="48"/>
      <c r="J101" s="55"/>
      <c r="K101" s="56"/>
      <c r="L101" s="51"/>
      <c r="M101" s="52"/>
      <c r="N101" s="46"/>
      <c r="O101" s="53">
        <f t="shared" si="1"/>
        <v>0</v>
      </c>
      <c r="P101" s="54"/>
    </row>
    <row r="102" spans="1:16" ht="16" x14ac:dyDescent="0.2">
      <c r="A102" s="46"/>
      <c r="B102" s="40"/>
      <c r="C102" s="40"/>
      <c r="D102" s="40"/>
      <c r="E102" s="37"/>
      <c r="F102" s="39"/>
      <c r="G102" s="47"/>
      <c r="H102" s="40"/>
      <c r="I102" s="48"/>
      <c r="J102" s="55"/>
      <c r="K102" s="56"/>
      <c r="L102" s="51"/>
      <c r="M102" s="52"/>
      <c r="N102" s="46"/>
      <c r="O102" s="53">
        <f t="shared" si="1"/>
        <v>0</v>
      </c>
      <c r="P102" s="54"/>
    </row>
    <row r="103" spans="1:16" ht="16" x14ac:dyDescent="0.2">
      <c r="A103" s="46"/>
      <c r="B103" s="40"/>
      <c r="C103" s="40"/>
      <c r="D103" s="40"/>
      <c r="E103" s="37"/>
      <c r="F103" s="39"/>
      <c r="G103" s="47"/>
      <c r="H103" s="40"/>
      <c r="I103" s="48"/>
      <c r="J103" s="55"/>
      <c r="K103" s="56"/>
      <c r="L103" s="51"/>
      <c r="M103" s="52"/>
      <c r="N103" s="46"/>
      <c r="O103" s="53">
        <f t="shared" si="1"/>
        <v>0</v>
      </c>
      <c r="P103" s="54"/>
    </row>
    <row r="104" spans="1:16" ht="16" x14ac:dyDescent="0.2">
      <c r="A104" s="46"/>
      <c r="B104" s="40"/>
      <c r="C104" s="40"/>
      <c r="D104" s="40"/>
      <c r="E104" s="37"/>
      <c r="F104" s="39"/>
      <c r="G104" s="47"/>
      <c r="H104" s="40"/>
      <c r="I104" s="48"/>
      <c r="J104" s="55"/>
      <c r="K104" s="56"/>
      <c r="L104" s="51"/>
      <c r="M104" s="52"/>
      <c r="N104" s="46"/>
      <c r="O104" s="53">
        <f t="shared" si="1"/>
        <v>0</v>
      </c>
      <c r="P104" s="54"/>
    </row>
    <row r="105" spans="1:16" ht="16" x14ac:dyDescent="0.2">
      <c r="A105" s="46"/>
      <c r="B105" s="40"/>
      <c r="C105" s="40"/>
      <c r="D105" s="40"/>
      <c r="E105" s="37"/>
      <c r="F105" s="39"/>
      <c r="G105" s="47"/>
      <c r="H105" s="40"/>
      <c r="I105" s="48"/>
      <c r="J105" s="55"/>
      <c r="K105" s="56"/>
      <c r="L105" s="51"/>
      <c r="M105" s="52"/>
      <c r="N105" s="46"/>
      <c r="O105" s="53">
        <f t="shared" si="1"/>
        <v>0</v>
      </c>
      <c r="P105" s="54"/>
    </row>
    <row r="106" spans="1:16" ht="16" x14ac:dyDescent="0.2">
      <c r="A106" s="46"/>
      <c r="B106" s="40"/>
      <c r="C106" s="40"/>
      <c r="D106" s="40"/>
      <c r="E106" s="37"/>
      <c r="F106" s="39"/>
      <c r="G106" s="47"/>
      <c r="H106" s="40"/>
      <c r="I106" s="48"/>
      <c r="J106" s="55"/>
      <c r="K106" s="56"/>
      <c r="L106" s="51"/>
      <c r="M106" s="52"/>
      <c r="N106" s="46"/>
      <c r="O106" s="53">
        <f t="shared" si="1"/>
        <v>0</v>
      </c>
      <c r="P106" s="54"/>
    </row>
    <row r="107" spans="1:16" ht="16" x14ac:dyDescent="0.2">
      <c r="A107" s="46"/>
      <c r="B107" s="40"/>
      <c r="C107" s="40"/>
      <c r="D107" s="40"/>
      <c r="E107" s="37"/>
      <c r="F107" s="39"/>
      <c r="G107" s="47"/>
      <c r="H107" s="40"/>
      <c r="I107" s="48"/>
      <c r="J107" s="55"/>
      <c r="K107" s="56"/>
      <c r="L107" s="51"/>
      <c r="M107" s="52"/>
      <c r="N107" s="46"/>
      <c r="O107" s="53">
        <f t="shared" si="1"/>
        <v>0</v>
      </c>
      <c r="P107" s="54"/>
    </row>
    <row r="108" spans="1:16" ht="16" x14ac:dyDescent="0.2">
      <c r="A108" s="46"/>
      <c r="B108" s="40"/>
      <c r="C108" s="40"/>
      <c r="D108" s="40"/>
      <c r="E108" s="37"/>
      <c r="F108" s="39"/>
      <c r="G108" s="47"/>
      <c r="H108" s="40"/>
      <c r="I108" s="48"/>
      <c r="J108" s="55"/>
      <c r="K108" s="56"/>
      <c r="L108" s="51"/>
      <c r="M108" s="52"/>
      <c r="N108" s="46"/>
      <c r="O108" s="53">
        <f t="shared" si="1"/>
        <v>0</v>
      </c>
      <c r="P108" s="54"/>
    </row>
    <row r="109" spans="1:16" ht="16" x14ac:dyDescent="0.2">
      <c r="A109" s="46"/>
      <c r="B109" s="40"/>
      <c r="C109" s="40"/>
      <c r="D109" s="40"/>
      <c r="E109" s="37"/>
      <c r="F109" s="39"/>
      <c r="G109" s="47"/>
      <c r="H109" s="40"/>
      <c r="I109" s="48"/>
      <c r="J109" s="55"/>
      <c r="K109" s="56"/>
      <c r="L109" s="51"/>
      <c r="M109" s="52"/>
      <c r="N109" s="46"/>
      <c r="O109" s="53">
        <f t="shared" si="1"/>
        <v>0</v>
      </c>
      <c r="P109" s="54"/>
    </row>
    <row r="110" spans="1:16" ht="16" x14ac:dyDescent="0.2">
      <c r="A110" s="46"/>
      <c r="B110" s="40"/>
      <c r="C110" s="40"/>
      <c r="D110" s="40"/>
      <c r="E110" s="37"/>
      <c r="F110" s="39"/>
      <c r="G110" s="47"/>
      <c r="H110" s="40"/>
      <c r="I110" s="48"/>
      <c r="J110" s="55"/>
      <c r="K110" s="56"/>
      <c r="L110" s="51"/>
      <c r="M110" s="52"/>
      <c r="N110" s="46"/>
      <c r="O110" s="53">
        <f t="shared" si="1"/>
        <v>0</v>
      </c>
      <c r="P110" s="54"/>
    </row>
    <row r="111" spans="1:16" ht="16" x14ac:dyDescent="0.2">
      <c r="A111" s="46"/>
      <c r="B111" s="40"/>
      <c r="C111" s="40"/>
      <c r="D111" s="40"/>
      <c r="E111" s="37"/>
      <c r="F111" s="39"/>
      <c r="G111" s="47"/>
      <c r="H111" s="40"/>
      <c r="I111" s="48"/>
      <c r="J111" s="55"/>
      <c r="K111" s="56"/>
      <c r="L111" s="51"/>
      <c r="M111" s="52"/>
      <c r="N111" s="46"/>
      <c r="O111" s="53">
        <f t="shared" si="1"/>
        <v>0</v>
      </c>
      <c r="P111" s="54"/>
    </row>
    <row r="112" spans="1:16" ht="16" x14ac:dyDescent="0.2">
      <c r="A112" s="46"/>
      <c r="B112" s="40"/>
      <c r="C112" s="40"/>
      <c r="D112" s="40"/>
      <c r="E112" s="37"/>
      <c r="F112" s="39"/>
      <c r="G112" s="47"/>
      <c r="H112" s="40"/>
      <c r="I112" s="48"/>
      <c r="J112" s="55"/>
      <c r="K112" s="56"/>
      <c r="L112" s="51"/>
      <c r="M112" s="52"/>
      <c r="N112" s="46"/>
      <c r="O112" s="53">
        <f t="shared" si="1"/>
        <v>0</v>
      </c>
      <c r="P112" s="54"/>
    </row>
    <row r="113" spans="1:16" ht="16" x14ac:dyDescent="0.2">
      <c r="A113" s="46"/>
      <c r="B113" s="40"/>
      <c r="C113" s="40"/>
      <c r="D113" s="40"/>
      <c r="E113" s="37"/>
      <c r="F113" s="39"/>
      <c r="G113" s="47"/>
      <c r="H113" s="40"/>
      <c r="I113" s="48"/>
      <c r="J113" s="55"/>
      <c r="K113" s="56"/>
      <c r="L113" s="51"/>
      <c r="M113" s="52"/>
      <c r="N113" s="46"/>
      <c r="O113" s="53">
        <f t="shared" si="1"/>
        <v>0</v>
      </c>
      <c r="P113" s="54"/>
    </row>
    <row r="114" spans="1:16" ht="16" x14ac:dyDescent="0.2">
      <c r="A114" s="46"/>
      <c r="B114" s="40"/>
      <c r="C114" s="40"/>
      <c r="D114" s="40"/>
      <c r="E114" s="37"/>
      <c r="F114" s="39"/>
      <c r="G114" s="47"/>
      <c r="H114" s="40"/>
      <c r="I114" s="48"/>
      <c r="J114" s="55"/>
      <c r="K114" s="56"/>
      <c r="L114" s="51"/>
      <c r="M114" s="52"/>
      <c r="N114" s="46"/>
      <c r="O114" s="53">
        <f t="shared" si="1"/>
        <v>0</v>
      </c>
      <c r="P114" s="54"/>
    </row>
    <row r="115" spans="1:16" ht="16" x14ac:dyDescent="0.2">
      <c r="A115" s="46"/>
      <c r="B115" s="40"/>
      <c r="C115" s="40"/>
      <c r="D115" s="40"/>
      <c r="E115" s="37"/>
      <c r="F115" s="39"/>
      <c r="G115" s="47"/>
      <c r="H115" s="40"/>
      <c r="I115" s="48"/>
      <c r="J115" s="55"/>
      <c r="K115" s="56"/>
      <c r="L115" s="51"/>
      <c r="M115" s="52"/>
      <c r="N115" s="46"/>
      <c r="O115" s="53">
        <f t="shared" si="1"/>
        <v>0</v>
      </c>
      <c r="P115" s="54"/>
    </row>
    <row r="116" spans="1:16" ht="16" x14ac:dyDescent="0.2">
      <c r="A116" s="46"/>
      <c r="B116" s="40"/>
      <c r="C116" s="40"/>
      <c r="D116" s="40"/>
      <c r="E116" s="37"/>
      <c r="F116" s="39"/>
      <c r="G116" s="47"/>
      <c r="H116" s="40"/>
      <c r="I116" s="48"/>
      <c r="J116" s="55"/>
      <c r="K116" s="56"/>
      <c r="L116" s="51"/>
      <c r="M116" s="52"/>
      <c r="N116" s="46"/>
      <c r="O116" s="53">
        <f t="shared" si="1"/>
        <v>0</v>
      </c>
      <c r="P116" s="54"/>
    </row>
    <row r="117" spans="1:16" ht="16" x14ac:dyDescent="0.2">
      <c r="A117" s="46"/>
      <c r="B117" s="40"/>
      <c r="C117" s="40"/>
      <c r="D117" s="40"/>
      <c r="E117" s="37"/>
      <c r="F117" s="39"/>
      <c r="G117" s="47"/>
      <c r="H117" s="40"/>
      <c r="I117" s="48"/>
      <c r="J117" s="55"/>
      <c r="K117" s="56"/>
      <c r="L117" s="51"/>
      <c r="M117" s="52"/>
      <c r="N117" s="46"/>
      <c r="O117" s="53">
        <f t="shared" si="1"/>
        <v>0</v>
      </c>
      <c r="P117" s="54"/>
    </row>
    <row r="118" spans="1:16" ht="16" x14ac:dyDescent="0.2">
      <c r="A118" s="46"/>
      <c r="B118" s="40"/>
      <c r="C118" s="40"/>
      <c r="D118" s="40"/>
      <c r="E118" s="37"/>
      <c r="F118" s="39"/>
      <c r="G118" s="47"/>
      <c r="H118" s="40"/>
      <c r="I118" s="48"/>
      <c r="J118" s="55"/>
      <c r="K118" s="56"/>
      <c r="L118" s="51"/>
      <c r="M118" s="52"/>
      <c r="N118" s="46"/>
      <c r="O118" s="53">
        <f t="shared" si="1"/>
        <v>0</v>
      </c>
      <c r="P118" s="54"/>
    </row>
    <row r="119" spans="1:16" ht="16" x14ac:dyDescent="0.2">
      <c r="A119" s="46"/>
      <c r="B119" s="40"/>
      <c r="C119" s="40"/>
      <c r="D119" s="40"/>
      <c r="E119" s="37"/>
      <c r="F119" s="39"/>
      <c r="G119" s="47"/>
      <c r="H119" s="40"/>
      <c r="I119" s="48"/>
      <c r="J119" s="55"/>
      <c r="K119" s="56"/>
      <c r="L119" s="51"/>
      <c r="M119" s="52"/>
      <c r="N119" s="46"/>
      <c r="O119" s="53">
        <f t="shared" si="1"/>
        <v>0</v>
      </c>
      <c r="P119" s="54"/>
    </row>
    <row r="120" spans="1:16" ht="16" x14ac:dyDescent="0.2">
      <c r="A120" s="46"/>
      <c r="B120" s="40"/>
      <c r="C120" s="40"/>
      <c r="D120" s="40"/>
      <c r="E120" s="37"/>
      <c r="F120" s="39"/>
      <c r="G120" s="47"/>
      <c r="H120" s="40"/>
      <c r="I120" s="48"/>
      <c r="J120" s="55"/>
      <c r="K120" s="56"/>
      <c r="L120" s="51"/>
      <c r="M120" s="52"/>
      <c r="N120" s="46"/>
      <c r="O120" s="53">
        <f t="shared" si="1"/>
        <v>0</v>
      </c>
      <c r="P120" s="54"/>
    </row>
    <row r="121" spans="1:16" ht="16" x14ac:dyDescent="0.2">
      <c r="A121" s="46"/>
      <c r="B121" s="40"/>
      <c r="C121" s="40"/>
      <c r="D121" s="40"/>
      <c r="E121" s="37"/>
      <c r="F121" s="39"/>
      <c r="G121" s="47"/>
      <c r="H121" s="40"/>
      <c r="I121" s="48"/>
      <c r="J121" s="55"/>
      <c r="K121" s="56"/>
      <c r="L121" s="51"/>
      <c r="M121" s="52"/>
      <c r="N121" s="46"/>
      <c r="O121" s="53">
        <f t="shared" si="1"/>
        <v>0</v>
      </c>
      <c r="P121" s="54"/>
    </row>
    <row r="122" spans="1:16" ht="16" x14ac:dyDescent="0.2">
      <c r="A122" s="46"/>
      <c r="B122" s="40"/>
      <c r="C122" s="40"/>
      <c r="D122" s="40"/>
      <c r="E122" s="37"/>
      <c r="F122" s="39"/>
      <c r="G122" s="47"/>
      <c r="H122" s="40"/>
      <c r="I122" s="48"/>
      <c r="J122" s="55"/>
      <c r="K122" s="56"/>
      <c r="L122" s="51"/>
      <c r="M122" s="52"/>
      <c r="N122" s="46"/>
      <c r="O122" s="53">
        <f t="shared" si="1"/>
        <v>0</v>
      </c>
      <c r="P122" s="54"/>
    </row>
    <row r="123" spans="1:16" ht="16" x14ac:dyDescent="0.2">
      <c r="A123" s="46"/>
      <c r="B123" s="40"/>
      <c r="C123" s="40"/>
      <c r="D123" s="40"/>
      <c r="E123" s="37"/>
      <c r="F123" s="39"/>
      <c r="G123" s="47"/>
      <c r="H123" s="40"/>
      <c r="I123" s="48"/>
      <c r="J123" s="55"/>
      <c r="K123" s="56"/>
      <c r="L123" s="51"/>
      <c r="M123" s="52"/>
      <c r="N123" s="46"/>
      <c r="O123" s="53">
        <f t="shared" si="1"/>
        <v>0</v>
      </c>
      <c r="P123" s="58"/>
    </row>
    <row r="124" spans="1:16" ht="16" x14ac:dyDescent="0.2">
      <c r="A124" s="46"/>
      <c r="B124" s="40"/>
      <c r="C124" s="40"/>
      <c r="D124" s="40"/>
      <c r="E124" s="37"/>
      <c r="F124" s="39"/>
      <c r="G124" s="47"/>
      <c r="H124" s="40"/>
      <c r="I124" s="48"/>
      <c r="J124" s="55"/>
      <c r="K124" s="56"/>
      <c r="L124" s="51"/>
      <c r="M124" s="52"/>
      <c r="N124" s="46"/>
      <c r="O124" s="53">
        <f t="shared" si="1"/>
        <v>0</v>
      </c>
      <c r="P124" s="54"/>
    </row>
    <row r="125" spans="1:16" ht="16" x14ac:dyDescent="0.2">
      <c r="A125" s="46"/>
      <c r="B125" s="40"/>
      <c r="C125" s="40"/>
      <c r="D125" s="40"/>
      <c r="E125" s="37"/>
      <c r="F125" s="39"/>
      <c r="G125" s="47"/>
      <c r="H125" s="40"/>
      <c r="I125" s="48"/>
      <c r="J125" s="55"/>
      <c r="K125" s="56"/>
      <c r="L125" s="51"/>
      <c r="M125" s="52"/>
      <c r="N125" s="46"/>
      <c r="O125" s="53">
        <f t="shared" si="1"/>
        <v>0</v>
      </c>
      <c r="P125" s="54"/>
    </row>
    <row r="126" spans="1:16" ht="16" x14ac:dyDescent="0.2">
      <c r="A126" s="46"/>
      <c r="B126" s="40"/>
      <c r="C126" s="40"/>
      <c r="D126" s="40"/>
      <c r="E126" s="37"/>
      <c r="F126" s="39"/>
      <c r="G126" s="47"/>
      <c r="H126" s="40"/>
      <c r="I126" s="48"/>
      <c r="J126" s="55"/>
      <c r="K126" s="56"/>
      <c r="L126" s="51"/>
      <c r="M126" s="52"/>
      <c r="N126" s="46"/>
      <c r="O126" s="53">
        <f t="shared" si="1"/>
        <v>0</v>
      </c>
      <c r="P126" s="54"/>
    </row>
    <row r="127" spans="1:16" ht="16" x14ac:dyDescent="0.2">
      <c r="A127" s="46"/>
      <c r="B127" s="40"/>
      <c r="C127" s="40"/>
      <c r="D127" s="40"/>
      <c r="E127" s="37"/>
      <c r="F127" s="39"/>
      <c r="G127" s="47"/>
      <c r="H127" s="40"/>
      <c r="I127" s="48"/>
      <c r="J127" s="55"/>
      <c r="K127" s="56"/>
      <c r="L127" s="51"/>
      <c r="M127" s="52"/>
      <c r="N127" s="46"/>
      <c r="O127" s="53">
        <f t="shared" si="1"/>
        <v>0</v>
      </c>
      <c r="P127" s="54"/>
    </row>
    <row r="128" spans="1:16" ht="16" x14ac:dyDescent="0.2">
      <c r="A128" s="46"/>
      <c r="B128" s="40"/>
      <c r="C128" s="40"/>
      <c r="D128" s="40"/>
      <c r="E128" s="37"/>
      <c r="F128" s="39"/>
      <c r="G128" s="47"/>
      <c r="H128" s="40"/>
      <c r="I128" s="48"/>
      <c r="J128" s="55"/>
      <c r="K128" s="56"/>
      <c r="L128" s="51"/>
      <c r="M128" s="52"/>
      <c r="N128" s="46"/>
      <c r="O128" s="53">
        <f t="shared" si="1"/>
        <v>0</v>
      </c>
      <c r="P128" s="54"/>
    </row>
    <row r="129" spans="1:16" ht="16" x14ac:dyDescent="0.2">
      <c r="A129" s="46"/>
      <c r="B129" s="40"/>
      <c r="C129" s="40"/>
      <c r="D129" s="40"/>
      <c r="E129" s="37"/>
      <c r="F129" s="39"/>
      <c r="G129" s="47"/>
      <c r="H129" s="40"/>
      <c r="I129" s="57"/>
      <c r="J129" s="49"/>
      <c r="K129" s="50"/>
      <c r="L129" s="51"/>
      <c r="M129" s="52"/>
      <c r="N129" s="46"/>
      <c r="O129" s="53">
        <f t="shared" si="1"/>
        <v>0</v>
      </c>
      <c r="P129" s="54"/>
    </row>
    <row r="130" spans="1:16" ht="16" x14ac:dyDescent="0.2">
      <c r="A130" s="46"/>
      <c r="B130" s="40"/>
      <c r="C130" s="40"/>
      <c r="D130" s="40"/>
      <c r="E130" s="37"/>
      <c r="F130" s="39"/>
      <c r="G130" s="47"/>
      <c r="H130" s="40"/>
      <c r="I130" s="48"/>
      <c r="J130" s="49"/>
      <c r="K130" s="50"/>
      <c r="L130" s="51"/>
      <c r="M130" s="52"/>
      <c r="N130" s="46"/>
      <c r="O130" s="53">
        <f t="shared" si="1"/>
        <v>0</v>
      </c>
      <c r="P130" s="54"/>
    </row>
    <row r="131" spans="1:16" ht="16" x14ac:dyDescent="0.2">
      <c r="A131" s="46"/>
      <c r="B131" s="40"/>
      <c r="C131" s="40"/>
      <c r="D131" s="40"/>
      <c r="E131" s="37"/>
      <c r="F131" s="39"/>
      <c r="G131" s="47"/>
      <c r="H131" s="40"/>
      <c r="I131" s="48"/>
      <c r="J131" s="49"/>
      <c r="K131" s="50"/>
      <c r="L131" s="51"/>
      <c r="M131" s="52"/>
      <c r="N131" s="46"/>
      <c r="O131" s="53">
        <f t="shared" si="1"/>
        <v>0</v>
      </c>
      <c r="P131" s="54"/>
    </row>
    <row r="132" spans="1:16" ht="16" x14ac:dyDescent="0.2">
      <c r="A132" s="46"/>
      <c r="B132" s="40"/>
      <c r="C132" s="40"/>
      <c r="D132" s="40"/>
      <c r="E132" s="37"/>
      <c r="F132" s="39"/>
      <c r="G132" s="47"/>
      <c r="H132" s="40"/>
      <c r="I132" s="48"/>
      <c r="J132" s="49"/>
      <c r="K132" s="50"/>
      <c r="L132" s="51"/>
      <c r="M132" s="52"/>
      <c r="N132" s="46"/>
      <c r="O132" s="53">
        <f t="shared" ref="O132:O195" si="2">ABS(N132-A132)</f>
        <v>0</v>
      </c>
      <c r="P132" s="54"/>
    </row>
    <row r="133" spans="1:16" ht="16" x14ac:dyDescent="0.2">
      <c r="A133" s="46"/>
      <c r="B133" s="40"/>
      <c r="C133" s="40"/>
      <c r="D133" s="40"/>
      <c r="E133" s="37"/>
      <c r="F133" s="39"/>
      <c r="G133" s="47"/>
      <c r="H133" s="40"/>
      <c r="I133" s="48"/>
      <c r="J133" s="49"/>
      <c r="K133" s="50"/>
      <c r="L133" s="51"/>
      <c r="M133" s="52"/>
      <c r="N133" s="46"/>
      <c r="O133" s="53">
        <f t="shared" si="2"/>
        <v>0</v>
      </c>
      <c r="P133" s="54"/>
    </row>
    <row r="134" spans="1:16" ht="16" x14ac:dyDescent="0.2">
      <c r="A134" s="46"/>
      <c r="B134" s="40"/>
      <c r="C134" s="40"/>
      <c r="D134" s="40"/>
      <c r="E134" s="37"/>
      <c r="F134" s="39"/>
      <c r="G134" s="47"/>
      <c r="H134" s="40"/>
      <c r="I134" s="48"/>
      <c r="J134" s="49"/>
      <c r="K134" s="50"/>
      <c r="L134" s="51"/>
      <c r="M134" s="52"/>
      <c r="N134" s="46"/>
      <c r="O134" s="53">
        <f t="shared" si="2"/>
        <v>0</v>
      </c>
      <c r="P134" s="54"/>
    </row>
    <row r="135" spans="1:16" ht="16" x14ac:dyDescent="0.2">
      <c r="A135" s="46"/>
      <c r="B135" s="40"/>
      <c r="C135" s="40"/>
      <c r="D135" s="40"/>
      <c r="E135" s="37"/>
      <c r="F135" s="39"/>
      <c r="G135" s="47"/>
      <c r="H135" s="40"/>
      <c r="I135" s="48"/>
      <c r="J135" s="49"/>
      <c r="K135" s="50"/>
      <c r="L135" s="51"/>
      <c r="M135" s="52"/>
      <c r="N135" s="46"/>
      <c r="O135" s="53">
        <f t="shared" si="2"/>
        <v>0</v>
      </c>
      <c r="P135" s="54"/>
    </row>
    <row r="136" spans="1:16" ht="16" x14ac:dyDescent="0.2">
      <c r="A136" s="46"/>
      <c r="B136" s="40"/>
      <c r="C136" s="40"/>
      <c r="D136" s="40"/>
      <c r="E136" s="37"/>
      <c r="F136" s="39"/>
      <c r="G136" s="47"/>
      <c r="H136" s="40"/>
      <c r="I136" s="48"/>
      <c r="J136" s="49"/>
      <c r="K136" s="50"/>
      <c r="L136" s="51"/>
      <c r="M136" s="52"/>
      <c r="N136" s="46"/>
      <c r="O136" s="53">
        <f t="shared" si="2"/>
        <v>0</v>
      </c>
      <c r="P136" s="54"/>
    </row>
    <row r="137" spans="1:16" ht="16" x14ac:dyDescent="0.2">
      <c r="A137" s="46"/>
      <c r="B137" s="40"/>
      <c r="C137" s="40"/>
      <c r="D137" s="40"/>
      <c r="E137" s="37"/>
      <c r="F137" s="39"/>
      <c r="G137" s="47"/>
      <c r="H137" s="40"/>
      <c r="I137" s="48"/>
      <c r="J137" s="49"/>
      <c r="K137" s="50"/>
      <c r="L137" s="51"/>
      <c r="M137" s="52"/>
      <c r="N137" s="46"/>
      <c r="O137" s="53">
        <f t="shared" si="2"/>
        <v>0</v>
      </c>
      <c r="P137" s="54"/>
    </row>
    <row r="138" spans="1:16" ht="16" x14ac:dyDescent="0.2">
      <c r="A138" s="46"/>
      <c r="B138" s="40"/>
      <c r="C138" s="40"/>
      <c r="D138" s="40"/>
      <c r="E138" s="37"/>
      <c r="F138" s="39"/>
      <c r="G138" s="47"/>
      <c r="H138" s="40"/>
      <c r="I138" s="48"/>
      <c r="J138" s="49"/>
      <c r="K138" s="50"/>
      <c r="L138" s="51"/>
      <c r="M138" s="52"/>
      <c r="N138" s="46"/>
      <c r="O138" s="53">
        <f t="shared" si="2"/>
        <v>0</v>
      </c>
      <c r="P138" s="54"/>
    </row>
    <row r="139" spans="1:16" ht="16" x14ac:dyDescent="0.2">
      <c r="A139" s="46"/>
      <c r="B139" s="40"/>
      <c r="C139" s="40"/>
      <c r="D139" s="40"/>
      <c r="E139" s="37"/>
      <c r="F139" s="39"/>
      <c r="G139" s="47"/>
      <c r="H139" s="40"/>
      <c r="I139" s="48"/>
      <c r="J139" s="49"/>
      <c r="K139" s="50"/>
      <c r="L139" s="51"/>
      <c r="M139" s="52"/>
      <c r="N139" s="46"/>
      <c r="O139" s="53">
        <f t="shared" si="2"/>
        <v>0</v>
      </c>
      <c r="P139" s="54"/>
    </row>
    <row r="140" spans="1:16" ht="16" x14ac:dyDescent="0.2">
      <c r="A140" s="46"/>
      <c r="B140" s="40"/>
      <c r="C140" s="40"/>
      <c r="D140" s="40"/>
      <c r="E140" s="37"/>
      <c r="F140" s="39"/>
      <c r="G140" s="47"/>
      <c r="H140" s="40"/>
      <c r="I140" s="48"/>
      <c r="J140" s="49"/>
      <c r="K140" s="50"/>
      <c r="L140" s="51"/>
      <c r="M140" s="52"/>
      <c r="N140" s="46"/>
      <c r="O140" s="53">
        <f t="shared" si="2"/>
        <v>0</v>
      </c>
      <c r="P140" s="54"/>
    </row>
    <row r="141" spans="1:16" ht="16" x14ac:dyDescent="0.2">
      <c r="A141" s="46"/>
      <c r="B141" s="40"/>
      <c r="C141" s="40"/>
      <c r="D141" s="40"/>
      <c r="E141" s="37"/>
      <c r="F141" s="39"/>
      <c r="G141" s="47"/>
      <c r="H141" s="40"/>
      <c r="I141" s="48"/>
      <c r="J141" s="49"/>
      <c r="K141" s="50"/>
      <c r="L141" s="51"/>
      <c r="M141" s="52"/>
      <c r="N141" s="46"/>
      <c r="O141" s="53">
        <f t="shared" si="2"/>
        <v>0</v>
      </c>
      <c r="P141" s="54"/>
    </row>
    <row r="142" spans="1:16" ht="16" x14ac:dyDescent="0.2">
      <c r="A142" s="46"/>
      <c r="B142" s="40"/>
      <c r="C142" s="40"/>
      <c r="D142" s="40"/>
      <c r="E142" s="37"/>
      <c r="F142" s="39"/>
      <c r="G142" s="47"/>
      <c r="H142" s="40"/>
      <c r="I142" s="48"/>
      <c r="J142" s="49"/>
      <c r="K142" s="50"/>
      <c r="L142" s="51"/>
      <c r="M142" s="52"/>
      <c r="N142" s="46"/>
      <c r="O142" s="53">
        <f t="shared" si="2"/>
        <v>0</v>
      </c>
      <c r="P142" s="54"/>
    </row>
    <row r="143" spans="1:16" ht="16" x14ac:dyDescent="0.2">
      <c r="A143" s="46"/>
      <c r="B143" s="40"/>
      <c r="C143" s="40"/>
      <c r="D143" s="40"/>
      <c r="E143" s="37"/>
      <c r="F143" s="39"/>
      <c r="G143" s="47"/>
      <c r="H143" s="40"/>
      <c r="I143" s="48"/>
      <c r="J143" s="49"/>
      <c r="K143" s="50"/>
      <c r="L143" s="51"/>
      <c r="M143" s="52"/>
      <c r="N143" s="46"/>
      <c r="O143" s="53">
        <f t="shared" si="2"/>
        <v>0</v>
      </c>
      <c r="P143" s="54"/>
    </row>
    <row r="144" spans="1:16" ht="16" x14ac:dyDescent="0.2">
      <c r="A144" s="46"/>
      <c r="B144" s="40"/>
      <c r="C144" s="40"/>
      <c r="D144" s="40"/>
      <c r="E144" s="37"/>
      <c r="F144" s="39"/>
      <c r="G144" s="47"/>
      <c r="H144" s="40"/>
      <c r="I144" s="48"/>
      <c r="J144" s="49"/>
      <c r="K144" s="50"/>
      <c r="L144" s="51"/>
      <c r="M144" s="52"/>
      <c r="N144" s="46"/>
      <c r="O144" s="53">
        <f t="shared" si="2"/>
        <v>0</v>
      </c>
      <c r="P144" s="54"/>
    </row>
    <row r="145" spans="1:16" ht="16" x14ac:dyDescent="0.2">
      <c r="A145" s="46"/>
      <c r="B145" s="40"/>
      <c r="C145" s="40"/>
      <c r="D145" s="40"/>
      <c r="E145" s="37"/>
      <c r="F145" s="39"/>
      <c r="G145" s="47"/>
      <c r="H145" s="40"/>
      <c r="I145" s="48"/>
      <c r="J145" s="49"/>
      <c r="K145" s="50"/>
      <c r="L145" s="51"/>
      <c r="M145" s="52"/>
      <c r="N145" s="46"/>
      <c r="O145" s="53">
        <f t="shared" si="2"/>
        <v>0</v>
      </c>
      <c r="P145" s="54"/>
    </row>
    <row r="146" spans="1:16" ht="16" x14ac:dyDescent="0.2">
      <c r="A146" s="46"/>
      <c r="B146" s="40"/>
      <c r="C146" s="40"/>
      <c r="D146" s="40"/>
      <c r="E146" s="37"/>
      <c r="F146" s="39"/>
      <c r="G146" s="47"/>
      <c r="H146" s="40"/>
      <c r="I146" s="48"/>
      <c r="J146" s="49"/>
      <c r="K146" s="50"/>
      <c r="L146" s="51"/>
      <c r="M146" s="52"/>
      <c r="N146" s="46"/>
      <c r="O146" s="53">
        <f t="shared" si="2"/>
        <v>0</v>
      </c>
      <c r="P146" s="54"/>
    </row>
    <row r="147" spans="1:16" ht="16" x14ac:dyDescent="0.2">
      <c r="A147" s="46"/>
      <c r="B147" s="40"/>
      <c r="C147" s="40"/>
      <c r="D147" s="40"/>
      <c r="E147" s="37"/>
      <c r="F147" s="39"/>
      <c r="G147" s="47"/>
      <c r="H147" s="40"/>
      <c r="I147" s="48"/>
      <c r="J147" s="49"/>
      <c r="K147" s="50"/>
      <c r="L147" s="51"/>
      <c r="M147" s="52"/>
      <c r="N147" s="46"/>
      <c r="O147" s="53">
        <f t="shared" si="2"/>
        <v>0</v>
      </c>
      <c r="P147" s="54"/>
    </row>
    <row r="148" spans="1:16" ht="16" x14ac:dyDescent="0.2">
      <c r="A148" s="46"/>
      <c r="B148" s="40"/>
      <c r="C148" s="40"/>
      <c r="D148" s="40"/>
      <c r="E148" s="37"/>
      <c r="F148" s="39"/>
      <c r="G148" s="47"/>
      <c r="H148" s="40"/>
      <c r="I148" s="48"/>
      <c r="J148" s="49"/>
      <c r="K148" s="50"/>
      <c r="L148" s="51"/>
      <c r="M148" s="52"/>
      <c r="N148" s="46"/>
      <c r="O148" s="53">
        <f t="shared" si="2"/>
        <v>0</v>
      </c>
      <c r="P148" s="54"/>
    </row>
    <row r="149" spans="1:16" ht="16" x14ac:dyDescent="0.2">
      <c r="A149" s="46"/>
      <c r="B149" s="40"/>
      <c r="C149" s="40"/>
      <c r="D149" s="40"/>
      <c r="E149" s="37"/>
      <c r="F149" s="39"/>
      <c r="G149" s="47"/>
      <c r="H149" s="40"/>
      <c r="I149" s="48"/>
      <c r="J149" s="49"/>
      <c r="K149" s="50"/>
      <c r="L149" s="51"/>
      <c r="M149" s="52"/>
      <c r="N149" s="46"/>
      <c r="O149" s="53">
        <f t="shared" si="2"/>
        <v>0</v>
      </c>
      <c r="P149" s="54"/>
    </row>
    <row r="150" spans="1:16" ht="16" x14ac:dyDescent="0.2">
      <c r="A150" s="46"/>
      <c r="B150" s="40"/>
      <c r="C150" s="40"/>
      <c r="D150" s="40"/>
      <c r="E150" s="37"/>
      <c r="F150" s="39"/>
      <c r="G150" s="47"/>
      <c r="H150" s="40"/>
      <c r="I150" s="48"/>
      <c r="J150" s="49"/>
      <c r="K150" s="50"/>
      <c r="L150" s="51"/>
      <c r="M150" s="52"/>
      <c r="N150" s="46"/>
      <c r="O150" s="53">
        <f t="shared" si="2"/>
        <v>0</v>
      </c>
      <c r="P150" s="54"/>
    </row>
    <row r="151" spans="1:16" ht="16" x14ac:dyDescent="0.2">
      <c r="A151" s="46"/>
      <c r="B151" s="40"/>
      <c r="C151" s="40"/>
      <c r="D151" s="40"/>
      <c r="E151" s="37"/>
      <c r="F151" s="39"/>
      <c r="G151" s="47"/>
      <c r="H151" s="40"/>
      <c r="I151" s="48"/>
      <c r="J151" s="49"/>
      <c r="K151" s="50"/>
      <c r="L151" s="51"/>
      <c r="M151" s="52"/>
      <c r="N151" s="46"/>
      <c r="O151" s="53">
        <f t="shared" si="2"/>
        <v>0</v>
      </c>
      <c r="P151" s="54"/>
    </row>
    <row r="152" spans="1:16" ht="16" x14ac:dyDescent="0.2">
      <c r="A152" s="46"/>
      <c r="B152" s="40"/>
      <c r="C152" s="40"/>
      <c r="D152" s="40"/>
      <c r="E152" s="37"/>
      <c r="F152" s="39"/>
      <c r="G152" s="47"/>
      <c r="H152" s="40"/>
      <c r="I152" s="48"/>
      <c r="J152" s="49"/>
      <c r="K152" s="50"/>
      <c r="L152" s="51"/>
      <c r="M152" s="52"/>
      <c r="N152" s="46"/>
      <c r="O152" s="53">
        <f t="shared" si="2"/>
        <v>0</v>
      </c>
      <c r="P152" s="54"/>
    </row>
    <row r="153" spans="1:16" ht="16" x14ac:dyDescent="0.2">
      <c r="A153" s="46"/>
      <c r="B153" s="40"/>
      <c r="C153" s="40"/>
      <c r="D153" s="40"/>
      <c r="E153" s="37"/>
      <c r="F153" s="39"/>
      <c r="G153" s="47"/>
      <c r="H153" s="40"/>
      <c r="I153" s="48"/>
      <c r="J153" s="49"/>
      <c r="K153" s="50"/>
      <c r="L153" s="51"/>
      <c r="M153" s="52"/>
      <c r="N153" s="46"/>
      <c r="O153" s="53">
        <f t="shared" si="2"/>
        <v>0</v>
      </c>
      <c r="P153" s="54"/>
    </row>
    <row r="154" spans="1:16" ht="16" x14ac:dyDescent="0.2">
      <c r="A154" s="46"/>
      <c r="B154" s="40"/>
      <c r="C154" s="40"/>
      <c r="D154" s="40"/>
      <c r="E154" s="37"/>
      <c r="F154" s="39"/>
      <c r="G154" s="47"/>
      <c r="H154" s="40"/>
      <c r="I154" s="48"/>
      <c r="J154" s="49"/>
      <c r="K154" s="50"/>
      <c r="L154" s="51"/>
      <c r="M154" s="52"/>
      <c r="N154" s="46"/>
      <c r="O154" s="53">
        <f t="shared" si="2"/>
        <v>0</v>
      </c>
      <c r="P154" s="54"/>
    </row>
    <row r="155" spans="1:16" ht="16" x14ac:dyDescent="0.2">
      <c r="A155" s="46"/>
      <c r="B155" s="40"/>
      <c r="C155" s="40"/>
      <c r="D155" s="40"/>
      <c r="E155" s="37"/>
      <c r="F155" s="39"/>
      <c r="G155" s="47"/>
      <c r="H155" s="40"/>
      <c r="I155" s="48"/>
      <c r="J155" s="49"/>
      <c r="K155" s="50"/>
      <c r="L155" s="51"/>
      <c r="M155" s="52"/>
      <c r="N155" s="46"/>
      <c r="O155" s="53">
        <f t="shared" si="2"/>
        <v>0</v>
      </c>
      <c r="P155" s="54"/>
    </row>
    <row r="156" spans="1:16" ht="16" x14ac:dyDescent="0.2">
      <c r="A156" s="46"/>
      <c r="B156" s="40"/>
      <c r="C156" s="40"/>
      <c r="D156" s="40"/>
      <c r="E156" s="37"/>
      <c r="F156" s="39"/>
      <c r="G156" s="47"/>
      <c r="H156" s="40"/>
      <c r="I156" s="48"/>
      <c r="J156" s="49"/>
      <c r="K156" s="50"/>
      <c r="L156" s="51"/>
      <c r="M156" s="52"/>
      <c r="N156" s="46"/>
      <c r="O156" s="53">
        <f t="shared" si="2"/>
        <v>0</v>
      </c>
      <c r="P156" s="54"/>
    </row>
    <row r="157" spans="1:16" ht="16" x14ac:dyDescent="0.2">
      <c r="A157" s="46"/>
      <c r="B157" s="40"/>
      <c r="C157" s="40"/>
      <c r="D157" s="40"/>
      <c r="E157" s="37"/>
      <c r="F157" s="39"/>
      <c r="G157" s="47"/>
      <c r="H157" s="40"/>
      <c r="I157" s="48"/>
      <c r="J157" s="49"/>
      <c r="K157" s="50"/>
      <c r="L157" s="51"/>
      <c r="M157" s="52"/>
      <c r="N157" s="46"/>
      <c r="O157" s="53">
        <f t="shared" si="2"/>
        <v>0</v>
      </c>
      <c r="P157" s="54"/>
    </row>
    <row r="158" spans="1:16" ht="16" x14ac:dyDescent="0.2">
      <c r="A158" s="46"/>
      <c r="B158" s="40"/>
      <c r="C158" s="40"/>
      <c r="D158" s="40"/>
      <c r="E158" s="37"/>
      <c r="F158" s="39"/>
      <c r="G158" s="47"/>
      <c r="H158" s="40"/>
      <c r="I158" s="48"/>
      <c r="J158" s="49"/>
      <c r="K158" s="50"/>
      <c r="L158" s="51"/>
      <c r="M158" s="52"/>
      <c r="N158" s="46"/>
      <c r="O158" s="53">
        <f t="shared" si="2"/>
        <v>0</v>
      </c>
      <c r="P158" s="54"/>
    </row>
    <row r="159" spans="1:16" ht="16" x14ac:dyDescent="0.2">
      <c r="A159" s="46"/>
      <c r="B159" s="40"/>
      <c r="C159" s="40"/>
      <c r="D159" s="40"/>
      <c r="E159" s="37"/>
      <c r="F159" s="39"/>
      <c r="G159" s="47"/>
      <c r="H159" s="40"/>
      <c r="I159" s="48"/>
      <c r="J159" s="49"/>
      <c r="K159" s="50"/>
      <c r="L159" s="51"/>
      <c r="M159" s="52"/>
      <c r="N159" s="46"/>
      <c r="O159" s="53">
        <f t="shared" si="2"/>
        <v>0</v>
      </c>
      <c r="P159" s="54"/>
    </row>
    <row r="160" spans="1:16" ht="16" x14ac:dyDescent="0.2">
      <c r="A160" s="46"/>
      <c r="B160" s="40"/>
      <c r="C160" s="40"/>
      <c r="D160" s="40"/>
      <c r="E160" s="37"/>
      <c r="F160" s="39"/>
      <c r="G160" s="47"/>
      <c r="H160" s="40"/>
      <c r="I160" s="48"/>
      <c r="J160" s="49"/>
      <c r="K160" s="50"/>
      <c r="L160" s="51"/>
      <c r="M160" s="52"/>
      <c r="N160" s="46"/>
      <c r="O160" s="53">
        <f t="shared" si="2"/>
        <v>0</v>
      </c>
      <c r="P160" s="54"/>
    </row>
    <row r="161" spans="1:16" ht="16" x14ac:dyDescent="0.2">
      <c r="A161" s="46"/>
      <c r="B161" s="40"/>
      <c r="C161" s="40"/>
      <c r="D161" s="40"/>
      <c r="E161" s="37"/>
      <c r="F161" s="39"/>
      <c r="G161" s="47"/>
      <c r="H161" s="40"/>
      <c r="I161" s="48"/>
      <c r="J161" s="49"/>
      <c r="K161" s="50"/>
      <c r="L161" s="51"/>
      <c r="M161" s="52"/>
      <c r="N161" s="46"/>
      <c r="O161" s="53">
        <f t="shared" si="2"/>
        <v>0</v>
      </c>
      <c r="P161" s="54"/>
    </row>
    <row r="162" spans="1:16" ht="16" x14ac:dyDescent="0.2">
      <c r="A162" s="46"/>
      <c r="B162" s="40"/>
      <c r="C162" s="40"/>
      <c r="D162" s="40"/>
      <c r="E162" s="37"/>
      <c r="F162" s="39"/>
      <c r="G162" s="47"/>
      <c r="H162" s="40"/>
      <c r="I162" s="48"/>
      <c r="J162" s="49"/>
      <c r="K162" s="50"/>
      <c r="L162" s="51"/>
      <c r="M162" s="52"/>
      <c r="N162" s="46"/>
      <c r="O162" s="53">
        <f t="shared" si="2"/>
        <v>0</v>
      </c>
      <c r="P162" s="54"/>
    </row>
    <row r="163" spans="1:16" ht="16" x14ac:dyDescent="0.2">
      <c r="A163" s="46"/>
      <c r="B163" s="40"/>
      <c r="C163" s="40"/>
      <c r="D163" s="40"/>
      <c r="E163" s="37"/>
      <c r="F163" s="39"/>
      <c r="G163" s="47"/>
      <c r="H163" s="40"/>
      <c r="I163" s="48"/>
      <c r="J163" s="49"/>
      <c r="K163" s="50"/>
      <c r="L163" s="51"/>
      <c r="M163" s="52"/>
      <c r="N163" s="46"/>
      <c r="O163" s="53">
        <f t="shared" si="2"/>
        <v>0</v>
      </c>
      <c r="P163" s="54"/>
    </row>
    <row r="164" spans="1:16" ht="16" x14ac:dyDescent="0.2">
      <c r="A164" s="46"/>
      <c r="B164" s="40"/>
      <c r="C164" s="40"/>
      <c r="D164" s="40"/>
      <c r="E164" s="37"/>
      <c r="F164" s="39"/>
      <c r="G164" s="47"/>
      <c r="H164" s="40"/>
      <c r="I164" s="48"/>
      <c r="J164" s="49"/>
      <c r="K164" s="50"/>
      <c r="L164" s="51"/>
      <c r="M164" s="52"/>
      <c r="N164" s="46"/>
      <c r="O164" s="53">
        <f t="shared" si="2"/>
        <v>0</v>
      </c>
      <c r="P164" s="54"/>
    </row>
    <row r="165" spans="1:16" ht="16" x14ac:dyDescent="0.2">
      <c r="A165" s="46"/>
      <c r="B165" s="40"/>
      <c r="C165" s="40"/>
      <c r="D165" s="40"/>
      <c r="E165" s="37"/>
      <c r="F165" s="39"/>
      <c r="G165" s="47"/>
      <c r="H165" s="40"/>
      <c r="I165" s="48"/>
      <c r="J165" s="49"/>
      <c r="K165" s="50"/>
      <c r="L165" s="51"/>
      <c r="M165" s="52"/>
      <c r="N165" s="46"/>
      <c r="O165" s="53">
        <f t="shared" si="2"/>
        <v>0</v>
      </c>
      <c r="P165" s="54"/>
    </row>
    <row r="166" spans="1:16" ht="16" x14ac:dyDescent="0.2">
      <c r="A166" s="46"/>
      <c r="B166" s="40"/>
      <c r="C166" s="40"/>
      <c r="D166" s="40"/>
      <c r="E166" s="37"/>
      <c r="F166" s="39"/>
      <c r="G166" s="47"/>
      <c r="H166" s="40"/>
      <c r="I166" s="48"/>
      <c r="J166" s="49"/>
      <c r="K166" s="50"/>
      <c r="L166" s="51"/>
      <c r="M166" s="52"/>
      <c r="N166" s="46"/>
      <c r="O166" s="53">
        <f t="shared" si="2"/>
        <v>0</v>
      </c>
      <c r="P166" s="54"/>
    </row>
    <row r="167" spans="1:16" ht="16" x14ac:dyDescent="0.2">
      <c r="A167" s="46"/>
      <c r="B167" s="40"/>
      <c r="C167" s="40"/>
      <c r="D167" s="40"/>
      <c r="E167" s="37"/>
      <c r="F167" s="39"/>
      <c r="G167" s="47"/>
      <c r="H167" s="40"/>
      <c r="I167" s="48"/>
      <c r="J167" s="49"/>
      <c r="K167" s="50"/>
      <c r="L167" s="51"/>
      <c r="M167" s="52"/>
      <c r="N167" s="46"/>
      <c r="O167" s="53">
        <f t="shared" si="2"/>
        <v>0</v>
      </c>
      <c r="P167" s="54"/>
    </row>
    <row r="168" spans="1:16" ht="16" x14ac:dyDescent="0.2">
      <c r="A168" s="46"/>
      <c r="B168" s="40"/>
      <c r="C168" s="40"/>
      <c r="D168" s="40"/>
      <c r="E168" s="37"/>
      <c r="F168" s="39"/>
      <c r="G168" s="47"/>
      <c r="H168" s="40"/>
      <c r="I168" s="48"/>
      <c r="J168" s="49"/>
      <c r="K168" s="50"/>
      <c r="L168" s="51"/>
      <c r="M168" s="52"/>
      <c r="N168" s="46"/>
      <c r="O168" s="53">
        <f t="shared" si="2"/>
        <v>0</v>
      </c>
      <c r="P168" s="54"/>
    </row>
    <row r="169" spans="1:16" ht="16" x14ac:dyDescent="0.2">
      <c r="A169" s="46"/>
      <c r="B169" s="40"/>
      <c r="C169" s="40"/>
      <c r="D169" s="40"/>
      <c r="E169" s="37"/>
      <c r="F169" s="39"/>
      <c r="G169" s="47"/>
      <c r="H169" s="40"/>
      <c r="I169" s="48"/>
      <c r="J169" s="49"/>
      <c r="K169" s="50"/>
      <c r="L169" s="51"/>
      <c r="M169" s="52"/>
      <c r="N169" s="46"/>
      <c r="O169" s="53">
        <f t="shared" si="2"/>
        <v>0</v>
      </c>
      <c r="P169" s="54"/>
    </row>
    <row r="170" spans="1:16" ht="16" x14ac:dyDescent="0.2">
      <c r="A170" s="46"/>
      <c r="B170" s="40"/>
      <c r="C170" s="40"/>
      <c r="D170" s="40"/>
      <c r="E170" s="37"/>
      <c r="F170" s="39"/>
      <c r="G170" s="47"/>
      <c r="H170" s="40"/>
      <c r="I170" s="48"/>
      <c r="J170" s="49"/>
      <c r="K170" s="50"/>
      <c r="L170" s="51"/>
      <c r="M170" s="52"/>
      <c r="N170" s="46"/>
      <c r="O170" s="53">
        <f t="shared" si="2"/>
        <v>0</v>
      </c>
      <c r="P170" s="54"/>
    </row>
    <row r="171" spans="1:16" ht="16" x14ac:dyDescent="0.2">
      <c r="A171" s="46"/>
      <c r="B171" s="40"/>
      <c r="C171" s="40"/>
      <c r="D171" s="40"/>
      <c r="E171" s="37"/>
      <c r="F171" s="39"/>
      <c r="G171" s="47"/>
      <c r="H171" s="40"/>
      <c r="I171" s="48"/>
      <c r="J171" s="49"/>
      <c r="K171" s="50"/>
      <c r="L171" s="51"/>
      <c r="M171" s="52"/>
      <c r="N171" s="46"/>
      <c r="O171" s="53">
        <f t="shared" si="2"/>
        <v>0</v>
      </c>
      <c r="P171" s="54"/>
    </row>
    <row r="172" spans="1:16" ht="16" x14ac:dyDescent="0.2">
      <c r="A172" s="46"/>
      <c r="B172" s="40"/>
      <c r="C172" s="40"/>
      <c r="D172" s="40"/>
      <c r="E172" s="37"/>
      <c r="F172" s="39"/>
      <c r="G172" s="47"/>
      <c r="H172" s="40"/>
      <c r="I172" s="48"/>
      <c r="J172" s="49"/>
      <c r="K172" s="50"/>
      <c r="L172" s="51"/>
      <c r="M172" s="52"/>
      <c r="N172" s="46"/>
      <c r="O172" s="53">
        <f t="shared" si="2"/>
        <v>0</v>
      </c>
      <c r="P172" s="54"/>
    </row>
    <row r="173" spans="1:16" ht="16" x14ac:dyDescent="0.2">
      <c r="A173" s="46"/>
      <c r="B173" s="40"/>
      <c r="C173" s="40"/>
      <c r="D173" s="40"/>
      <c r="E173" s="37"/>
      <c r="F173" s="39"/>
      <c r="G173" s="47"/>
      <c r="H173" s="40"/>
      <c r="I173" s="48"/>
      <c r="J173" s="49"/>
      <c r="K173" s="50"/>
      <c r="L173" s="51"/>
      <c r="M173" s="52"/>
      <c r="N173" s="46"/>
      <c r="O173" s="53">
        <f t="shared" si="2"/>
        <v>0</v>
      </c>
      <c r="P173" s="54"/>
    </row>
    <row r="174" spans="1:16" ht="16" x14ac:dyDescent="0.2">
      <c r="A174" s="46"/>
      <c r="B174" s="40"/>
      <c r="C174" s="40"/>
      <c r="D174" s="90"/>
      <c r="E174" s="59"/>
      <c r="F174" s="39"/>
      <c r="G174" s="47"/>
      <c r="H174" s="40"/>
      <c r="I174" s="48"/>
      <c r="J174" s="49"/>
      <c r="K174" s="50"/>
      <c r="L174" s="51"/>
      <c r="M174" s="52"/>
      <c r="N174" s="46"/>
      <c r="O174" s="53">
        <f t="shared" si="2"/>
        <v>0</v>
      </c>
      <c r="P174" s="54"/>
    </row>
    <row r="175" spans="1:16" ht="16" x14ac:dyDescent="0.2">
      <c r="A175" s="46"/>
      <c r="B175" s="40"/>
      <c r="C175" s="40"/>
      <c r="D175" s="40"/>
      <c r="E175" s="37"/>
      <c r="F175" s="39"/>
      <c r="G175" s="47"/>
      <c r="H175" s="40"/>
      <c r="I175" s="48"/>
      <c r="J175" s="49"/>
      <c r="K175" s="50"/>
      <c r="L175" s="51"/>
      <c r="M175" s="52"/>
      <c r="N175" s="46"/>
      <c r="O175" s="53">
        <f t="shared" si="2"/>
        <v>0</v>
      </c>
      <c r="P175" s="54"/>
    </row>
    <row r="176" spans="1:16" ht="16" x14ac:dyDescent="0.2">
      <c r="A176" s="46"/>
      <c r="B176" s="40"/>
      <c r="C176" s="40"/>
      <c r="D176" s="40"/>
      <c r="E176" s="37"/>
      <c r="F176" s="39"/>
      <c r="G176" s="47"/>
      <c r="H176" s="40"/>
      <c r="I176" s="48"/>
      <c r="J176" s="49"/>
      <c r="K176" s="50"/>
      <c r="L176" s="51"/>
      <c r="M176" s="52"/>
      <c r="N176" s="46"/>
      <c r="O176" s="53">
        <f t="shared" si="2"/>
        <v>0</v>
      </c>
      <c r="P176" s="54"/>
    </row>
    <row r="177" spans="1:16" ht="16" x14ac:dyDescent="0.2">
      <c r="A177" s="46"/>
      <c r="B177" s="40"/>
      <c r="C177" s="40"/>
      <c r="D177" s="40"/>
      <c r="E177" s="37"/>
      <c r="F177" s="39"/>
      <c r="G177" s="47"/>
      <c r="H177" s="40"/>
      <c r="I177" s="48"/>
      <c r="J177" s="49"/>
      <c r="K177" s="50"/>
      <c r="L177" s="51"/>
      <c r="M177" s="52"/>
      <c r="N177" s="46"/>
      <c r="O177" s="53">
        <f t="shared" si="2"/>
        <v>0</v>
      </c>
      <c r="P177" s="54"/>
    </row>
    <row r="178" spans="1:16" ht="16" x14ac:dyDescent="0.2">
      <c r="A178" s="46"/>
      <c r="B178" s="40"/>
      <c r="C178" s="40"/>
      <c r="D178" s="40"/>
      <c r="E178" s="37"/>
      <c r="F178" s="39"/>
      <c r="G178" s="47"/>
      <c r="H178" s="40"/>
      <c r="I178" s="48"/>
      <c r="J178" s="49"/>
      <c r="K178" s="50"/>
      <c r="L178" s="51"/>
      <c r="M178" s="52"/>
      <c r="N178" s="46"/>
      <c r="O178" s="53">
        <f t="shared" si="2"/>
        <v>0</v>
      </c>
      <c r="P178" s="54"/>
    </row>
    <row r="179" spans="1:16" ht="16" x14ac:dyDescent="0.2">
      <c r="A179" s="46"/>
      <c r="B179" s="40"/>
      <c r="C179" s="40"/>
      <c r="D179" s="40"/>
      <c r="E179" s="37"/>
      <c r="F179" s="39"/>
      <c r="G179" s="47"/>
      <c r="H179" s="40"/>
      <c r="I179" s="48"/>
      <c r="J179" s="49"/>
      <c r="K179" s="50"/>
      <c r="L179" s="51"/>
      <c r="M179" s="52"/>
      <c r="N179" s="46"/>
      <c r="O179" s="53">
        <f t="shared" si="2"/>
        <v>0</v>
      </c>
      <c r="P179" s="54"/>
    </row>
    <row r="180" spans="1:16" ht="16" x14ac:dyDescent="0.2">
      <c r="A180" s="46"/>
      <c r="B180" s="40"/>
      <c r="C180" s="40"/>
      <c r="D180" s="40"/>
      <c r="E180" s="37"/>
      <c r="F180" s="39"/>
      <c r="G180" s="47"/>
      <c r="H180" s="40"/>
      <c r="I180" s="48"/>
      <c r="J180" s="49"/>
      <c r="K180" s="50"/>
      <c r="L180" s="51"/>
      <c r="M180" s="52"/>
      <c r="N180" s="46"/>
      <c r="O180" s="53">
        <f t="shared" si="2"/>
        <v>0</v>
      </c>
      <c r="P180" s="54"/>
    </row>
    <row r="181" spans="1:16" ht="16" x14ac:dyDescent="0.2">
      <c r="A181" s="46"/>
      <c r="B181" s="40"/>
      <c r="C181" s="40"/>
      <c r="D181" s="40"/>
      <c r="E181" s="37"/>
      <c r="F181" s="39"/>
      <c r="G181" s="47"/>
      <c r="H181" s="40"/>
      <c r="I181" s="48"/>
      <c r="J181" s="49"/>
      <c r="K181" s="50"/>
      <c r="L181" s="51"/>
      <c r="M181" s="52"/>
      <c r="N181" s="46"/>
      <c r="O181" s="53">
        <f t="shared" si="2"/>
        <v>0</v>
      </c>
      <c r="P181" s="54"/>
    </row>
    <row r="182" spans="1:16" ht="16" x14ac:dyDescent="0.2">
      <c r="A182" s="46"/>
      <c r="B182" s="40"/>
      <c r="C182" s="40"/>
      <c r="D182" s="40"/>
      <c r="E182" s="37"/>
      <c r="F182" s="39"/>
      <c r="G182" s="47"/>
      <c r="H182" s="40"/>
      <c r="I182" s="48"/>
      <c r="J182" s="49"/>
      <c r="K182" s="50"/>
      <c r="L182" s="51"/>
      <c r="M182" s="52"/>
      <c r="N182" s="46"/>
      <c r="O182" s="53">
        <f t="shared" si="2"/>
        <v>0</v>
      </c>
      <c r="P182" s="54"/>
    </row>
    <row r="183" spans="1:16" ht="16" x14ac:dyDescent="0.2">
      <c r="A183" s="46"/>
      <c r="B183" s="40"/>
      <c r="C183" s="40"/>
      <c r="D183" s="40"/>
      <c r="E183" s="37"/>
      <c r="F183" s="39"/>
      <c r="G183" s="47"/>
      <c r="H183" s="40"/>
      <c r="I183" s="48"/>
      <c r="J183" s="49"/>
      <c r="K183" s="50"/>
      <c r="L183" s="51"/>
      <c r="M183" s="52"/>
      <c r="N183" s="46"/>
      <c r="O183" s="53">
        <f t="shared" si="2"/>
        <v>0</v>
      </c>
      <c r="P183" s="54"/>
    </row>
    <row r="184" spans="1:16" ht="16" x14ac:dyDescent="0.2">
      <c r="A184" s="46"/>
      <c r="B184" s="40"/>
      <c r="C184" s="40"/>
      <c r="D184" s="40"/>
      <c r="E184" s="37"/>
      <c r="F184" s="39"/>
      <c r="G184" s="47"/>
      <c r="H184" s="40"/>
      <c r="I184" s="48"/>
      <c r="J184" s="49"/>
      <c r="K184" s="50"/>
      <c r="L184" s="51"/>
      <c r="M184" s="52"/>
      <c r="N184" s="46"/>
      <c r="O184" s="53">
        <f t="shared" si="2"/>
        <v>0</v>
      </c>
      <c r="P184" s="54"/>
    </row>
    <row r="185" spans="1:16" ht="16" x14ac:dyDescent="0.2">
      <c r="A185" s="46"/>
      <c r="B185" s="40"/>
      <c r="C185" s="40"/>
      <c r="D185" s="40"/>
      <c r="E185" s="37"/>
      <c r="F185" s="39"/>
      <c r="G185" s="47"/>
      <c r="H185" s="40"/>
      <c r="I185" s="48"/>
      <c r="J185" s="49"/>
      <c r="K185" s="50"/>
      <c r="L185" s="51"/>
      <c r="M185" s="52"/>
      <c r="N185" s="46"/>
      <c r="O185" s="53">
        <f t="shared" si="2"/>
        <v>0</v>
      </c>
      <c r="P185" s="54"/>
    </row>
    <row r="186" spans="1:16" ht="16" x14ac:dyDescent="0.2">
      <c r="A186" s="46"/>
      <c r="B186" s="40"/>
      <c r="C186" s="40"/>
      <c r="D186" s="40"/>
      <c r="E186" s="37"/>
      <c r="F186" s="39"/>
      <c r="G186" s="47"/>
      <c r="H186" s="40"/>
      <c r="I186" s="48"/>
      <c r="J186" s="49"/>
      <c r="K186" s="50"/>
      <c r="L186" s="51"/>
      <c r="M186" s="52"/>
      <c r="N186" s="46"/>
      <c r="O186" s="53">
        <f t="shared" si="2"/>
        <v>0</v>
      </c>
      <c r="P186" s="54"/>
    </row>
    <row r="187" spans="1:16" ht="16" x14ac:dyDescent="0.2">
      <c r="A187" s="46"/>
      <c r="B187" s="40"/>
      <c r="C187" s="40"/>
      <c r="D187" s="40"/>
      <c r="E187" s="37"/>
      <c r="F187" s="39"/>
      <c r="G187" s="47"/>
      <c r="H187" s="40"/>
      <c r="I187" s="48"/>
      <c r="J187" s="49"/>
      <c r="K187" s="50"/>
      <c r="L187" s="51"/>
      <c r="M187" s="52"/>
      <c r="N187" s="46"/>
      <c r="O187" s="53">
        <f t="shared" si="2"/>
        <v>0</v>
      </c>
      <c r="P187" s="54"/>
    </row>
    <row r="188" spans="1:16" ht="16" x14ac:dyDescent="0.2">
      <c r="A188" s="46"/>
      <c r="B188" s="40"/>
      <c r="C188" s="40"/>
      <c r="D188" s="40"/>
      <c r="E188" s="37"/>
      <c r="F188" s="39"/>
      <c r="G188" s="47"/>
      <c r="H188" s="40"/>
      <c r="I188" s="48"/>
      <c r="J188" s="49"/>
      <c r="K188" s="50"/>
      <c r="L188" s="51"/>
      <c r="M188" s="52"/>
      <c r="N188" s="46"/>
      <c r="O188" s="53">
        <f t="shared" si="2"/>
        <v>0</v>
      </c>
      <c r="P188" s="54"/>
    </row>
    <row r="189" spans="1:16" ht="16" x14ac:dyDescent="0.2">
      <c r="A189" s="46"/>
      <c r="B189" s="40"/>
      <c r="C189" s="40"/>
      <c r="D189" s="40"/>
      <c r="E189" s="37"/>
      <c r="F189" s="39"/>
      <c r="G189" s="47"/>
      <c r="H189" s="40"/>
      <c r="I189" s="48"/>
      <c r="J189" s="49"/>
      <c r="K189" s="50"/>
      <c r="L189" s="51"/>
      <c r="M189" s="52"/>
      <c r="N189" s="46"/>
      <c r="O189" s="53">
        <f t="shared" si="2"/>
        <v>0</v>
      </c>
      <c r="P189" s="54"/>
    </row>
    <row r="190" spans="1:16" ht="16" x14ac:dyDescent="0.2">
      <c r="A190" s="46"/>
      <c r="B190" s="40"/>
      <c r="C190" s="40"/>
      <c r="D190" s="40"/>
      <c r="E190" s="37"/>
      <c r="F190" s="39"/>
      <c r="G190" s="47"/>
      <c r="H190" s="40"/>
      <c r="I190" s="48"/>
      <c r="J190" s="49"/>
      <c r="K190" s="50"/>
      <c r="L190" s="51"/>
      <c r="M190" s="52"/>
      <c r="N190" s="46"/>
      <c r="O190" s="53">
        <f t="shared" si="2"/>
        <v>0</v>
      </c>
      <c r="P190" s="54"/>
    </row>
    <row r="191" spans="1:16" ht="16" x14ac:dyDescent="0.2">
      <c r="A191" s="46"/>
      <c r="B191" s="40"/>
      <c r="C191" s="40"/>
      <c r="D191" s="40"/>
      <c r="E191" s="37"/>
      <c r="F191" s="39"/>
      <c r="G191" s="47"/>
      <c r="H191" s="40"/>
      <c r="I191" s="48"/>
      <c r="J191" s="49"/>
      <c r="K191" s="50"/>
      <c r="L191" s="51"/>
      <c r="M191" s="52"/>
      <c r="N191" s="46"/>
      <c r="O191" s="53">
        <f t="shared" si="2"/>
        <v>0</v>
      </c>
      <c r="P191" s="54"/>
    </row>
    <row r="192" spans="1:16" ht="16" x14ac:dyDescent="0.2">
      <c r="A192" s="46"/>
      <c r="B192" s="40"/>
      <c r="C192" s="40"/>
      <c r="D192" s="40"/>
      <c r="E192" s="37"/>
      <c r="F192" s="39"/>
      <c r="G192" s="47"/>
      <c r="H192" s="40"/>
      <c r="I192" s="48"/>
      <c r="J192" s="49"/>
      <c r="K192" s="50"/>
      <c r="L192" s="51"/>
      <c r="M192" s="52"/>
      <c r="N192" s="46"/>
      <c r="O192" s="53">
        <f t="shared" si="2"/>
        <v>0</v>
      </c>
      <c r="P192" s="54"/>
    </row>
    <row r="193" spans="1:16" ht="16" x14ac:dyDescent="0.2">
      <c r="A193" s="46"/>
      <c r="B193" s="40"/>
      <c r="C193" s="40"/>
      <c r="D193" s="40"/>
      <c r="E193" s="37"/>
      <c r="F193" s="39"/>
      <c r="G193" s="47"/>
      <c r="H193" s="40"/>
      <c r="I193" s="48"/>
      <c r="J193" s="49"/>
      <c r="K193" s="50"/>
      <c r="L193" s="51"/>
      <c r="M193" s="52"/>
      <c r="N193" s="46"/>
      <c r="O193" s="53">
        <f t="shared" si="2"/>
        <v>0</v>
      </c>
      <c r="P193" s="54"/>
    </row>
    <row r="194" spans="1:16" ht="16" x14ac:dyDescent="0.2">
      <c r="A194" s="89"/>
      <c r="B194" s="90"/>
      <c r="C194" s="90"/>
      <c r="D194" s="90"/>
      <c r="E194" s="59"/>
      <c r="F194" s="91"/>
      <c r="G194" s="47"/>
      <c r="H194" s="40"/>
      <c r="I194" s="48"/>
      <c r="J194" s="49"/>
      <c r="K194" s="50"/>
      <c r="L194" s="51"/>
      <c r="M194" s="52"/>
      <c r="N194" s="46"/>
      <c r="O194" s="53">
        <f t="shared" si="2"/>
        <v>0</v>
      </c>
      <c r="P194" s="54"/>
    </row>
    <row r="195" spans="1:16" ht="16" x14ac:dyDescent="0.2">
      <c r="A195" s="46"/>
      <c r="B195" s="40"/>
      <c r="C195" s="40"/>
      <c r="D195" s="40"/>
      <c r="E195" s="37"/>
      <c r="F195" s="39"/>
      <c r="G195" s="47"/>
      <c r="H195" s="40"/>
      <c r="I195" s="48"/>
      <c r="J195" s="49"/>
      <c r="K195" s="50"/>
      <c r="L195" s="51"/>
      <c r="M195" s="52"/>
      <c r="N195" s="46"/>
      <c r="O195" s="53">
        <f t="shared" si="2"/>
        <v>0</v>
      </c>
      <c r="P195" s="54"/>
    </row>
    <row r="196" spans="1:16" ht="16" x14ac:dyDescent="0.2">
      <c r="A196" s="46"/>
      <c r="B196" s="40"/>
      <c r="C196" s="40"/>
      <c r="D196" s="40"/>
      <c r="E196" s="37"/>
      <c r="F196" s="39"/>
      <c r="G196" s="47"/>
      <c r="H196" s="40"/>
      <c r="I196" s="48"/>
      <c r="J196" s="49"/>
      <c r="K196" s="50"/>
      <c r="L196" s="51"/>
      <c r="M196" s="52"/>
      <c r="N196" s="46"/>
      <c r="O196" s="53">
        <f t="shared" ref="O196:O220" si="3">ABS(N196-A196)</f>
        <v>0</v>
      </c>
      <c r="P196" s="54"/>
    </row>
    <row r="197" spans="1:16" ht="16" x14ac:dyDescent="0.2">
      <c r="A197" s="46"/>
      <c r="B197" s="40"/>
      <c r="C197" s="40"/>
      <c r="D197" s="40"/>
      <c r="E197" s="37"/>
      <c r="F197" s="39"/>
      <c r="G197" s="47"/>
      <c r="H197" s="40"/>
      <c r="I197" s="48"/>
      <c r="J197" s="49"/>
      <c r="K197" s="50"/>
      <c r="L197" s="51"/>
      <c r="M197" s="52"/>
      <c r="N197" s="46"/>
      <c r="O197" s="53">
        <f t="shared" si="3"/>
        <v>0</v>
      </c>
      <c r="P197" s="54"/>
    </row>
    <row r="198" spans="1:16" ht="16" x14ac:dyDescent="0.2">
      <c r="A198" s="46"/>
      <c r="B198" s="40"/>
      <c r="C198" s="40"/>
      <c r="D198" s="40"/>
      <c r="E198" s="37"/>
      <c r="F198" s="39"/>
      <c r="G198" s="47"/>
      <c r="H198" s="40"/>
      <c r="I198" s="48"/>
      <c r="J198" s="49"/>
      <c r="K198" s="50"/>
      <c r="L198" s="51"/>
      <c r="M198" s="52"/>
      <c r="N198" s="46"/>
      <c r="O198" s="53">
        <f t="shared" si="3"/>
        <v>0</v>
      </c>
      <c r="P198" s="54"/>
    </row>
    <row r="199" spans="1:16" ht="16" x14ac:dyDescent="0.2">
      <c r="A199" s="46"/>
      <c r="B199" s="40"/>
      <c r="C199" s="40"/>
      <c r="D199" s="40"/>
      <c r="E199" s="37"/>
      <c r="F199" s="39"/>
      <c r="G199" s="47"/>
      <c r="H199" s="40"/>
      <c r="I199" s="48"/>
      <c r="J199" s="49"/>
      <c r="K199" s="50"/>
      <c r="L199" s="51"/>
      <c r="M199" s="52"/>
      <c r="N199" s="46"/>
      <c r="O199" s="53">
        <f t="shared" si="3"/>
        <v>0</v>
      </c>
      <c r="P199" s="54"/>
    </row>
    <row r="200" spans="1:16" ht="16" x14ac:dyDescent="0.2">
      <c r="A200" s="46"/>
      <c r="B200" s="40"/>
      <c r="C200" s="40"/>
      <c r="D200" s="40"/>
      <c r="E200" s="37"/>
      <c r="F200" s="39"/>
      <c r="G200" s="47"/>
      <c r="H200" s="40"/>
      <c r="I200" s="48"/>
      <c r="J200" s="49"/>
      <c r="K200" s="50"/>
      <c r="L200" s="51"/>
      <c r="M200" s="52"/>
      <c r="N200" s="46"/>
      <c r="O200" s="53">
        <f t="shared" si="3"/>
        <v>0</v>
      </c>
      <c r="P200" s="54"/>
    </row>
    <row r="201" spans="1:16" ht="16" x14ac:dyDescent="0.2">
      <c r="A201" s="46"/>
      <c r="B201" s="40"/>
      <c r="C201" s="40"/>
      <c r="D201" s="40"/>
      <c r="E201" s="37"/>
      <c r="F201" s="39"/>
      <c r="G201" s="47"/>
      <c r="H201" s="40"/>
      <c r="I201" s="48"/>
      <c r="J201" s="49"/>
      <c r="K201" s="50"/>
      <c r="L201" s="51"/>
      <c r="M201" s="52"/>
      <c r="N201" s="46"/>
      <c r="O201" s="53">
        <f t="shared" si="3"/>
        <v>0</v>
      </c>
      <c r="P201" s="54"/>
    </row>
    <row r="202" spans="1:16" ht="16" x14ac:dyDescent="0.2">
      <c r="A202" s="46"/>
      <c r="B202" s="40"/>
      <c r="C202" s="40"/>
      <c r="D202" s="40"/>
      <c r="E202" s="37"/>
      <c r="F202" s="39"/>
      <c r="G202" s="47"/>
      <c r="H202" s="40"/>
      <c r="I202" s="48"/>
      <c r="J202" s="49"/>
      <c r="K202" s="50"/>
      <c r="L202" s="51"/>
      <c r="M202" s="52"/>
      <c r="N202" s="46"/>
      <c r="O202" s="53">
        <f t="shared" si="3"/>
        <v>0</v>
      </c>
      <c r="P202" s="54"/>
    </row>
    <row r="203" spans="1:16" ht="16" x14ac:dyDescent="0.2">
      <c r="A203" s="46"/>
      <c r="B203" s="40"/>
      <c r="C203" s="40"/>
      <c r="D203" s="40"/>
      <c r="E203" s="37"/>
      <c r="F203" s="39"/>
      <c r="G203" s="47"/>
      <c r="H203" s="40"/>
      <c r="I203" s="48"/>
      <c r="J203" s="49"/>
      <c r="K203" s="50"/>
      <c r="L203" s="51"/>
      <c r="M203" s="52"/>
      <c r="N203" s="46"/>
      <c r="O203" s="53">
        <f t="shared" si="3"/>
        <v>0</v>
      </c>
      <c r="P203" s="54"/>
    </row>
    <row r="204" spans="1:16" ht="16" x14ac:dyDescent="0.2">
      <c r="A204" s="46"/>
      <c r="B204" s="40"/>
      <c r="C204" s="40"/>
      <c r="D204" s="40"/>
      <c r="E204" s="37"/>
      <c r="F204" s="39"/>
      <c r="G204" s="47"/>
      <c r="H204" s="40"/>
      <c r="I204" s="48"/>
      <c r="J204" s="49"/>
      <c r="K204" s="50"/>
      <c r="L204" s="51"/>
      <c r="M204" s="52"/>
      <c r="N204" s="46"/>
      <c r="O204" s="53">
        <f t="shared" si="3"/>
        <v>0</v>
      </c>
      <c r="P204" s="54"/>
    </row>
    <row r="205" spans="1:16" ht="16" x14ac:dyDescent="0.2">
      <c r="A205" s="46"/>
      <c r="B205" s="40"/>
      <c r="C205" s="40"/>
      <c r="D205" s="40"/>
      <c r="E205" s="37"/>
      <c r="F205" s="39"/>
      <c r="G205" s="47"/>
      <c r="H205" s="40"/>
      <c r="I205" s="48"/>
      <c r="J205" s="49"/>
      <c r="K205" s="50"/>
      <c r="L205" s="51"/>
      <c r="M205" s="52"/>
      <c r="N205" s="46"/>
      <c r="O205" s="53">
        <f t="shared" si="3"/>
        <v>0</v>
      </c>
      <c r="P205" s="54"/>
    </row>
    <row r="206" spans="1:16" ht="16" x14ac:dyDescent="0.2">
      <c r="A206" s="46"/>
      <c r="B206" s="40"/>
      <c r="C206" s="40"/>
      <c r="D206" s="40"/>
      <c r="E206" s="37"/>
      <c r="F206" s="39"/>
      <c r="G206" s="47"/>
      <c r="H206" s="40"/>
      <c r="I206" s="48"/>
      <c r="J206" s="49"/>
      <c r="K206" s="50"/>
      <c r="L206" s="51"/>
      <c r="M206" s="52"/>
      <c r="N206" s="46"/>
      <c r="O206" s="53">
        <f t="shared" si="3"/>
        <v>0</v>
      </c>
      <c r="P206" s="54"/>
    </row>
    <row r="207" spans="1:16" ht="16" x14ac:dyDescent="0.2">
      <c r="A207" s="46"/>
      <c r="B207" s="40"/>
      <c r="C207" s="40"/>
      <c r="D207" s="40"/>
      <c r="E207" s="37"/>
      <c r="F207" s="39"/>
      <c r="G207" s="47"/>
      <c r="H207" s="40"/>
      <c r="I207" s="48"/>
      <c r="J207" s="49"/>
      <c r="K207" s="50"/>
      <c r="L207" s="51"/>
      <c r="M207" s="52"/>
      <c r="N207" s="46"/>
      <c r="O207" s="53">
        <f t="shared" si="3"/>
        <v>0</v>
      </c>
      <c r="P207" s="54"/>
    </row>
    <row r="208" spans="1:16" ht="16" x14ac:dyDescent="0.2">
      <c r="A208" s="46"/>
      <c r="B208" s="40"/>
      <c r="C208" s="40"/>
      <c r="D208" s="40"/>
      <c r="E208" s="37"/>
      <c r="F208" s="39"/>
      <c r="G208" s="47"/>
      <c r="H208" s="40"/>
      <c r="I208" s="48"/>
      <c r="J208" s="49"/>
      <c r="K208" s="50"/>
      <c r="L208" s="51"/>
      <c r="M208" s="52"/>
      <c r="N208" s="46"/>
      <c r="O208" s="53">
        <f t="shared" si="3"/>
        <v>0</v>
      </c>
      <c r="P208" s="54"/>
    </row>
    <row r="209" spans="1:16" ht="16" x14ac:dyDescent="0.2">
      <c r="A209" s="46"/>
      <c r="B209" s="40"/>
      <c r="C209" s="40"/>
      <c r="D209" s="40"/>
      <c r="E209" s="37"/>
      <c r="F209" s="39"/>
      <c r="G209" s="47"/>
      <c r="H209" s="40"/>
      <c r="I209" s="48"/>
      <c r="J209" s="49"/>
      <c r="K209" s="50"/>
      <c r="L209" s="51"/>
      <c r="M209" s="52"/>
      <c r="N209" s="46"/>
      <c r="O209" s="53">
        <f t="shared" si="3"/>
        <v>0</v>
      </c>
      <c r="P209" s="54"/>
    </row>
    <row r="210" spans="1:16" ht="16" x14ac:dyDescent="0.2">
      <c r="A210" s="46"/>
      <c r="B210" s="40"/>
      <c r="C210" s="40"/>
      <c r="D210" s="40"/>
      <c r="E210" s="37"/>
      <c r="F210" s="39"/>
      <c r="G210" s="47"/>
      <c r="H210" s="40"/>
      <c r="I210" s="48"/>
      <c r="J210" s="49"/>
      <c r="K210" s="50"/>
      <c r="L210" s="51"/>
      <c r="M210" s="52"/>
      <c r="N210" s="46"/>
      <c r="O210" s="53">
        <f t="shared" si="3"/>
        <v>0</v>
      </c>
      <c r="P210" s="54"/>
    </row>
    <row r="211" spans="1:16" ht="16" x14ac:dyDescent="0.2">
      <c r="A211" s="46"/>
      <c r="B211" s="40"/>
      <c r="C211" s="40"/>
      <c r="D211" s="40"/>
      <c r="E211" s="37"/>
      <c r="F211" s="39"/>
      <c r="G211" s="47"/>
      <c r="H211" s="40"/>
      <c r="I211" s="48"/>
      <c r="J211" s="49"/>
      <c r="K211" s="50"/>
      <c r="L211" s="51"/>
      <c r="M211" s="52"/>
      <c r="N211" s="46"/>
      <c r="O211" s="53">
        <f t="shared" si="3"/>
        <v>0</v>
      </c>
      <c r="P211" s="54"/>
    </row>
    <row r="212" spans="1:16" ht="16" x14ac:dyDescent="0.2">
      <c r="A212" s="46"/>
      <c r="B212" s="40"/>
      <c r="C212" s="40"/>
      <c r="D212" s="40"/>
      <c r="E212" s="37"/>
      <c r="F212" s="39"/>
      <c r="G212" s="47"/>
      <c r="H212" s="40"/>
      <c r="I212" s="48"/>
      <c r="J212" s="49"/>
      <c r="K212" s="50"/>
      <c r="L212" s="51"/>
      <c r="M212" s="52"/>
      <c r="N212" s="46"/>
      <c r="O212" s="53">
        <f t="shared" si="3"/>
        <v>0</v>
      </c>
      <c r="P212" s="54"/>
    </row>
    <row r="213" spans="1:16" ht="16" x14ac:dyDescent="0.2">
      <c r="A213" s="46"/>
      <c r="B213" s="40"/>
      <c r="C213" s="40"/>
      <c r="D213" s="40"/>
      <c r="E213" s="37"/>
      <c r="F213" s="39"/>
      <c r="G213" s="47"/>
      <c r="H213" s="40"/>
      <c r="I213" s="48"/>
      <c r="J213" s="49"/>
      <c r="K213" s="50"/>
      <c r="L213" s="51"/>
      <c r="M213" s="52"/>
      <c r="N213" s="46"/>
      <c r="O213" s="53">
        <f t="shared" si="3"/>
        <v>0</v>
      </c>
      <c r="P213" s="54"/>
    </row>
    <row r="214" spans="1:16" ht="16" x14ac:dyDescent="0.2">
      <c r="A214" s="46"/>
      <c r="B214" s="40"/>
      <c r="C214" s="40"/>
      <c r="D214" s="40"/>
      <c r="E214" s="37"/>
      <c r="F214" s="39"/>
      <c r="G214" s="47"/>
      <c r="H214" s="40"/>
      <c r="I214" s="48"/>
      <c r="J214" s="49"/>
      <c r="K214" s="50"/>
      <c r="L214" s="51"/>
      <c r="M214" s="52"/>
      <c r="N214" s="46"/>
      <c r="O214" s="53">
        <f t="shared" si="3"/>
        <v>0</v>
      </c>
      <c r="P214" s="54"/>
    </row>
    <row r="215" spans="1:16" ht="16" x14ac:dyDescent="0.2">
      <c r="A215" s="46"/>
      <c r="B215" s="40"/>
      <c r="C215" s="40"/>
      <c r="D215" s="40"/>
      <c r="E215" s="37"/>
      <c r="F215" s="39"/>
      <c r="G215" s="47"/>
      <c r="H215" s="40"/>
      <c r="I215" s="48"/>
      <c r="J215" s="49"/>
      <c r="K215" s="50"/>
      <c r="L215" s="51"/>
      <c r="M215" s="52"/>
      <c r="N215" s="46"/>
      <c r="O215" s="53">
        <f t="shared" si="3"/>
        <v>0</v>
      </c>
      <c r="P215" s="54"/>
    </row>
    <row r="216" spans="1:16" ht="16" x14ac:dyDescent="0.2">
      <c r="A216" s="46"/>
      <c r="B216" s="40"/>
      <c r="C216" s="40"/>
      <c r="D216" s="40"/>
      <c r="E216" s="37"/>
      <c r="F216" s="39"/>
      <c r="G216" s="47"/>
      <c r="H216" s="40"/>
      <c r="I216" s="48"/>
      <c r="J216" s="49"/>
      <c r="K216" s="107"/>
      <c r="L216" s="110"/>
      <c r="M216" s="111"/>
      <c r="N216" s="46"/>
      <c r="O216" s="53">
        <f t="shared" si="3"/>
        <v>0</v>
      </c>
      <c r="P216" s="54"/>
    </row>
    <row r="217" spans="1:16" ht="16" x14ac:dyDescent="0.2">
      <c r="A217" s="46"/>
      <c r="B217" s="40"/>
      <c r="C217" s="40"/>
      <c r="D217" s="40"/>
      <c r="E217" s="37"/>
      <c r="F217" s="39"/>
      <c r="G217" s="47"/>
      <c r="H217" s="40"/>
      <c r="I217" s="48"/>
      <c r="J217" s="49"/>
      <c r="K217" s="50"/>
      <c r="L217" s="51"/>
      <c r="M217" s="52"/>
      <c r="N217" s="46"/>
      <c r="O217" s="53">
        <f t="shared" si="3"/>
        <v>0</v>
      </c>
      <c r="P217" s="54"/>
    </row>
    <row r="218" spans="1:16" ht="16" x14ac:dyDescent="0.2">
      <c r="A218" s="46"/>
      <c r="B218" s="40"/>
      <c r="C218" s="40"/>
      <c r="D218" s="40"/>
      <c r="E218" s="37"/>
      <c r="F218" s="39"/>
      <c r="G218" s="47"/>
      <c r="H218" s="40"/>
      <c r="I218" s="48"/>
      <c r="J218" s="49"/>
      <c r="K218" s="50"/>
      <c r="L218" s="51"/>
      <c r="M218" s="52"/>
      <c r="N218" s="46"/>
      <c r="O218" s="53">
        <f t="shared" si="3"/>
        <v>0</v>
      </c>
      <c r="P218" s="54"/>
    </row>
    <row r="219" spans="1:16" ht="16" x14ac:dyDescent="0.2">
      <c r="A219" s="46"/>
      <c r="B219" s="40"/>
      <c r="C219" s="40"/>
      <c r="D219" s="40"/>
      <c r="E219" s="37"/>
      <c r="F219" s="39"/>
      <c r="G219" s="47"/>
      <c r="H219" s="40"/>
      <c r="I219" s="48"/>
      <c r="J219" s="49"/>
      <c r="K219" s="50"/>
      <c r="L219" s="51"/>
      <c r="M219" s="52"/>
      <c r="N219" s="46"/>
      <c r="O219" s="53">
        <f t="shared" si="3"/>
        <v>0</v>
      </c>
      <c r="P219" s="54"/>
    </row>
    <row r="220" spans="1:16" ht="16" x14ac:dyDescent="0.2">
      <c r="A220" s="46"/>
      <c r="B220" s="40"/>
      <c r="C220" s="40"/>
      <c r="D220" s="40"/>
      <c r="E220" s="37"/>
      <c r="F220" s="39"/>
      <c r="G220" s="47"/>
      <c r="H220" s="40"/>
      <c r="I220" s="114"/>
      <c r="J220" s="49"/>
      <c r="K220" s="107"/>
      <c r="L220" s="110"/>
      <c r="M220" s="111"/>
      <c r="N220" s="46"/>
      <c r="O220" s="53">
        <f t="shared" si="3"/>
        <v>0</v>
      </c>
      <c r="P220" s="54"/>
    </row>
    <row r="221" spans="1:16" ht="30.75" customHeight="1" thickBot="1" x14ac:dyDescent="0.25">
      <c r="A221" s="100" t="s">
        <v>55</v>
      </c>
      <c r="B221" s="60"/>
      <c r="C221" s="104"/>
      <c r="D221" s="104"/>
      <c r="E221" s="92">
        <f>SUM(E4:E220)</f>
        <v>102</v>
      </c>
      <c r="F221" s="35"/>
      <c r="G221" s="161" t="s">
        <v>56</v>
      </c>
      <c r="H221" s="162"/>
      <c r="I221" s="62">
        <f>SUM(I4:I194)</f>
        <v>24</v>
      </c>
      <c r="J221" s="105">
        <f>SUM(J4:J194)</f>
        <v>22</v>
      </c>
      <c r="K221" s="108">
        <f>SUM(K4:K194)</f>
        <v>26</v>
      </c>
      <c r="L221" s="110">
        <f>SUM(L4:L194)</f>
        <v>20</v>
      </c>
      <c r="M221" s="52">
        <f>SUM(M4:M194)</f>
        <v>0</v>
      </c>
      <c r="N221" s="93"/>
      <c r="O221" s="64">
        <f>SUM(I221:M221)</f>
        <v>92</v>
      </c>
      <c r="P221" s="128" t="s">
        <v>57</v>
      </c>
    </row>
    <row r="222" spans="1:16" ht="31.5" customHeight="1" thickBot="1" x14ac:dyDescent="0.25">
      <c r="A222" s="150" t="s">
        <v>58</v>
      </c>
      <c r="B222" s="150"/>
      <c r="C222" s="150"/>
      <c r="D222" s="117"/>
      <c r="E222" s="61">
        <f>SUM(C4:C220)</f>
        <v>5</v>
      </c>
      <c r="F222" s="35"/>
      <c r="G222" s="163" t="s">
        <v>184</v>
      </c>
      <c r="H222" s="164"/>
      <c r="I222" s="66">
        <f>SUMIF(I4:I194,"=1",O4:O194)</f>
        <v>0.15416666666666662</v>
      </c>
      <c r="J222" s="106">
        <f>SUMIF(J4:J194,"=1",O4:O194)</f>
        <v>0.15972222222222227</v>
      </c>
      <c r="K222" s="109">
        <f>SUMIF(K4:K194,"=1",O4:O194)</f>
        <v>0.15416666666666679</v>
      </c>
      <c r="L222" s="113">
        <f>SUMIF(L4:L194,"=1",O4:O194)</f>
        <v>0.21180555555555541</v>
      </c>
      <c r="M222" s="112">
        <f>SUMIF(M4:M194,"=1",O4:O194)</f>
        <v>0</v>
      </c>
      <c r="N222" s="94"/>
      <c r="O222" s="67">
        <f>SUM(O4:O220)</f>
        <v>0.67986111111111069</v>
      </c>
      <c r="P222" s="128" t="s">
        <v>181</v>
      </c>
    </row>
    <row r="223" spans="1:16" ht="32.25" customHeight="1" x14ac:dyDescent="0.2">
      <c r="A223" s="63"/>
      <c r="B223" s="69"/>
      <c r="C223" s="35"/>
      <c r="D223" s="35"/>
      <c r="E223" s="35"/>
      <c r="F223" s="35"/>
      <c r="G223" s="163" t="s">
        <v>185</v>
      </c>
      <c r="H223" s="164"/>
      <c r="I223" s="70">
        <f>ABS(I222*60)</f>
        <v>9.2499999999999964</v>
      </c>
      <c r="J223" s="71">
        <f>ABS(J222*60)</f>
        <v>9.5833333333333357</v>
      </c>
      <c r="K223" s="72">
        <f>ABS(K222*60)</f>
        <v>9.2500000000000071</v>
      </c>
      <c r="L223" s="73">
        <f>ABS(L222*60)</f>
        <v>12.708333333333325</v>
      </c>
      <c r="M223" s="74">
        <f>ABS(M222*60)</f>
        <v>0</v>
      </c>
      <c r="N223" s="95"/>
      <c r="O223" s="53">
        <f>ABS(O222*60)</f>
        <v>40.791666666666643</v>
      </c>
      <c r="P223" s="128" t="s">
        <v>182</v>
      </c>
    </row>
    <row r="224" spans="1:16" ht="33" customHeight="1" x14ac:dyDescent="0.2">
      <c r="A224" s="63"/>
      <c r="B224" s="69"/>
      <c r="C224" s="35"/>
      <c r="D224" s="35"/>
      <c r="E224" s="35"/>
      <c r="F224" s="35"/>
      <c r="G224" s="163" t="s">
        <v>186</v>
      </c>
      <c r="H224" s="164"/>
      <c r="I224" s="115">
        <f t="shared" ref="I224:J224" si="4">ABS(I223/I221)</f>
        <v>0.38541666666666652</v>
      </c>
      <c r="J224" s="116">
        <f t="shared" si="4"/>
        <v>0.43560606060606072</v>
      </c>
      <c r="K224" s="76">
        <f>ABS(K223/K221)</f>
        <v>0.35576923076923106</v>
      </c>
      <c r="L224" s="77">
        <f>ABS(L223/L221)</f>
        <v>0.6354166666666663</v>
      </c>
      <c r="M224" s="78">
        <v>0</v>
      </c>
      <c r="N224" s="93"/>
      <c r="O224" s="79">
        <f>ABS(O223/O221)</f>
        <v>0.44338768115942001</v>
      </c>
      <c r="P224" s="129" t="s">
        <v>183</v>
      </c>
    </row>
    <row r="225" spans="1:16" ht="17" thickBot="1" x14ac:dyDescent="0.25">
      <c r="A225" s="63"/>
      <c r="B225" s="69"/>
      <c r="C225" s="35"/>
      <c r="D225" s="35"/>
      <c r="E225" s="35"/>
      <c r="F225" s="35"/>
      <c r="G225" s="81"/>
      <c r="H225" s="82"/>
      <c r="I225" s="35"/>
      <c r="J225" s="83"/>
      <c r="K225" s="83"/>
      <c r="L225" s="83"/>
      <c r="M225" s="83"/>
      <c r="N225" s="63"/>
      <c r="O225" s="35"/>
      <c r="P225" s="35"/>
    </row>
    <row r="226" spans="1:16" ht="18" thickTop="1" thickBot="1" x14ac:dyDescent="0.25">
      <c r="A226" s="153" t="s">
        <v>65</v>
      </c>
      <c r="B226" s="154"/>
      <c r="C226" s="154"/>
      <c r="D226" s="154"/>
      <c r="E226" s="154"/>
      <c r="F226" s="154"/>
      <c r="G226" s="155"/>
      <c r="H226" s="82" t="s">
        <v>66</v>
      </c>
      <c r="I226" s="118" t="s">
        <v>187</v>
      </c>
      <c r="J226" s="118" t="s">
        <v>188</v>
      </c>
      <c r="K226" s="118">
        <v>46</v>
      </c>
      <c r="L226" s="118">
        <v>47</v>
      </c>
      <c r="M226" s="118">
        <v>51</v>
      </c>
      <c r="N226" s="63"/>
      <c r="O226" s="35"/>
      <c r="P226" s="35"/>
    </row>
    <row r="227" spans="1:16" ht="17" thickTop="1" x14ac:dyDescent="0.2">
      <c r="A227" s="63"/>
      <c r="B227" s="35"/>
      <c r="C227" s="35"/>
      <c r="D227" s="35"/>
      <c r="E227" s="35"/>
      <c r="F227" s="35" t="s">
        <v>67</v>
      </c>
      <c r="G227" s="82"/>
      <c r="H227" s="82" t="s">
        <v>68</v>
      </c>
      <c r="I227" s="118">
        <v>38126</v>
      </c>
      <c r="J227" s="118">
        <v>8848</v>
      </c>
      <c r="K227" s="118">
        <v>143091</v>
      </c>
      <c r="L227" s="118">
        <v>131916</v>
      </c>
      <c r="M227" s="118">
        <v>135000</v>
      </c>
      <c r="N227" s="63"/>
      <c r="O227" s="35"/>
      <c r="P227" s="35"/>
    </row>
    <row r="228" spans="1:16" ht="16" x14ac:dyDescent="0.2">
      <c r="A228" s="84" t="s">
        <v>46</v>
      </c>
      <c r="B228" s="140" t="s">
        <v>69</v>
      </c>
      <c r="C228" s="141"/>
      <c r="D228" s="141"/>
      <c r="E228" s="142"/>
      <c r="F228" s="85">
        <f>SUMIF(F4:F220,"CA",E4:E220)</f>
        <v>27</v>
      </c>
      <c r="G228" s="86">
        <f>ABS(F228/E221)</f>
        <v>0.26470588235294118</v>
      </c>
      <c r="H228" s="82" t="s">
        <v>70</v>
      </c>
      <c r="I228" s="118">
        <v>38161</v>
      </c>
      <c r="J228" s="118">
        <v>8893</v>
      </c>
      <c r="K228" s="118">
        <v>143127</v>
      </c>
      <c r="L228" s="118">
        <v>131958</v>
      </c>
      <c r="M228" s="118">
        <v>135000</v>
      </c>
      <c r="N228" s="63"/>
      <c r="O228" s="35"/>
      <c r="P228" s="35"/>
    </row>
    <row r="229" spans="1:16" ht="16" x14ac:dyDescent="0.2">
      <c r="A229" s="84" t="s">
        <v>44</v>
      </c>
      <c r="B229" s="140" t="s">
        <v>71</v>
      </c>
      <c r="C229" s="141"/>
      <c r="D229" s="141"/>
      <c r="E229" s="142"/>
      <c r="F229" s="85">
        <f>SUMIF(F4:F220,"EL",E4:E220)</f>
        <v>22</v>
      </c>
      <c r="G229" s="86">
        <f>ABS(F229/E221)</f>
        <v>0.21568627450980393</v>
      </c>
      <c r="H229" s="82" t="s">
        <v>72</v>
      </c>
      <c r="I229" s="118">
        <f>SUM(I228-I227)</f>
        <v>35</v>
      </c>
      <c r="J229" s="118">
        <f>SUM(J228-J227)</f>
        <v>45</v>
      </c>
      <c r="K229" s="118">
        <f>SUM(K228-K227)</f>
        <v>36</v>
      </c>
      <c r="L229" s="118">
        <f>SUM(L228-L227)</f>
        <v>42</v>
      </c>
      <c r="M229" s="118">
        <f>SUM(M228-M227)</f>
        <v>0</v>
      </c>
      <c r="N229" s="63"/>
      <c r="O229" s="35"/>
      <c r="P229" s="35"/>
    </row>
    <row r="230" spans="1:16" ht="16" x14ac:dyDescent="0.2">
      <c r="A230" s="84" t="s">
        <v>53</v>
      </c>
      <c r="B230" s="140" t="s">
        <v>73</v>
      </c>
      <c r="C230" s="141"/>
      <c r="D230" s="141"/>
      <c r="E230" s="142"/>
      <c r="F230" s="85">
        <f>SUMIF(F4:F220,"EN",E4:E220)</f>
        <v>0</v>
      </c>
      <c r="G230" s="86">
        <f>ABS(F230/E221)</f>
        <v>0</v>
      </c>
      <c r="H230" s="82" t="s">
        <v>74</v>
      </c>
      <c r="I230" s="118"/>
      <c r="J230" s="118"/>
      <c r="K230" s="118"/>
      <c r="L230" s="118"/>
      <c r="M230" s="118"/>
      <c r="N230" s="63"/>
      <c r="O230" s="35"/>
      <c r="P230" s="35"/>
    </row>
    <row r="231" spans="1:16" ht="16" x14ac:dyDescent="0.2">
      <c r="A231" s="84" t="s">
        <v>54</v>
      </c>
      <c r="B231" s="140" t="s">
        <v>75</v>
      </c>
      <c r="C231" s="141"/>
      <c r="D231" s="141"/>
      <c r="E231" s="142"/>
      <c r="F231" s="85">
        <f>SUMIF(F4:F220,"EV",E4:E220)</f>
        <v>0</v>
      </c>
      <c r="G231" s="86">
        <f>ABS(F231/E221)</f>
        <v>0</v>
      </c>
      <c r="H231" s="82"/>
      <c r="I231" s="118"/>
      <c r="J231" s="118"/>
      <c r="K231" s="118" t="s">
        <v>76</v>
      </c>
      <c r="L231" s="118"/>
      <c r="M231" s="118"/>
      <c r="N231" s="63"/>
      <c r="O231" s="35"/>
      <c r="P231" s="35"/>
    </row>
    <row r="232" spans="1:16" ht="16" x14ac:dyDescent="0.2">
      <c r="A232" s="84" t="s">
        <v>77</v>
      </c>
      <c r="B232" s="140" t="s">
        <v>78</v>
      </c>
      <c r="C232" s="141"/>
      <c r="D232" s="141"/>
      <c r="E232" s="142"/>
      <c r="F232" s="85">
        <f>SUMIF(F4:F220,"FP",E4:E220)</f>
        <v>0</v>
      </c>
      <c r="G232" s="86">
        <f>ABS(F232/E221)</f>
        <v>0</v>
      </c>
      <c r="H232" s="82"/>
      <c r="I232" s="118"/>
      <c r="J232" s="118"/>
      <c r="K232" s="118"/>
      <c r="L232" s="118"/>
      <c r="M232" s="118"/>
      <c r="N232" s="63"/>
      <c r="O232" s="35"/>
      <c r="P232" s="35"/>
    </row>
    <row r="233" spans="1:16" ht="16" x14ac:dyDescent="0.2">
      <c r="A233" s="84" t="s">
        <v>51</v>
      </c>
      <c r="B233" s="140" t="s">
        <v>79</v>
      </c>
      <c r="C233" s="141"/>
      <c r="D233" s="141"/>
      <c r="E233" s="142"/>
      <c r="F233" s="85">
        <f>SUMIF(F4:F220,"LS",E4:E220)</f>
        <v>22</v>
      </c>
      <c r="G233" s="86">
        <f>ABS(F233/E221)</f>
        <v>0.21568627450980393</v>
      </c>
      <c r="H233" s="82" t="s">
        <v>80</v>
      </c>
      <c r="I233" s="35"/>
      <c r="J233" s="35"/>
      <c r="K233" s="35"/>
      <c r="L233" s="35"/>
      <c r="M233" s="35"/>
      <c r="N233" s="63"/>
      <c r="O233" s="35"/>
      <c r="P233" s="35"/>
    </row>
    <row r="234" spans="1:16" ht="16" x14ac:dyDescent="0.2">
      <c r="A234" s="84" t="s">
        <v>47</v>
      </c>
      <c r="B234" s="140" t="s">
        <v>81</v>
      </c>
      <c r="C234" s="141"/>
      <c r="D234" s="141"/>
      <c r="E234" s="142"/>
      <c r="F234" s="85">
        <f>SUMIF(F4:F220,"MA",E4:E220)</f>
        <v>0</v>
      </c>
      <c r="G234" s="86">
        <f>ABS(F234/E221)</f>
        <v>0</v>
      </c>
      <c r="H234" s="35"/>
      <c r="I234" s="35"/>
      <c r="J234" s="35"/>
      <c r="K234" s="35"/>
      <c r="L234" s="35"/>
      <c r="M234" s="35"/>
      <c r="N234" s="35"/>
      <c r="O234" s="35"/>
      <c r="P234" s="35"/>
    </row>
    <row r="235" spans="1:16" ht="16" x14ac:dyDescent="0.2">
      <c r="A235" s="84" t="s">
        <v>49</v>
      </c>
      <c r="B235" s="140" t="s">
        <v>82</v>
      </c>
      <c r="C235" s="141"/>
      <c r="D235" s="141"/>
      <c r="E235" s="142"/>
      <c r="F235" s="85">
        <f>SUMIF(F4:F220,"TS",E4:E220)</f>
        <v>4</v>
      </c>
      <c r="G235" s="86">
        <f>ABS(F235/E221)</f>
        <v>3.9215686274509803E-2</v>
      </c>
      <c r="H235" s="35"/>
      <c r="I235" s="35"/>
      <c r="J235" s="35"/>
      <c r="K235" s="35"/>
      <c r="L235" s="35"/>
      <c r="M235" s="35"/>
      <c r="N235" s="35"/>
      <c r="O235" s="35"/>
      <c r="P235" s="35"/>
    </row>
    <row r="236" spans="1:16" ht="16" x14ac:dyDescent="0.2">
      <c r="A236" s="84" t="s">
        <v>45</v>
      </c>
      <c r="B236" s="140" t="s">
        <v>83</v>
      </c>
      <c r="C236" s="141"/>
      <c r="D236" s="141"/>
      <c r="E236" s="142"/>
      <c r="F236" s="85">
        <f>SUMIF(F4:F220,"PL",E4:E220)</f>
        <v>19</v>
      </c>
      <c r="G236" s="86">
        <f>ABS(F236/E221)</f>
        <v>0.18627450980392157</v>
      </c>
      <c r="H236" s="35"/>
      <c r="I236" s="35"/>
      <c r="J236" s="35"/>
      <c r="K236" s="35"/>
      <c r="L236" s="35"/>
      <c r="M236" s="35"/>
      <c r="N236" s="35"/>
      <c r="O236" s="35"/>
      <c r="P236" s="35"/>
    </row>
    <row r="237" spans="1:16" ht="16" x14ac:dyDescent="0.2">
      <c r="A237" s="84" t="s">
        <v>50</v>
      </c>
      <c r="B237" s="140" t="s">
        <v>84</v>
      </c>
      <c r="C237" s="141"/>
      <c r="D237" s="141"/>
      <c r="E237" s="142"/>
      <c r="F237" s="85">
        <f>SUMIF(F4:F220,"SF",E4:E220)</f>
        <v>8</v>
      </c>
      <c r="G237" s="86">
        <f>ABS(F237/E221)</f>
        <v>7.8431372549019607E-2</v>
      </c>
      <c r="H237" s="35"/>
      <c r="I237" s="35"/>
      <c r="J237" s="35"/>
      <c r="K237" s="35"/>
      <c r="L237" s="35"/>
      <c r="M237" s="35"/>
      <c r="N237" s="35"/>
      <c r="O237" s="35"/>
      <c r="P237" s="35"/>
    </row>
    <row r="238" spans="1:16" ht="16" x14ac:dyDescent="0.2">
      <c r="A238" s="84" t="s">
        <v>48</v>
      </c>
      <c r="B238" s="140" t="s">
        <v>85</v>
      </c>
      <c r="C238" s="141"/>
      <c r="D238" s="141"/>
      <c r="E238" s="142"/>
      <c r="F238" s="85">
        <f>SUMIF(F4:F220,"CT",E4:E220)</f>
        <v>0</v>
      </c>
      <c r="G238" s="86">
        <f>ABS(F238/E221)</f>
        <v>0</v>
      </c>
      <c r="H238" s="35"/>
      <c r="I238" s="35"/>
      <c r="J238" s="35"/>
      <c r="K238" s="35"/>
      <c r="L238" s="35"/>
      <c r="M238" s="35"/>
      <c r="N238" s="35"/>
      <c r="O238" s="35"/>
      <c r="P238" s="35"/>
    </row>
    <row r="239" spans="1:16" ht="16" x14ac:dyDescent="0.2">
      <c r="A239" s="84" t="s">
        <v>86</v>
      </c>
      <c r="B239" s="140" t="s">
        <v>87</v>
      </c>
      <c r="C239" s="141"/>
      <c r="D239" s="141"/>
      <c r="E239" s="142"/>
      <c r="F239" s="85">
        <f>SUMIF(F4:F220,"PM",E4:E220)</f>
        <v>0</v>
      </c>
      <c r="G239" s="86">
        <f>ABS(F239/E221)</f>
        <v>0</v>
      </c>
      <c r="H239" s="35"/>
      <c r="I239" s="35"/>
      <c r="J239" s="35"/>
      <c r="K239" s="35"/>
      <c r="L239" s="35"/>
      <c r="M239" s="35"/>
      <c r="N239" s="35"/>
      <c r="O239" s="35"/>
      <c r="P239" s="35"/>
    </row>
    <row r="240" spans="1:16" ht="16" x14ac:dyDescent="0.2">
      <c r="A240" s="84" t="s">
        <v>52</v>
      </c>
      <c r="B240" s="140" t="s">
        <v>88</v>
      </c>
      <c r="C240" s="141"/>
      <c r="D240" s="141"/>
      <c r="E240" s="142"/>
      <c r="F240" s="85">
        <f>SUMIF(F4:F220,"OS",E4:E220)</f>
        <v>0</v>
      </c>
      <c r="G240" s="86">
        <f>ABS(F240/E221)</f>
        <v>0</v>
      </c>
      <c r="H240" s="35"/>
      <c r="I240" s="35"/>
      <c r="J240" s="35"/>
      <c r="K240" s="35"/>
      <c r="L240" s="35"/>
      <c r="M240" s="35"/>
      <c r="N240" s="35"/>
      <c r="O240" s="35"/>
      <c r="P240" s="35"/>
    </row>
    <row r="241" spans="1:16" ht="16" x14ac:dyDescent="0.2">
      <c r="A241" s="63"/>
      <c r="B241" s="63"/>
      <c r="C241" s="69"/>
      <c r="D241" s="69"/>
      <c r="E241" s="35"/>
      <c r="F241" s="35"/>
      <c r="G241" s="86">
        <f>SUM(G228:G240)</f>
        <v>1</v>
      </c>
      <c r="H241" s="35"/>
      <c r="I241" s="35"/>
      <c r="J241" s="35"/>
      <c r="K241" s="35"/>
      <c r="L241" s="35"/>
      <c r="M241" s="35"/>
      <c r="N241" s="35"/>
      <c r="O241" s="35"/>
      <c r="P241" s="35"/>
    </row>
  </sheetData>
  <mergeCells count="23">
    <mergeCell ref="B237:E237"/>
    <mergeCell ref="B238:E238"/>
    <mergeCell ref="B239:E239"/>
    <mergeCell ref="B240:E240"/>
    <mergeCell ref="B231:E231"/>
    <mergeCell ref="B232:E232"/>
    <mergeCell ref="B233:E233"/>
    <mergeCell ref="B234:E234"/>
    <mergeCell ref="B235:E235"/>
    <mergeCell ref="B236:E236"/>
    <mergeCell ref="B230:E230"/>
    <mergeCell ref="A1:G1"/>
    <mergeCell ref="I1:L1"/>
    <mergeCell ref="M1:N1"/>
    <mergeCell ref="A2:G2"/>
    <mergeCell ref="G221:H221"/>
    <mergeCell ref="A222:C222"/>
    <mergeCell ref="G222:H222"/>
    <mergeCell ref="G223:H223"/>
    <mergeCell ref="G224:H224"/>
    <mergeCell ref="A226:G226"/>
    <mergeCell ref="B228:E228"/>
    <mergeCell ref="B229:E229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Q241"/>
  <sheetViews>
    <sheetView zoomScale="86" zoomScaleNormal="86" workbookViewId="0">
      <pane ySplit="3" topLeftCell="A221" activePane="bottomLeft" state="frozen"/>
      <selection activeCell="B223" sqref="B223"/>
      <selection pane="bottomLeft" activeCell="M240" sqref="M240"/>
    </sheetView>
  </sheetViews>
  <sheetFormatPr baseColWidth="10" defaultColWidth="8.83203125" defaultRowHeight="15" x14ac:dyDescent="0.2"/>
  <cols>
    <col min="1" max="1" width="9.5" customWidth="1"/>
    <col min="2" max="2" width="15.83203125" customWidth="1"/>
    <col min="3" max="4" width="5.5" customWidth="1"/>
    <col min="5" max="5" width="7.1640625" customWidth="1"/>
    <col min="7" max="8" width="15.5" customWidth="1"/>
    <col min="9" max="9" width="9.1640625" customWidth="1"/>
    <col min="14" max="14" width="13.1640625" customWidth="1"/>
    <col min="15" max="15" width="14.33203125" customWidth="1"/>
    <col min="16" max="16" width="62.5" customWidth="1"/>
  </cols>
  <sheetData>
    <row r="1" spans="1:17" ht="16" x14ac:dyDescent="0.2">
      <c r="A1" s="156" t="s">
        <v>32</v>
      </c>
      <c r="B1" s="156"/>
      <c r="C1" s="156"/>
      <c r="D1" s="156"/>
      <c r="E1" s="156"/>
      <c r="F1" s="156"/>
      <c r="G1" s="156"/>
      <c r="H1" s="118" t="s">
        <v>33</v>
      </c>
      <c r="I1" s="157" t="s">
        <v>440</v>
      </c>
      <c r="J1" s="157"/>
      <c r="K1" s="157"/>
      <c r="L1" s="157"/>
      <c r="M1" s="158" t="s">
        <v>34</v>
      </c>
      <c r="N1" s="158"/>
      <c r="O1" s="118" t="s">
        <v>93</v>
      </c>
      <c r="P1" s="118" t="s">
        <v>456</v>
      </c>
      <c r="Q1" s="121"/>
    </row>
    <row r="2" spans="1:17" ht="16" x14ac:dyDescent="0.2">
      <c r="A2" s="159" t="s">
        <v>91</v>
      </c>
      <c r="B2" s="160"/>
      <c r="C2" s="160"/>
      <c r="D2" s="160"/>
      <c r="E2" s="160"/>
      <c r="F2" s="160"/>
      <c r="G2" s="160"/>
      <c r="H2" s="102">
        <v>3</v>
      </c>
      <c r="I2" s="122"/>
      <c r="J2" s="122"/>
      <c r="K2" s="122"/>
      <c r="L2" s="122"/>
      <c r="M2" s="120"/>
      <c r="N2" s="118"/>
      <c r="O2" s="118"/>
      <c r="P2" s="118"/>
      <c r="Q2" s="121"/>
    </row>
    <row r="3" spans="1:17" ht="85" x14ac:dyDescent="0.2">
      <c r="A3" s="36" t="s">
        <v>35</v>
      </c>
      <c r="B3" s="37" t="s">
        <v>94</v>
      </c>
      <c r="C3" s="38" t="s">
        <v>36</v>
      </c>
      <c r="D3" s="38" t="s">
        <v>101</v>
      </c>
      <c r="E3" s="37" t="s">
        <v>37</v>
      </c>
      <c r="F3" s="39" t="s">
        <v>38</v>
      </c>
      <c r="G3" s="40" t="s">
        <v>39</v>
      </c>
      <c r="H3" s="40" t="s">
        <v>40</v>
      </c>
      <c r="I3" s="123" t="s">
        <v>431</v>
      </c>
      <c r="J3" s="124" t="s">
        <v>269</v>
      </c>
      <c r="K3" s="125" t="s">
        <v>179</v>
      </c>
      <c r="L3" s="126" t="s">
        <v>429</v>
      </c>
      <c r="M3" s="127" t="s">
        <v>96</v>
      </c>
      <c r="N3" s="36" t="s">
        <v>41</v>
      </c>
      <c r="O3" s="37" t="s">
        <v>180</v>
      </c>
      <c r="P3" s="39" t="s">
        <v>43</v>
      </c>
    </row>
    <row r="4" spans="1:17" ht="16" x14ac:dyDescent="0.2">
      <c r="A4" s="46">
        <v>0.31597222222222221</v>
      </c>
      <c r="B4" s="40" t="s">
        <v>126</v>
      </c>
      <c r="C4" s="40"/>
      <c r="D4" s="40" t="s">
        <v>194</v>
      </c>
      <c r="E4" s="37">
        <v>1</v>
      </c>
      <c r="F4" s="39" t="s">
        <v>45</v>
      </c>
      <c r="G4" s="47" t="s">
        <v>103</v>
      </c>
      <c r="H4" s="40" t="s">
        <v>274</v>
      </c>
      <c r="I4" s="48"/>
      <c r="J4" s="49"/>
      <c r="K4" s="50"/>
      <c r="L4" s="51">
        <v>1</v>
      </c>
      <c r="M4" s="52"/>
      <c r="N4" s="46">
        <v>0.32569444444444445</v>
      </c>
      <c r="O4" s="53">
        <f t="shared" ref="O4:O67" si="0">ABS(N4-A4)</f>
        <v>9.7222222222222432E-3</v>
      </c>
      <c r="P4" s="54"/>
    </row>
    <row r="5" spans="1:17" ht="16" x14ac:dyDescent="0.2">
      <c r="A5" s="46">
        <v>0.31666666666666665</v>
      </c>
      <c r="B5" s="40" t="s">
        <v>191</v>
      </c>
      <c r="C5" s="40"/>
      <c r="D5" s="40" t="s">
        <v>120</v>
      </c>
      <c r="E5" s="37">
        <v>1</v>
      </c>
      <c r="F5" s="39" t="s">
        <v>51</v>
      </c>
      <c r="G5" s="47" t="s">
        <v>103</v>
      </c>
      <c r="H5" s="40" t="s">
        <v>274</v>
      </c>
      <c r="I5" s="48"/>
      <c r="J5" s="49"/>
      <c r="K5" s="50"/>
      <c r="L5" s="51">
        <v>1</v>
      </c>
      <c r="M5" s="52"/>
      <c r="N5" s="46">
        <v>0.32569444444444445</v>
      </c>
      <c r="O5" s="53">
        <f t="shared" si="0"/>
        <v>9.0277777777778012E-3</v>
      </c>
      <c r="P5" s="54"/>
    </row>
    <row r="6" spans="1:17" ht="16" x14ac:dyDescent="0.2">
      <c r="A6" s="46">
        <v>0.31666666666666665</v>
      </c>
      <c r="B6" s="40" t="s">
        <v>135</v>
      </c>
      <c r="C6" s="40"/>
      <c r="D6" s="40" t="s">
        <v>194</v>
      </c>
      <c r="E6" s="37">
        <v>1</v>
      </c>
      <c r="F6" s="39" t="s">
        <v>45</v>
      </c>
      <c r="G6" s="47" t="s">
        <v>103</v>
      </c>
      <c r="H6" s="40" t="s">
        <v>303</v>
      </c>
      <c r="I6" s="48"/>
      <c r="J6" s="49"/>
      <c r="K6" s="50"/>
      <c r="L6" s="51">
        <v>1</v>
      </c>
      <c r="M6" s="52"/>
      <c r="N6" s="46">
        <v>0.32083333333333336</v>
      </c>
      <c r="O6" s="53">
        <f t="shared" si="0"/>
        <v>4.1666666666667074E-3</v>
      </c>
      <c r="P6" s="54"/>
    </row>
    <row r="7" spans="1:17" ht="16" x14ac:dyDescent="0.2">
      <c r="A7" s="46">
        <v>0.32708333333333334</v>
      </c>
      <c r="B7" s="40" t="s">
        <v>343</v>
      </c>
      <c r="C7" s="40"/>
      <c r="D7" s="40" t="s">
        <v>120</v>
      </c>
      <c r="E7" s="37">
        <v>1</v>
      </c>
      <c r="F7" s="39" t="s">
        <v>45</v>
      </c>
      <c r="G7" s="47" t="s">
        <v>103</v>
      </c>
      <c r="H7" s="40" t="s">
        <v>107</v>
      </c>
      <c r="I7" s="48"/>
      <c r="J7" s="49"/>
      <c r="K7" s="50">
        <v>1</v>
      </c>
      <c r="L7" s="51"/>
      <c r="M7" s="52"/>
      <c r="N7" s="46">
        <v>0.33263888888888887</v>
      </c>
      <c r="O7" s="53">
        <f t="shared" si="0"/>
        <v>5.5555555555555358E-3</v>
      </c>
      <c r="P7" s="54"/>
    </row>
    <row r="8" spans="1:17" ht="16" x14ac:dyDescent="0.2">
      <c r="A8" s="46">
        <v>0.32847222222222222</v>
      </c>
      <c r="B8" s="40" t="s">
        <v>197</v>
      </c>
      <c r="C8" s="40"/>
      <c r="D8" s="40" t="s">
        <v>120</v>
      </c>
      <c r="E8" s="37">
        <v>1</v>
      </c>
      <c r="F8" s="39" t="s">
        <v>51</v>
      </c>
      <c r="G8" s="47" t="s">
        <v>103</v>
      </c>
      <c r="H8" s="40" t="s">
        <v>328</v>
      </c>
      <c r="I8" s="48">
        <v>1</v>
      </c>
      <c r="J8" s="49"/>
      <c r="K8" s="50"/>
      <c r="L8" s="51"/>
      <c r="M8" s="52"/>
      <c r="N8" s="46">
        <v>0.33124999999999999</v>
      </c>
      <c r="O8" s="53">
        <f t="shared" si="0"/>
        <v>2.7777777777777679E-3</v>
      </c>
      <c r="P8" s="54"/>
    </row>
    <row r="9" spans="1:17" ht="16" x14ac:dyDescent="0.2">
      <c r="A9" s="46">
        <v>0.32847222222222222</v>
      </c>
      <c r="B9" s="40" t="s">
        <v>139</v>
      </c>
      <c r="C9" s="40"/>
      <c r="D9" s="40" t="s">
        <v>120</v>
      </c>
      <c r="E9" s="37">
        <v>1</v>
      </c>
      <c r="F9" s="39" t="s">
        <v>45</v>
      </c>
      <c r="G9" s="47" t="s">
        <v>103</v>
      </c>
      <c r="H9" s="40" t="s">
        <v>319</v>
      </c>
      <c r="I9" s="48">
        <v>1</v>
      </c>
      <c r="J9" s="49"/>
      <c r="K9" s="50"/>
      <c r="L9" s="51"/>
      <c r="M9" s="52"/>
      <c r="N9" s="46">
        <v>0.33402777777777781</v>
      </c>
      <c r="O9" s="53">
        <f t="shared" si="0"/>
        <v>5.5555555555555913E-3</v>
      </c>
      <c r="P9" s="54"/>
    </row>
    <row r="10" spans="1:17" ht="16" x14ac:dyDescent="0.2">
      <c r="A10" s="46">
        <v>0.33263888888888887</v>
      </c>
      <c r="B10" s="40" t="s">
        <v>343</v>
      </c>
      <c r="C10" s="40"/>
      <c r="D10" s="40" t="s">
        <v>120</v>
      </c>
      <c r="E10" s="37">
        <v>1</v>
      </c>
      <c r="F10" s="39" t="s">
        <v>45</v>
      </c>
      <c r="G10" s="47" t="s">
        <v>107</v>
      </c>
      <c r="H10" s="40" t="s">
        <v>103</v>
      </c>
      <c r="I10" s="48"/>
      <c r="J10" s="49"/>
      <c r="K10" s="50">
        <v>1</v>
      </c>
      <c r="L10" s="51"/>
      <c r="M10" s="52"/>
      <c r="N10" s="46">
        <v>0.33888888888888885</v>
      </c>
      <c r="O10" s="53">
        <f t="shared" si="0"/>
        <v>6.2499999999999778E-3</v>
      </c>
      <c r="P10" s="54"/>
    </row>
    <row r="11" spans="1:17" ht="16" x14ac:dyDescent="0.2">
      <c r="A11" s="46">
        <v>0.3298611111111111</v>
      </c>
      <c r="B11" s="40" t="s">
        <v>109</v>
      </c>
      <c r="C11" s="40"/>
      <c r="D11" s="40" t="s">
        <v>120</v>
      </c>
      <c r="E11" s="37">
        <v>1</v>
      </c>
      <c r="F11" s="39" t="s">
        <v>46</v>
      </c>
      <c r="G11" s="47" t="s">
        <v>103</v>
      </c>
      <c r="H11" s="40" t="s">
        <v>122</v>
      </c>
      <c r="I11" s="48"/>
      <c r="J11" s="49"/>
      <c r="K11" s="50"/>
      <c r="L11" s="51">
        <v>1</v>
      </c>
      <c r="M11" s="52"/>
      <c r="N11" s="46">
        <v>0.33680555555555558</v>
      </c>
      <c r="O11" s="53">
        <f t="shared" si="0"/>
        <v>6.9444444444444753E-3</v>
      </c>
      <c r="P11" s="54"/>
    </row>
    <row r="12" spans="1:17" ht="16" x14ac:dyDescent="0.2">
      <c r="A12" s="46">
        <v>0.33819444444444446</v>
      </c>
      <c r="B12" s="40" t="s">
        <v>282</v>
      </c>
      <c r="C12" s="40">
        <v>1</v>
      </c>
      <c r="D12" s="40" t="s">
        <v>194</v>
      </c>
      <c r="E12" s="37"/>
      <c r="F12" s="39" t="s">
        <v>51</v>
      </c>
      <c r="G12" s="47" t="s">
        <v>103</v>
      </c>
      <c r="H12" s="40" t="s">
        <v>221</v>
      </c>
      <c r="I12" s="48">
        <v>1</v>
      </c>
      <c r="J12" s="49"/>
      <c r="K12" s="50"/>
      <c r="L12" s="51"/>
      <c r="M12" s="52"/>
      <c r="N12" s="46">
        <v>0.34236111111111112</v>
      </c>
      <c r="O12" s="53">
        <f t="shared" si="0"/>
        <v>4.1666666666666519E-3</v>
      </c>
      <c r="P12" s="54"/>
    </row>
    <row r="13" spans="1:17" ht="16" x14ac:dyDescent="0.2">
      <c r="A13" s="46">
        <v>0.33819444444444446</v>
      </c>
      <c r="B13" s="40" t="s">
        <v>256</v>
      </c>
      <c r="C13" s="40">
        <v>1</v>
      </c>
      <c r="D13" s="40" t="s">
        <v>194</v>
      </c>
      <c r="E13" s="37"/>
      <c r="F13" s="39" t="s">
        <v>45</v>
      </c>
      <c r="G13" s="47" t="s">
        <v>248</v>
      </c>
      <c r="H13" s="40" t="s">
        <v>136</v>
      </c>
      <c r="I13" s="48">
        <v>1</v>
      </c>
      <c r="J13" s="49"/>
      <c r="K13" s="50"/>
      <c r="L13" s="51"/>
      <c r="M13" s="52"/>
      <c r="N13" s="46">
        <v>0.34375</v>
      </c>
      <c r="O13" s="53">
        <f t="shared" si="0"/>
        <v>5.5555555555555358E-3</v>
      </c>
      <c r="P13" s="54"/>
    </row>
    <row r="14" spans="1:17" ht="16" x14ac:dyDescent="0.2">
      <c r="A14" s="46">
        <v>0.33958333333333335</v>
      </c>
      <c r="B14" s="40" t="s">
        <v>193</v>
      </c>
      <c r="C14" s="40"/>
      <c r="D14" s="40" t="s">
        <v>120</v>
      </c>
      <c r="E14" s="37">
        <v>2</v>
      </c>
      <c r="F14" s="39" t="s">
        <v>50</v>
      </c>
      <c r="G14" s="47" t="s">
        <v>103</v>
      </c>
      <c r="H14" s="40" t="s">
        <v>297</v>
      </c>
      <c r="I14" s="48">
        <v>1</v>
      </c>
      <c r="J14" s="49"/>
      <c r="K14" s="50"/>
      <c r="L14" s="51"/>
      <c r="M14" s="52"/>
      <c r="N14" s="46">
        <v>0.34583333333333338</v>
      </c>
      <c r="O14" s="53">
        <f t="shared" si="0"/>
        <v>6.2500000000000333E-3</v>
      </c>
      <c r="P14" s="54"/>
    </row>
    <row r="15" spans="1:17" ht="16" x14ac:dyDescent="0.2">
      <c r="A15" s="46">
        <v>0.33958333333333335</v>
      </c>
      <c r="B15" s="40" t="s">
        <v>277</v>
      </c>
      <c r="C15" s="40"/>
      <c r="D15" s="40" t="s">
        <v>194</v>
      </c>
      <c r="E15" s="37">
        <v>1</v>
      </c>
      <c r="F15" s="39" t="s">
        <v>51</v>
      </c>
      <c r="G15" s="47" t="s">
        <v>103</v>
      </c>
      <c r="H15" s="40" t="s">
        <v>217</v>
      </c>
      <c r="I15" s="48"/>
      <c r="J15" s="49"/>
      <c r="K15" s="50">
        <v>1</v>
      </c>
      <c r="L15" s="51"/>
      <c r="M15" s="52"/>
      <c r="N15" s="46">
        <v>0.34652777777777777</v>
      </c>
      <c r="O15" s="53">
        <f t="shared" si="0"/>
        <v>6.9444444444444198E-3</v>
      </c>
      <c r="P15" s="54"/>
    </row>
    <row r="16" spans="1:17" ht="16" x14ac:dyDescent="0.2">
      <c r="A16" s="46">
        <v>0.33958333333333335</v>
      </c>
      <c r="B16" s="40" t="s">
        <v>453</v>
      </c>
      <c r="C16" s="40"/>
      <c r="D16" s="40" t="s">
        <v>120</v>
      </c>
      <c r="E16" s="37">
        <v>2</v>
      </c>
      <c r="F16" s="39" t="s">
        <v>46</v>
      </c>
      <c r="G16" s="47" t="s">
        <v>103</v>
      </c>
      <c r="H16" s="40" t="s">
        <v>237</v>
      </c>
      <c r="I16" s="48"/>
      <c r="J16" s="49"/>
      <c r="K16" s="50"/>
      <c r="L16" s="51">
        <v>1</v>
      </c>
      <c r="M16" s="52"/>
      <c r="N16" s="46">
        <v>0.34375</v>
      </c>
      <c r="O16" s="53">
        <f t="shared" si="0"/>
        <v>4.1666666666666519E-3</v>
      </c>
      <c r="P16" s="54"/>
    </row>
    <row r="17" spans="1:16" ht="16" x14ac:dyDescent="0.2">
      <c r="A17" s="46">
        <v>0.33958333333333335</v>
      </c>
      <c r="B17" s="40" t="s">
        <v>131</v>
      </c>
      <c r="C17" s="40"/>
      <c r="D17" s="40" t="s">
        <v>194</v>
      </c>
      <c r="E17" s="37">
        <v>1</v>
      </c>
      <c r="F17" s="39" t="s">
        <v>45</v>
      </c>
      <c r="G17" s="47" t="s">
        <v>103</v>
      </c>
      <c r="H17" s="40" t="s">
        <v>272</v>
      </c>
      <c r="I17" s="48"/>
      <c r="J17" s="49"/>
      <c r="K17" s="50"/>
      <c r="L17" s="51">
        <v>1</v>
      </c>
      <c r="M17" s="52"/>
      <c r="N17" s="46">
        <v>0.34930555555555554</v>
      </c>
      <c r="O17" s="53">
        <f t="shared" si="0"/>
        <v>9.7222222222221877E-3</v>
      </c>
      <c r="P17" s="54"/>
    </row>
    <row r="18" spans="1:16" ht="16" x14ac:dyDescent="0.2">
      <c r="A18" s="46">
        <v>0.34861111111111115</v>
      </c>
      <c r="B18" s="40" t="s">
        <v>140</v>
      </c>
      <c r="C18" s="40"/>
      <c r="D18" s="40" t="s">
        <v>194</v>
      </c>
      <c r="E18" s="37">
        <v>1</v>
      </c>
      <c r="F18" s="39" t="s">
        <v>44</v>
      </c>
      <c r="G18" s="47" t="s">
        <v>103</v>
      </c>
      <c r="H18" s="40" t="s">
        <v>136</v>
      </c>
      <c r="I18" s="48">
        <v>1</v>
      </c>
      <c r="J18" s="49"/>
      <c r="K18" s="50"/>
      <c r="L18" s="51"/>
      <c r="M18" s="52"/>
      <c r="N18" s="46">
        <v>0.3527777777777778</v>
      </c>
      <c r="O18" s="53">
        <f t="shared" si="0"/>
        <v>4.1666666666666519E-3</v>
      </c>
      <c r="P18" s="54"/>
    </row>
    <row r="19" spans="1:16" ht="16" x14ac:dyDescent="0.2">
      <c r="A19" s="46">
        <v>0.34861111111111115</v>
      </c>
      <c r="B19" s="40" t="s">
        <v>155</v>
      </c>
      <c r="C19" s="40"/>
      <c r="D19" s="40" t="s">
        <v>194</v>
      </c>
      <c r="E19" s="37">
        <v>1</v>
      </c>
      <c r="F19" s="39" t="s">
        <v>44</v>
      </c>
      <c r="G19" s="47" t="s">
        <v>103</v>
      </c>
      <c r="H19" s="40" t="s">
        <v>107</v>
      </c>
      <c r="I19" s="48">
        <v>1</v>
      </c>
      <c r="J19" s="49"/>
      <c r="K19" s="50"/>
      <c r="L19" s="51"/>
      <c r="M19" s="52"/>
      <c r="N19" s="46">
        <v>0.3576388888888889</v>
      </c>
      <c r="O19" s="53">
        <f t="shared" si="0"/>
        <v>9.0277777777777457E-3</v>
      </c>
      <c r="P19" s="54"/>
    </row>
    <row r="20" spans="1:16" ht="16" x14ac:dyDescent="0.2">
      <c r="A20" s="46">
        <v>0.34930555555555554</v>
      </c>
      <c r="B20" s="40" t="s">
        <v>131</v>
      </c>
      <c r="C20" s="40"/>
      <c r="D20" s="40" t="s">
        <v>194</v>
      </c>
      <c r="E20" s="37">
        <v>1</v>
      </c>
      <c r="F20" s="39" t="s">
        <v>45</v>
      </c>
      <c r="G20" s="47" t="s">
        <v>272</v>
      </c>
      <c r="H20" s="40" t="s">
        <v>240</v>
      </c>
      <c r="I20" s="48"/>
      <c r="J20" s="49"/>
      <c r="K20" s="50"/>
      <c r="L20" s="51">
        <v>1</v>
      </c>
      <c r="M20" s="52"/>
      <c r="N20" s="46">
        <v>0.35555555555555557</v>
      </c>
      <c r="O20" s="53">
        <f t="shared" si="0"/>
        <v>6.2500000000000333E-3</v>
      </c>
      <c r="P20" s="54"/>
    </row>
    <row r="21" spans="1:16" ht="16" x14ac:dyDescent="0.2">
      <c r="A21" s="46">
        <v>0.34930555555555554</v>
      </c>
      <c r="B21" s="40" t="s">
        <v>109</v>
      </c>
      <c r="C21" s="40">
        <v>1</v>
      </c>
      <c r="D21" s="40" t="s">
        <v>120</v>
      </c>
      <c r="E21" s="37"/>
      <c r="F21" s="39" t="s">
        <v>46</v>
      </c>
      <c r="G21" s="47" t="s">
        <v>143</v>
      </c>
      <c r="H21" s="40" t="s">
        <v>122</v>
      </c>
      <c r="I21" s="48"/>
      <c r="J21" s="49"/>
      <c r="K21" s="50">
        <v>1</v>
      </c>
      <c r="L21" s="51"/>
      <c r="M21" s="52"/>
      <c r="N21" s="46">
        <v>0.3666666666666667</v>
      </c>
      <c r="O21" s="53">
        <f t="shared" si="0"/>
        <v>1.736111111111116E-2</v>
      </c>
      <c r="P21" s="54"/>
    </row>
    <row r="22" spans="1:16" ht="16" x14ac:dyDescent="0.2">
      <c r="A22" s="46">
        <v>0.35555555555555557</v>
      </c>
      <c r="B22" s="40" t="s">
        <v>131</v>
      </c>
      <c r="C22" s="40"/>
      <c r="D22" s="40" t="s">
        <v>194</v>
      </c>
      <c r="E22" s="37">
        <v>1</v>
      </c>
      <c r="F22" s="39" t="s">
        <v>45</v>
      </c>
      <c r="G22" s="47" t="s">
        <v>240</v>
      </c>
      <c r="H22" s="40" t="s">
        <v>103</v>
      </c>
      <c r="I22" s="48"/>
      <c r="J22" s="49"/>
      <c r="K22" s="50"/>
      <c r="L22" s="51">
        <v>1</v>
      </c>
      <c r="M22" s="52"/>
      <c r="N22" s="46">
        <v>0.35694444444444445</v>
      </c>
      <c r="O22" s="53">
        <f t="shared" si="0"/>
        <v>1.388888888888884E-3</v>
      </c>
      <c r="P22" s="54"/>
    </row>
    <row r="23" spans="1:16" ht="16" x14ac:dyDescent="0.2">
      <c r="A23" s="46">
        <v>0.35347222222222219</v>
      </c>
      <c r="B23" s="40" t="s">
        <v>109</v>
      </c>
      <c r="C23" s="40">
        <v>1</v>
      </c>
      <c r="D23" s="40" t="s">
        <v>194</v>
      </c>
      <c r="E23" s="37"/>
      <c r="F23" s="39" t="s">
        <v>46</v>
      </c>
      <c r="G23" s="47" t="s">
        <v>248</v>
      </c>
      <c r="H23" s="40" t="s">
        <v>122</v>
      </c>
      <c r="I23" s="48"/>
      <c r="J23" s="49"/>
      <c r="K23" s="50">
        <v>1</v>
      </c>
      <c r="L23" s="51"/>
      <c r="M23" s="52"/>
      <c r="N23" s="46">
        <v>0.3666666666666667</v>
      </c>
      <c r="O23" s="53">
        <f t="shared" si="0"/>
        <v>1.3194444444444509E-2</v>
      </c>
      <c r="P23" s="54"/>
    </row>
    <row r="24" spans="1:16" ht="16" x14ac:dyDescent="0.2">
      <c r="A24" s="46">
        <v>0.35694444444444445</v>
      </c>
      <c r="B24" s="40" t="s">
        <v>135</v>
      </c>
      <c r="C24" s="40"/>
      <c r="D24" s="40" t="s">
        <v>194</v>
      </c>
      <c r="E24" s="37">
        <v>1</v>
      </c>
      <c r="F24" s="39" t="s">
        <v>45</v>
      </c>
      <c r="G24" s="47" t="s">
        <v>103</v>
      </c>
      <c r="H24" s="40" t="s">
        <v>172</v>
      </c>
      <c r="I24" s="48"/>
      <c r="J24" s="49"/>
      <c r="K24" s="50"/>
      <c r="L24" s="51">
        <v>1</v>
      </c>
      <c r="M24" s="52"/>
      <c r="N24" s="46">
        <v>0.3611111111111111</v>
      </c>
      <c r="O24" s="53">
        <f t="shared" si="0"/>
        <v>4.1666666666666519E-3</v>
      </c>
      <c r="P24" s="54"/>
    </row>
    <row r="25" spans="1:16" ht="16" x14ac:dyDescent="0.2">
      <c r="A25" s="46">
        <v>0.3611111111111111</v>
      </c>
      <c r="B25" s="40" t="s">
        <v>135</v>
      </c>
      <c r="C25" s="40"/>
      <c r="D25" s="40" t="s">
        <v>194</v>
      </c>
      <c r="E25" s="37">
        <v>1</v>
      </c>
      <c r="F25" s="39" t="s">
        <v>45</v>
      </c>
      <c r="G25" s="47" t="s">
        <v>172</v>
      </c>
      <c r="H25" s="40" t="s">
        <v>103</v>
      </c>
      <c r="I25" s="48"/>
      <c r="J25" s="49"/>
      <c r="K25" s="50"/>
      <c r="L25" s="51">
        <v>1</v>
      </c>
      <c r="M25" s="52"/>
      <c r="N25" s="46">
        <v>0.36944444444444446</v>
      </c>
      <c r="O25" s="53">
        <f t="shared" si="0"/>
        <v>8.3333333333333592E-3</v>
      </c>
      <c r="P25" s="54"/>
    </row>
    <row r="26" spans="1:16" ht="16" x14ac:dyDescent="0.2">
      <c r="A26" s="46">
        <v>0.36458333333333331</v>
      </c>
      <c r="B26" s="40" t="s">
        <v>229</v>
      </c>
      <c r="C26" s="40"/>
      <c r="D26" s="40" t="s">
        <v>120</v>
      </c>
      <c r="E26" s="37">
        <v>1</v>
      </c>
      <c r="F26" s="39" t="s">
        <v>44</v>
      </c>
      <c r="G26" s="47" t="s">
        <v>103</v>
      </c>
      <c r="H26" s="40" t="s">
        <v>217</v>
      </c>
      <c r="I26" s="48">
        <v>1</v>
      </c>
      <c r="J26" s="49"/>
      <c r="K26" s="50"/>
      <c r="L26" s="51"/>
      <c r="M26" s="52"/>
      <c r="N26" s="46">
        <v>0.37361111111111112</v>
      </c>
      <c r="O26" s="53">
        <f t="shared" si="0"/>
        <v>9.0277777777778012E-3</v>
      </c>
      <c r="P26" s="54"/>
    </row>
    <row r="27" spans="1:16" ht="16" x14ac:dyDescent="0.2">
      <c r="A27" s="46">
        <v>0.36944444444444446</v>
      </c>
      <c r="B27" s="40" t="s">
        <v>270</v>
      </c>
      <c r="C27" s="40"/>
      <c r="D27" s="40" t="s">
        <v>120</v>
      </c>
      <c r="E27" s="37">
        <v>2</v>
      </c>
      <c r="F27" s="39" t="s">
        <v>50</v>
      </c>
      <c r="G27" s="47" t="s">
        <v>103</v>
      </c>
      <c r="H27" s="40" t="s">
        <v>340</v>
      </c>
      <c r="I27" s="48"/>
      <c r="J27" s="49"/>
      <c r="K27" s="50">
        <v>1</v>
      </c>
      <c r="L27" s="51"/>
      <c r="M27" s="52"/>
      <c r="N27" s="46">
        <v>0.375</v>
      </c>
      <c r="O27" s="53">
        <f t="shared" si="0"/>
        <v>5.5555555555555358E-3</v>
      </c>
      <c r="P27" s="54"/>
    </row>
    <row r="28" spans="1:16" ht="16" x14ac:dyDescent="0.2">
      <c r="A28" s="46">
        <v>0.36944444444444446</v>
      </c>
      <c r="B28" s="40" t="s">
        <v>454</v>
      </c>
      <c r="C28" s="40"/>
      <c r="D28" s="40" t="s">
        <v>120</v>
      </c>
      <c r="E28" s="37">
        <v>2</v>
      </c>
      <c r="F28" s="39" t="s">
        <v>44</v>
      </c>
      <c r="G28" s="47" t="s">
        <v>103</v>
      </c>
      <c r="H28" s="40" t="s">
        <v>210</v>
      </c>
      <c r="I28" s="48"/>
      <c r="J28" s="49"/>
      <c r="K28" s="50">
        <v>1</v>
      </c>
      <c r="L28" s="51"/>
      <c r="M28" s="52"/>
      <c r="N28" s="46">
        <v>0.37291666666666662</v>
      </c>
      <c r="O28" s="53">
        <f t="shared" si="0"/>
        <v>3.4722222222221544E-3</v>
      </c>
      <c r="P28" s="54"/>
    </row>
    <row r="29" spans="1:16" ht="16" x14ac:dyDescent="0.2">
      <c r="A29" s="46">
        <v>0.37708333333333338</v>
      </c>
      <c r="B29" s="40" t="s">
        <v>191</v>
      </c>
      <c r="C29" s="40"/>
      <c r="D29" s="40" t="s">
        <v>120</v>
      </c>
      <c r="E29" s="37">
        <v>1</v>
      </c>
      <c r="F29" s="39" t="s">
        <v>51</v>
      </c>
      <c r="G29" s="47" t="s">
        <v>274</v>
      </c>
      <c r="H29" s="40" t="s">
        <v>103</v>
      </c>
      <c r="I29" s="48">
        <v>1</v>
      </c>
      <c r="J29" s="49"/>
      <c r="K29" s="50"/>
      <c r="L29" s="51"/>
      <c r="M29" s="52"/>
      <c r="N29" s="46">
        <v>0.39027777777777778</v>
      </c>
      <c r="O29" s="53">
        <f t="shared" si="0"/>
        <v>1.3194444444444398E-2</v>
      </c>
      <c r="P29" s="54"/>
    </row>
    <row r="30" spans="1:16" ht="16" x14ac:dyDescent="0.2">
      <c r="A30" s="46">
        <v>0.37847222222222227</v>
      </c>
      <c r="B30" s="40" t="s">
        <v>453</v>
      </c>
      <c r="C30" s="40"/>
      <c r="D30" s="40" t="s">
        <v>120</v>
      </c>
      <c r="E30" s="37">
        <v>2</v>
      </c>
      <c r="F30" s="39" t="s">
        <v>46</v>
      </c>
      <c r="G30" s="47" t="s">
        <v>237</v>
      </c>
      <c r="H30" s="40" t="s">
        <v>240</v>
      </c>
      <c r="I30" s="48"/>
      <c r="J30" s="49"/>
      <c r="K30" s="50"/>
      <c r="L30" s="51">
        <v>1</v>
      </c>
      <c r="M30" s="52"/>
      <c r="N30" s="46">
        <v>0.3840277777777778</v>
      </c>
      <c r="O30" s="53">
        <f t="shared" si="0"/>
        <v>5.5555555555555358E-3</v>
      </c>
      <c r="P30" s="54"/>
    </row>
    <row r="31" spans="1:16" ht="16" x14ac:dyDescent="0.2">
      <c r="A31" s="46">
        <v>0.3840277777777778</v>
      </c>
      <c r="B31" s="40" t="s">
        <v>453</v>
      </c>
      <c r="C31" s="40"/>
      <c r="D31" s="40" t="s">
        <v>120</v>
      </c>
      <c r="E31" s="37">
        <v>2</v>
      </c>
      <c r="F31" s="39" t="s">
        <v>46</v>
      </c>
      <c r="G31" s="47" t="s">
        <v>240</v>
      </c>
      <c r="H31" s="40" t="s">
        <v>103</v>
      </c>
      <c r="I31" s="48"/>
      <c r="J31" s="49"/>
      <c r="K31" s="50"/>
      <c r="L31" s="51">
        <v>1</v>
      </c>
      <c r="M31" s="52"/>
      <c r="N31" s="46">
        <v>0.39027777777777778</v>
      </c>
      <c r="O31" s="53">
        <f t="shared" si="0"/>
        <v>6.2499999999999778E-3</v>
      </c>
      <c r="P31" s="54"/>
    </row>
    <row r="32" spans="1:16" ht="16" x14ac:dyDescent="0.2">
      <c r="A32" s="46">
        <v>0.38263888888888892</v>
      </c>
      <c r="B32" s="40" t="s">
        <v>282</v>
      </c>
      <c r="C32" s="40"/>
      <c r="D32" s="40" t="s">
        <v>120</v>
      </c>
      <c r="E32" s="37">
        <v>1</v>
      </c>
      <c r="F32" s="39" t="s">
        <v>51</v>
      </c>
      <c r="G32" s="47" t="s">
        <v>103</v>
      </c>
      <c r="H32" s="40" t="s">
        <v>322</v>
      </c>
      <c r="I32" s="48"/>
      <c r="J32" s="49"/>
      <c r="K32" s="50">
        <v>1</v>
      </c>
      <c r="L32" s="51"/>
      <c r="M32" s="52"/>
      <c r="N32" s="46">
        <v>0.38750000000000001</v>
      </c>
      <c r="O32" s="53">
        <f t="shared" si="0"/>
        <v>4.8611111111110938E-3</v>
      </c>
      <c r="P32" s="54"/>
    </row>
    <row r="33" spans="1:16" ht="16" x14ac:dyDescent="0.2">
      <c r="A33" s="46">
        <v>0.3840277777777778</v>
      </c>
      <c r="B33" s="40" t="s">
        <v>140</v>
      </c>
      <c r="C33" s="40"/>
      <c r="D33" s="40" t="s">
        <v>194</v>
      </c>
      <c r="E33" s="37">
        <v>1</v>
      </c>
      <c r="F33" s="39" t="s">
        <v>44</v>
      </c>
      <c r="G33" s="47" t="s">
        <v>136</v>
      </c>
      <c r="H33" s="40" t="s">
        <v>103</v>
      </c>
      <c r="I33" s="48"/>
      <c r="J33" s="49"/>
      <c r="K33" s="50">
        <v>1</v>
      </c>
      <c r="L33" s="51"/>
      <c r="M33" s="52"/>
      <c r="N33" s="46">
        <v>0.40138888888888885</v>
      </c>
      <c r="O33" s="53">
        <f t="shared" si="0"/>
        <v>1.7361111111111049E-2</v>
      </c>
      <c r="P33" s="54"/>
    </row>
    <row r="34" spans="1:16" ht="16" x14ac:dyDescent="0.2">
      <c r="A34" s="46">
        <v>0.39166666666666666</v>
      </c>
      <c r="B34" s="40" t="s">
        <v>202</v>
      </c>
      <c r="C34" s="40"/>
      <c r="D34" s="40" t="s">
        <v>120</v>
      </c>
      <c r="E34" s="37">
        <v>1</v>
      </c>
      <c r="F34" s="39" t="s">
        <v>51</v>
      </c>
      <c r="G34" s="47" t="s">
        <v>103</v>
      </c>
      <c r="H34" s="40" t="s">
        <v>312</v>
      </c>
      <c r="I34" s="48">
        <v>1</v>
      </c>
      <c r="J34" s="49"/>
      <c r="K34" s="50"/>
      <c r="L34" s="51"/>
      <c r="M34" s="52"/>
      <c r="N34" s="46">
        <v>0.39444444444444443</v>
      </c>
      <c r="O34" s="53">
        <f t="shared" si="0"/>
        <v>2.7777777777777679E-3</v>
      </c>
      <c r="P34" s="54"/>
    </row>
    <row r="35" spans="1:16" ht="16" x14ac:dyDescent="0.2">
      <c r="A35" s="46">
        <v>0.3923611111111111</v>
      </c>
      <c r="B35" s="40" t="s">
        <v>277</v>
      </c>
      <c r="C35" s="40"/>
      <c r="D35" s="40" t="s">
        <v>194</v>
      </c>
      <c r="E35" s="37">
        <v>1</v>
      </c>
      <c r="F35" s="39" t="s">
        <v>51</v>
      </c>
      <c r="G35" s="47" t="s">
        <v>217</v>
      </c>
      <c r="H35" s="40" t="s">
        <v>103</v>
      </c>
      <c r="I35" s="48">
        <v>1</v>
      </c>
      <c r="J35" s="49"/>
      <c r="K35" s="50"/>
      <c r="L35" s="51"/>
      <c r="M35" s="52"/>
      <c r="N35" s="46">
        <v>0.41180555555555554</v>
      </c>
      <c r="O35" s="53">
        <f t="shared" si="0"/>
        <v>1.9444444444444431E-2</v>
      </c>
      <c r="P35" s="54"/>
    </row>
    <row r="36" spans="1:16" ht="16" x14ac:dyDescent="0.2">
      <c r="A36" s="46">
        <v>0.39305555555555555</v>
      </c>
      <c r="B36" s="40" t="s">
        <v>193</v>
      </c>
      <c r="C36" s="40">
        <v>1</v>
      </c>
      <c r="D36" s="40" t="s">
        <v>194</v>
      </c>
      <c r="E36" s="37"/>
      <c r="F36" s="39" t="s">
        <v>50</v>
      </c>
      <c r="G36" s="47" t="s">
        <v>143</v>
      </c>
      <c r="H36" s="40" t="s">
        <v>297</v>
      </c>
      <c r="I36" s="48"/>
      <c r="J36" s="49"/>
      <c r="K36" s="50">
        <v>1</v>
      </c>
      <c r="L36" s="51"/>
      <c r="M36" s="52"/>
      <c r="N36" s="46">
        <v>0.40069444444444446</v>
      </c>
      <c r="O36" s="53">
        <f t="shared" si="0"/>
        <v>7.6388888888889173E-3</v>
      </c>
      <c r="P36" s="54"/>
    </row>
    <row r="37" spans="1:16" ht="16" x14ac:dyDescent="0.2">
      <c r="A37" s="46">
        <v>0.39583333333333331</v>
      </c>
      <c r="B37" s="40" t="s">
        <v>318</v>
      </c>
      <c r="C37" s="40"/>
      <c r="D37" s="40" t="s">
        <v>120</v>
      </c>
      <c r="E37" s="37">
        <v>1</v>
      </c>
      <c r="F37" s="39" t="s">
        <v>44</v>
      </c>
      <c r="G37" s="47" t="s">
        <v>210</v>
      </c>
      <c r="H37" s="40" t="s">
        <v>103</v>
      </c>
      <c r="I37" s="48"/>
      <c r="J37" s="49"/>
      <c r="K37" s="50">
        <v>1</v>
      </c>
      <c r="L37" s="51"/>
      <c r="M37" s="52"/>
      <c r="N37" s="46">
        <v>0.40138888888888885</v>
      </c>
      <c r="O37" s="53">
        <f t="shared" si="0"/>
        <v>5.5555555555555358E-3</v>
      </c>
      <c r="P37" s="54"/>
    </row>
    <row r="38" spans="1:16" ht="16" x14ac:dyDescent="0.2">
      <c r="A38" s="46">
        <v>0.42777777777777781</v>
      </c>
      <c r="B38" s="40" t="s">
        <v>282</v>
      </c>
      <c r="C38" s="40"/>
      <c r="D38" s="40" t="s">
        <v>120</v>
      </c>
      <c r="E38" s="37">
        <v>1</v>
      </c>
      <c r="F38" s="39" t="s">
        <v>51</v>
      </c>
      <c r="G38" s="47" t="s">
        <v>303</v>
      </c>
      <c r="H38" s="40" t="s">
        <v>103</v>
      </c>
      <c r="I38" s="48"/>
      <c r="J38" s="49"/>
      <c r="K38" s="50">
        <v>1</v>
      </c>
      <c r="L38" s="51"/>
      <c r="M38" s="52"/>
      <c r="N38" s="46">
        <v>0.43611111111111112</v>
      </c>
      <c r="O38" s="53">
        <f t="shared" si="0"/>
        <v>8.3333333333333037E-3</v>
      </c>
      <c r="P38" s="54"/>
    </row>
    <row r="39" spans="1:16" ht="16" x14ac:dyDescent="0.2">
      <c r="A39" s="46">
        <v>0.43194444444444446</v>
      </c>
      <c r="B39" s="40" t="s">
        <v>191</v>
      </c>
      <c r="C39" s="40"/>
      <c r="D39" s="40" t="s">
        <v>120</v>
      </c>
      <c r="E39" s="37">
        <v>1</v>
      </c>
      <c r="F39" s="39" t="s">
        <v>51</v>
      </c>
      <c r="G39" s="47" t="s">
        <v>103</v>
      </c>
      <c r="H39" s="40" t="s">
        <v>195</v>
      </c>
      <c r="I39" s="48">
        <v>1</v>
      </c>
      <c r="J39" s="49"/>
      <c r="K39" s="50"/>
      <c r="L39" s="51"/>
      <c r="M39" s="52"/>
      <c r="N39" s="46">
        <v>0.4368055555555555</v>
      </c>
      <c r="O39" s="53">
        <f t="shared" si="0"/>
        <v>4.8611111111110383E-3</v>
      </c>
      <c r="P39" s="54"/>
    </row>
    <row r="40" spans="1:16" ht="16" x14ac:dyDescent="0.2">
      <c r="A40" s="46">
        <v>0.43194444444444446</v>
      </c>
      <c r="B40" s="40" t="s">
        <v>343</v>
      </c>
      <c r="C40" s="40"/>
      <c r="D40" s="40" t="s">
        <v>194</v>
      </c>
      <c r="E40" s="37">
        <v>1</v>
      </c>
      <c r="F40" s="39" t="s">
        <v>45</v>
      </c>
      <c r="G40" s="47" t="s">
        <v>103</v>
      </c>
      <c r="H40" s="40" t="s">
        <v>122</v>
      </c>
      <c r="I40" s="48">
        <v>1</v>
      </c>
      <c r="J40" s="49"/>
      <c r="K40" s="50"/>
      <c r="L40" s="51"/>
      <c r="M40" s="52"/>
      <c r="N40" s="46">
        <v>0.4381944444444445</v>
      </c>
      <c r="O40" s="53">
        <f t="shared" si="0"/>
        <v>6.2500000000000333E-3</v>
      </c>
      <c r="P40" s="54"/>
    </row>
    <row r="41" spans="1:16" ht="16" x14ac:dyDescent="0.2">
      <c r="A41" s="46">
        <v>0.43611111111111112</v>
      </c>
      <c r="B41" s="40" t="s">
        <v>453</v>
      </c>
      <c r="C41" s="40"/>
      <c r="D41" s="40" t="s">
        <v>120</v>
      </c>
      <c r="E41" s="37">
        <v>2</v>
      </c>
      <c r="F41" s="39" t="s">
        <v>46</v>
      </c>
      <c r="G41" s="47" t="s">
        <v>103</v>
      </c>
      <c r="H41" s="40" t="s">
        <v>115</v>
      </c>
      <c r="I41" s="48"/>
      <c r="J41" s="49"/>
      <c r="K41" s="50">
        <v>1</v>
      </c>
      <c r="L41" s="51"/>
      <c r="M41" s="52"/>
      <c r="N41" s="46">
        <v>0.43958333333333338</v>
      </c>
      <c r="O41" s="53">
        <f t="shared" si="0"/>
        <v>3.4722222222222654E-3</v>
      </c>
      <c r="P41" s="54"/>
    </row>
    <row r="42" spans="1:16" ht="16" x14ac:dyDescent="0.2">
      <c r="A42" s="46">
        <v>0.43611111111111112</v>
      </c>
      <c r="B42" s="40" t="s">
        <v>109</v>
      </c>
      <c r="C42" s="40"/>
      <c r="D42" s="40" t="s">
        <v>194</v>
      </c>
      <c r="E42" s="37">
        <v>1</v>
      </c>
      <c r="F42" s="39" t="s">
        <v>49</v>
      </c>
      <c r="G42" s="47" t="s">
        <v>103</v>
      </c>
      <c r="H42" s="40" t="s">
        <v>125</v>
      </c>
      <c r="I42" s="48"/>
      <c r="J42" s="49"/>
      <c r="K42" s="50">
        <v>1</v>
      </c>
      <c r="L42" s="51"/>
      <c r="M42" s="52"/>
      <c r="N42" s="46">
        <v>0.44166666666666665</v>
      </c>
      <c r="O42" s="53">
        <f t="shared" si="0"/>
        <v>5.5555555555555358E-3</v>
      </c>
      <c r="P42" s="54"/>
    </row>
    <row r="43" spans="1:16" ht="16" x14ac:dyDescent="0.2">
      <c r="A43" s="46">
        <v>0.44097222222222227</v>
      </c>
      <c r="B43" s="40" t="s">
        <v>229</v>
      </c>
      <c r="C43" s="40"/>
      <c r="D43" s="40" t="s">
        <v>120</v>
      </c>
      <c r="E43" s="37">
        <v>1</v>
      </c>
      <c r="F43" s="39" t="s">
        <v>44</v>
      </c>
      <c r="G43" s="47" t="s">
        <v>217</v>
      </c>
      <c r="H43" s="40" t="s">
        <v>103</v>
      </c>
      <c r="I43" s="48"/>
      <c r="J43" s="49"/>
      <c r="K43" s="50">
        <v>1</v>
      </c>
      <c r="L43" s="51"/>
      <c r="M43" s="52"/>
      <c r="N43" s="46">
        <v>0.45624999999999999</v>
      </c>
      <c r="O43" s="53">
        <f t="shared" si="0"/>
        <v>1.5277777777777724E-2</v>
      </c>
      <c r="P43" s="54"/>
    </row>
    <row r="44" spans="1:16" ht="16" x14ac:dyDescent="0.2">
      <c r="A44" s="46">
        <v>0.44097222222222227</v>
      </c>
      <c r="B44" s="40" t="s">
        <v>202</v>
      </c>
      <c r="C44" s="40"/>
      <c r="D44" s="40" t="s">
        <v>120</v>
      </c>
      <c r="E44" s="37">
        <v>1</v>
      </c>
      <c r="F44" s="39" t="s">
        <v>51</v>
      </c>
      <c r="G44" s="47" t="s">
        <v>103</v>
      </c>
      <c r="H44" s="40" t="s">
        <v>142</v>
      </c>
      <c r="I44" s="48">
        <v>1</v>
      </c>
      <c r="J44" s="49"/>
      <c r="K44" s="50"/>
      <c r="L44" s="51"/>
      <c r="M44" s="52"/>
      <c r="N44" s="46">
        <v>0.44513888888888892</v>
      </c>
      <c r="O44" s="53">
        <f t="shared" si="0"/>
        <v>4.1666666666666519E-3</v>
      </c>
      <c r="P44" s="54"/>
    </row>
    <row r="45" spans="1:16" ht="16" x14ac:dyDescent="0.2">
      <c r="A45" s="46">
        <v>0.44305555555555554</v>
      </c>
      <c r="B45" s="40" t="s">
        <v>148</v>
      </c>
      <c r="C45" s="40"/>
      <c r="D45" s="40" t="s">
        <v>194</v>
      </c>
      <c r="E45" s="37">
        <v>1</v>
      </c>
      <c r="F45" s="39" t="s">
        <v>44</v>
      </c>
      <c r="G45" s="47" t="s">
        <v>214</v>
      </c>
      <c r="H45" s="40" t="s">
        <v>115</v>
      </c>
      <c r="I45" s="48">
        <v>1</v>
      </c>
      <c r="J45" s="49"/>
      <c r="K45" s="50"/>
      <c r="L45" s="51"/>
      <c r="M45" s="52"/>
      <c r="N45" s="46">
        <v>0.45555555555555555</v>
      </c>
      <c r="O45" s="53">
        <f t="shared" si="0"/>
        <v>1.2500000000000011E-2</v>
      </c>
      <c r="P45" s="54"/>
    </row>
    <row r="46" spans="1:16" ht="16" x14ac:dyDescent="0.2">
      <c r="A46" s="46">
        <v>0.45833333333333331</v>
      </c>
      <c r="B46" s="40" t="s">
        <v>109</v>
      </c>
      <c r="C46" s="40"/>
      <c r="D46" s="40" t="s">
        <v>194</v>
      </c>
      <c r="E46" s="37">
        <v>1</v>
      </c>
      <c r="F46" s="39" t="s">
        <v>49</v>
      </c>
      <c r="G46" s="47" t="s">
        <v>125</v>
      </c>
      <c r="H46" s="40" t="s">
        <v>103</v>
      </c>
      <c r="I46" s="48">
        <v>1</v>
      </c>
      <c r="J46" s="49"/>
      <c r="K46" s="50"/>
      <c r="L46" s="51"/>
      <c r="M46" s="52"/>
      <c r="N46" s="46">
        <v>0.4680555555555555</v>
      </c>
      <c r="O46" s="53">
        <f t="shared" si="0"/>
        <v>9.7222222222221877E-3</v>
      </c>
      <c r="P46" s="54"/>
    </row>
    <row r="47" spans="1:16" ht="16" x14ac:dyDescent="0.2">
      <c r="A47" s="46">
        <v>0.45833333333333331</v>
      </c>
      <c r="B47" s="40" t="s">
        <v>318</v>
      </c>
      <c r="C47" s="40"/>
      <c r="D47" s="40" t="s">
        <v>120</v>
      </c>
      <c r="E47" s="37">
        <v>1</v>
      </c>
      <c r="F47" s="39" t="s">
        <v>44</v>
      </c>
      <c r="G47" s="47" t="s">
        <v>103</v>
      </c>
      <c r="H47" s="40" t="s">
        <v>210</v>
      </c>
      <c r="I47" s="48"/>
      <c r="J47" s="49"/>
      <c r="K47" s="50">
        <v>1</v>
      </c>
      <c r="L47" s="51"/>
      <c r="M47" s="52"/>
      <c r="N47" s="46">
        <v>0.46319444444444446</v>
      </c>
      <c r="O47" s="53">
        <f t="shared" si="0"/>
        <v>4.8611111111111494E-3</v>
      </c>
      <c r="P47" s="54"/>
    </row>
    <row r="48" spans="1:16" ht="16" x14ac:dyDescent="0.2">
      <c r="A48" s="46">
        <v>0.4604166666666667</v>
      </c>
      <c r="B48" s="40" t="s">
        <v>455</v>
      </c>
      <c r="C48" s="40"/>
      <c r="D48" s="40" t="s">
        <v>120</v>
      </c>
      <c r="E48" s="37">
        <v>1</v>
      </c>
      <c r="F48" s="39" t="s">
        <v>44</v>
      </c>
      <c r="G48" s="47" t="s">
        <v>136</v>
      </c>
      <c r="H48" s="40" t="s">
        <v>199</v>
      </c>
      <c r="I48" s="48"/>
      <c r="J48" s="49"/>
      <c r="K48" s="50">
        <v>1</v>
      </c>
      <c r="L48" s="51"/>
      <c r="M48" s="52"/>
      <c r="N48" s="46">
        <v>0.4680555555555555</v>
      </c>
      <c r="O48" s="53">
        <f t="shared" si="0"/>
        <v>7.6388888888888062E-3</v>
      </c>
      <c r="P48" s="54"/>
    </row>
    <row r="49" spans="1:16" ht="16" x14ac:dyDescent="0.2">
      <c r="A49" s="46">
        <v>0.47291666666666665</v>
      </c>
      <c r="B49" s="40" t="s">
        <v>343</v>
      </c>
      <c r="C49" s="40"/>
      <c r="D49" s="40" t="s">
        <v>194</v>
      </c>
      <c r="E49" s="37">
        <v>1</v>
      </c>
      <c r="F49" s="39" t="s">
        <v>45</v>
      </c>
      <c r="G49" s="47" t="s">
        <v>122</v>
      </c>
      <c r="H49" s="40" t="s">
        <v>103</v>
      </c>
      <c r="I49" s="48">
        <v>1</v>
      </c>
      <c r="J49" s="49"/>
      <c r="K49" s="50"/>
      <c r="L49" s="51"/>
      <c r="M49" s="52"/>
      <c r="N49" s="46">
        <v>0.48055555555555557</v>
      </c>
      <c r="O49" s="53">
        <f t="shared" si="0"/>
        <v>7.6388888888889173E-3</v>
      </c>
      <c r="P49" s="54"/>
    </row>
    <row r="50" spans="1:16" ht="16" x14ac:dyDescent="0.2">
      <c r="A50" s="46">
        <v>0.48333333333333334</v>
      </c>
      <c r="B50" s="40" t="s">
        <v>148</v>
      </c>
      <c r="C50" s="40"/>
      <c r="D50" s="40" t="s">
        <v>194</v>
      </c>
      <c r="E50" s="37">
        <v>1</v>
      </c>
      <c r="F50" s="39" t="s">
        <v>44</v>
      </c>
      <c r="G50" s="47" t="s">
        <v>115</v>
      </c>
      <c r="H50" s="40" t="s">
        <v>271</v>
      </c>
      <c r="I50" s="48"/>
      <c r="J50" s="49"/>
      <c r="K50" s="50">
        <v>1</v>
      </c>
      <c r="L50" s="51"/>
      <c r="M50" s="52"/>
      <c r="N50" s="46">
        <v>0.49374999999999997</v>
      </c>
      <c r="O50" s="53">
        <f t="shared" si="0"/>
        <v>1.041666666666663E-2</v>
      </c>
      <c r="P50" s="54"/>
    </row>
    <row r="51" spans="1:16" ht="16" x14ac:dyDescent="0.2">
      <c r="A51" s="46">
        <v>0.48402777777777778</v>
      </c>
      <c r="B51" s="40" t="s">
        <v>282</v>
      </c>
      <c r="C51" s="40"/>
      <c r="D51" s="40" t="s">
        <v>120</v>
      </c>
      <c r="E51" s="37">
        <v>1</v>
      </c>
      <c r="F51" s="39" t="s">
        <v>51</v>
      </c>
      <c r="G51" s="47" t="s">
        <v>103</v>
      </c>
      <c r="H51" s="40" t="s">
        <v>303</v>
      </c>
      <c r="I51" s="48">
        <v>1</v>
      </c>
      <c r="J51" s="49"/>
      <c r="K51" s="50"/>
      <c r="L51" s="51"/>
      <c r="M51" s="52"/>
      <c r="N51" s="46">
        <v>0.48888888888888887</v>
      </c>
      <c r="O51" s="53">
        <f t="shared" si="0"/>
        <v>4.8611111111110938E-3</v>
      </c>
      <c r="P51" s="54"/>
    </row>
    <row r="52" spans="1:16" ht="16" x14ac:dyDescent="0.2">
      <c r="A52" s="46">
        <v>0.52152777777777781</v>
      </c>
      <c r="B52" s="40" t="s">
        <v>155</v>
      </c>
      <c r="C52" s="40"/>
      <c r="D52" s="40" t="s">
        <v>194</v>
      </c>
      <c r="E52" s="37">
        <v>1</v>
      </c>
      <c r="F52" s="39" t="s">
        <v>44</v>
      </c>
      <c r="G52" s="47" t="s">
        <v>103</v>
      </c>
      <c r="H52" s="40" t="s">
        <v>172</v>
      </c>
      <c r="I52" s="48"/>
      <c r="J52" s="49"/>
      <c r="K52" s="50"/>
      <c r="L52" s="51">
        <v>1</v>
      </c>
      <c r="M52" s="52"/>
      <c r="N52" s="46">
        <v>0.52638888888888891</v>
      </c>
      <c r="O52" s="53">
        <f t="shared" si="0"/>
        <v>4.8611111111110938E-3</v>
      </c>
      <c r="P52" s="54"/>
    </row>
    <row r="53" spans="1:16" ht="16" x14ac:dyDescent="0.2">
      <c r="A53" s="46">
        <v>0.52430555555555558</v>
      </c>
      <c r="B53" s="40" t="s">
        <v>282</v>
      </c>
      <c r="C53" s="40"/>
      <c r="D53" s="40" t="s">
        <v>120</v>
      </c>
      <c r="E53" s="37">
        <v>1</v>
      </c>
      <c r="F53" s="39" t="s">
        <v>51</v>
      </c>
      <c r="G53" s="47" t="s">
        <v>322</v>
      </c>
      <c r="H53" s="40" t="s">
        <v>103</v>
      </c>
      <c r="I53" s="48"/>
      <c r="J53" s="49"/>
      <c r="K53" s="50"/>
      <c r="L53" s="51">
        <v>1</v>
      </c>
      <c r="M53" s="52"/>
      <c r="N53" s="46">
        <v>0.53263888888888888</v>
      </c>
      <c r="O53" s="53">
        <f t="shared" si="0"/>
        <v>8.3333333333333037E-3</v>
      </c>
      <c r="P53" s="54"/>
    </row>
    <row r="54" spans="1:16" ht="16" x14ac:dyDescent="0.2">
      <c r="A54" s="46">
        <v>0.52569444444444446</v>
      </c>
      <c r="B54" s="40" t="s">
        <v>191</v>
      </c>
      <c r="C54" s="40"/>
      <c r="D54" s="40" t="s">
        <v>120</v>
      </c>
      <c r="E54" s="37">
        <v>1</v>
      </c>
      <c r="F54" s="39" t="s">
        <v>51</v>
      </c>
      <c r="G54" s="47" t="s">
        <v>103</v>
      </c>
      <c r="H54" s="40" t="s">
        <v>195</v>
      </c>
      <c r="I54" s="48">
        <v>1</v>
      </c>
      <c r="J54" s="49"/>
      <c r="K54" s="50"/>
      <c r="L54" s="51"/>
      <c r="M54" s="52"/>
      <c r="N54" s="46">
        <v>0.53125</v>
      </c>
      <c r="O54" s="53">
        <f t="shared" si="0"/>
        <v>5.5555555555555358E-3</v>
      </c>
      <c r="P54" s="54"/>
    </row>
    <row r="55" spans="1:16" ht="16" x14ac:dyDescent="0.2">
      <c r="A55" s="46">
        <v>0.52708333333333335</v>
      </c>
      <c r="B55" s="40" t="s">
        <v>131</v>
      </c>
      <c r="C55" s="40"/>
      <c r="D55" s="40" t="s">
        <v>194</v>
      </c>
      <c r="E55" s="37">
        <v>1</v>
      </c>
      <c r="F55" s="39" t="s">
        <v>45</v>
      </c>
      <c r="G55" s="47" t="s">
        <v>103</v>
      </c>
      <c r="H55" s="40" t="s">
        <v>319</v>
      </c>
      <c r="I55" s="48"/>
      <c r="J55" s="55"/>
      <c r="K55" s="56">
        <v>1</v>
      </c>
      <c r="L55" s="51"/>
      <c r="M55" s="52"/>
      <c r="N55" s="46">
        <v>0.53125</v>
      </c>
      <c r="O55" s="53">
        <f t="shared" si="0"/>
        <v>4.1666666666666519E-3</v>
      </c>
      <c r="P55" s="54"/>
    </row>
    <row r="56" spans="1:16" ht="16" x14ac:dyDescent="0.2">
      <c r="A56" s="46">
        <v>0.53263888888888888</v>
      </c>
      <c r="B56" s="40" t="s">
        <v>202</v>
      </c>
      <c r="C56" s="40"/>
      <c r="D56" s="40" t="s">
        <v>120</v>
      </c>
      <c r="E56" s="37">
        <v>1</v>
      </c>
      <c r="F56" s="39" t="s">
        <v>51</v>
      </c>
      <c r="G56" s="47" t="s">
        <v>103</v>
      </c>
      <c r="H56" s="40" t="s">
        <v>142</v>
      </c>
      <c r="I56" s="48"/>
      <c r="J56" s="55"/>
      <c r="K56" s="56"/>
      <c r="L56" s="51">
        <v>1</v>
      </c>
      <c r="M56" s="52"/>
      <c r="N56" s="46">
        <v>0.53611111111111109</v>
      </c>
      <c r="O56" s="53">
        <f t="shared" si="0"/>
        <v>3.4722222222222099E-3</v>
      </c>
      <c r="P56" s="54"/>
    </row>
    <row r="57" spans="1:16" ht="16" x14ac:dyDescent="0.2">
      <c r="A57" s="46">
        <v>0.53263888888888888</v>
      </c>
      <c r="B57" s="40" t="s">
        <v>124</v>
      </c>
      <c r="C57" s="40"/>
      <c r="D57" s="40" t="s">
        <v>194</v>
      </c>
      <c r="E57" s="37">
        <v>1</v>
      </c>
      <c r="F57" s="39" t="s">
        <v>44</v>
      </c>
      <c r="G57" s="47" t="s">
        <v>103</v>
      </c>
      <c r="H57" s="40" t="s">
        <v>170</v>
      </c>
      <c r="I57" s="48"/>
      <c r="J57" s="55"/>
      <c r="K57" s="56"/>
      <c r="L57" s="51">
        <v>1</v>
      </c>
      <c r="M57" s="52"/>
      <c r="N57" s="46">
        <v>0.54097222222222219</v>
      </c>
      <c r="O57" s="53">
        <f t="shared" si="0"/>
        <v>8.3333333333333037E-3</v>
      </c>
      <c r="P57" s="54"/>
    </row>
    <row r="58" spans="1:16" ht="16" x14ac:dyDescent="0.2">
      <c r="A58" s="46">
        <v>0.53263888888888888</v>
      </c>
      <c r="B58" s="40" t="s">
        <v>139</v>
      </c>
      <c r="C58" s="40"/>
      <c r="D58" s="40" t="s">
        <v>194</v>
      </c>
      <c r="E58" s="37">
        <v>1</v>
      </c>
      <c r="F58" s="39" t="s">
        <v>45</v>
      </c>
      <c r="G58" s="47" t="s">
        <v>103</v>
      </c>
      <c r="H58" s="40" t="s">
        <v>170</v>
      </c>
      <c r="I58" s="48"/>
      <c r="J58" s="55"/>
      <c r="K58" s="56"/>
      <c r="L58" s="51">
        <v>1</v>
      </c>
      <c r="M58" s="52"/>
      <c r="N58" s="46">
        <v>0.54097222222222219</v>
      </c>
      <c r="O58" s="53">
        <f t="shared" si="0"/>
        <v>8.3333333333333037E-3</v>
      </c>
      <c r="P58" s="54"/>
    </row>
    <row r="59" spans="1:16" ht="16" x14ac:dyDescent="0.2">
      <c r="A59" s="46">
        <v>0.53472222222222221</v>
      </c>
      <c r="B59" s="40" t="s">
        <v>193</v>
      </c>
      <c r="C59" s="40"/>
      <c r="D59" s="40" t="s">
        <v>120</v>
      </c>
      <c r="E59" s="37">
        <v>2</v>
      </c>
      <c r="F59" s="39" t="s">
        <v>50</v>
      </c>
      <c r="G59" s="47" t="s">
        <v>103</v>
      </c>
      <c r="H59" s="40" t="s">
        <v>217</v>
      </c>
      <c r="I59" s="57"/>
      <c r="J59" s="55"/>
      <c r="K59" s="56">
        <v>1</v>
      </c>
      <c r="L59" s="51"/>
      <c r="M59" s="52"/>
      <c r="N59" s="46">
        <v>0.54375000000000007</v>
      </c>
      <c r="O59" s="53">
        <f t="shared" si="0"/>
        <v>9.0277777777778567E-3</v>
      </c>
      <c r="P59" s="54"/>
    </row>
    <row r="60" spans="1:16" ht="16" x14ac:dyDescent="0.2">
      <c r="A60" s="46">
        <v>0.54027777777777775</v>
      </c>
      <c r="B60" s="40" t="s">
        <v>457</v>
      </c>
      <c r="C60" s="40"/>
      <c r="D60" s="40" t="s">
        <v>194</v>
      </c>
      <c r="E60" s="37">
        <v>1</v>
      </c>
      <c r="F60" s="39" t="s">
        <v>44</v>
      </c>
      <c r="G60" s="47" t="s">
        <v>103</v>
      </c>
      <c r="H60" s="40" t="s">
        <v>125</v>
      </c>
      <c r="I60" s="57">
        <v>1</v>
      </c>
      <c r="J60" s="55"/>
      <c r="K60" s="56"/>
      <c r="L60" s="51"/>
      <c r="M60" s="52"/>
      <c r="N60" s="46">
        <v>0.54513888888888895</v>
      </c>
      <c r="O60" s="53">
        <f t="shared" si="0"/>
        <v>4.8611111111112049E-3</v>
      </c>
      <c r="P60" s="54"/>
    </row>
    <row r="61" spans="1:16" ht="16" x14ac:dyDescent="0.2">
      <c r="A61" s="46">
        <v>0.54027777777777775</v>
      </c>
      <c r="B61" s="40" t="s">
        <v>227</v>
      </c>
      <c r="C61" s="40"/>
      <c r="D61" s="40" t="s">
        <v>120</v>
      </c>
      <c r="E61" s="37">
        <v>1</v>
      </c>
      <c r="F61" s="39" t="s">
        <v>51</v>
      </c>
      <c r="G61" s="47" t="s">
        <v>103</v>
      </c>
      <c r="H61" s="40" t="s">
        <v>125</v>
      </c>
      <c r="I61" s="48">
        <v>1</v>
      </c>
      <c r="J61" s="55"/>
      <c r="K61" s="56"/>
      <c r="L61" s="51"/>
      <c r="M61" s="52"/>
      <c r="N61" s="46">
        <v>0.54513888888888895</v>
      </c>
      <c r="O61" s="53">
        <f t="shared" si="0"/>
        <v>4.8611111111112049E-3</v>
      </c>
      <c r="P61" s="88"/>
    </row>
    <row r="62" spans="1:16" ht="16" x14ac:dyDescent="0.2">
      <c r="A62" s="46">
        <v>4.4444444444444446E-2</v>
      </c>
      <c r="B62" s="40" t="s">
        <v>191</v>
      </c>
      <c r="C62" s="40"/>
      <c r="D62" s="40" t="s">
        <v>120</v>
      </c>
      <c r="E62" s="37">
        <v>1</v>
      </c>
      <c r="F62" s="39" t="s">
        <v>51</v>
      </c>
      <c r="G62" s="47" t="s">
        <v>195</v>
      </c>
      <c r="H62" s="40" t="s">
        <v>103</v>
      </c>
      <c r="I62" s="48"/>
      <c r="J62" s="55"/>
      <c r="K62" s="56"/>
      <c r="L62" s="51">
        <v>1</v>
      </c>
      <c r="M62" s="52"/>
      <c r="N62" s="46">
        <v>5.4166666666666669E-2</v>
      </c>
      <c r="O62" s="53">
        <f t="shared" si="0"/>
        <v>9.7222222222222224E-3</v>
      </c>
      <c r="P62" s="54"/>
    </row>
    <row r="63" spans="1:16" ht="16" x14ac:dyDescent="0.2">
      <c r="A63" s="46">
        <v>4.7916666666666663E-2</v>
      </c>
      <c r="B63" s="40" t="s">
        <v>167</v>
      </c>
      <c r="C63" s="40"/>
      <c r="D63" s="40" t="s">
        <v>120</v>
      </c>
      <c r="E63" s="37">
        <v>1</v>
      </c>
      <c r="F63" s="39" t="s">
        <v>47</v>
      </c>
      <c r="G63" s="47" t="s">
        <v>103</v>
      </c>
      <c r="H63" s="40" t="s">
        <v>170</v>
      </c>
      <c r="I63" s="48"/>
      <c r="J63" s="55"/>
      <c r="K63" s="56">
        <v>1</v>
      </c>
      <c r="L63" s="51"/>
      <c r="M63" s="52"/>
      <c r="N63" s="46">
        <v>5.347222222222222E-2</v>
      </c>
      <c r="O63" s="53">
        <f t="shared" si="0"/>
        <v>5.5555555555555566E-3</v>
      </c>
      <c r="P63" s="54"/>
    </row>
    <row r="64" spans="1:16" ht="16" x14ac:dyDescent="0.2">
      <c r="A64" s="46">
        <v>4.9999999999999996E-2</v>
      </c>
      <c r="B64" s="40" t="s">
        <v>139</v>
      </c>
      <c r="C64" s="40">
        <v>1</v>
      </c>
      <c r="D64" s="40" t="s">
        <v>194</v>
      </c>
      <c r="E64" s="37"/>
      <c r="F64" s="39" t="s">
        <v>45</v>
      </c>
      <c r="G64" s="47" t="s">
        <v>143</v>
      </c>
      <c r="H64" s="40" t="s">
        <v>287</v>
      </c>
      <c r="I64" s="48">
        <v>1</v>
      </c>
      <c r="J64" s="55"/>
      <c r="K64" s="56"/>
      <c r="L64" s="51"/>
      <c r="M64" s="52"/>
      <c r="N64" s="46">
        <v>5.6944444444444443E-2</v>
      </c>
      <c r="O64" s="53">
        <f t="shared" si="0"/>
        <v>6.9444444444444475E-3</v>
      </c>
      <c r="P64" s="54"/>
    </row>
    <row r="65" spans="1:16" ht="16" x14ac:dyDescent="0.2">
      <c r="A65" s="46">
        <v>5.4166666666666669E-2</v>
      </c>
      <c r="B65" s="40" t="s">
        <v>282</v>
      </c>
      <c r="C65" s="40"/>
      <c r="D65" s="40" t="s">
        <v>120</v>
      </c>
      <c r="E65" s="37">
        <v>1</v>
      </c>
      <c r="F65" s="39" t="s">
        <v>51</v>
      </c>
      <c r="G65" s="47" t="s">
        <v>103</v>
      </c>
      <c r="H65" s="40" t="s">
        <v>154</v>
      </c>
      <c r="I65" s="48"/>
      <c r="J65" s="55"/>
      <c r="K65" s="56"/>
      <c r="L65" s="51">
        <v>1</v>
      </c>
      <c r="M65" s="52"/>
      <c r="N65" s="46">
        <v>6.0416666666666667E-2</v>
      </c>
      <c r="O65" s="53">
        <f t="shared" si="0"/>
        <v>6.2499999999999986E-3</v>
      </c>
      <c r="P65" s="54"/>
    </row>
    <row r="66" spans="1:16" ht="16" x14ac:dyDescent="0.2">
      <c r="A66" s="46">
        <v>5.9722222222222225E-2</v>
      </c>
      <c r="B66" s="40" t="s">
        <v>193</v>
      </c>
      <c r="C66" s="40"/>
      <c r="D66" s="40" t="s">
        <v>120</v>
      </c>
      <c r="E66" s="37">
        <v>2</v>
      </c>
      <c r="F66" s="39" t="s">
        <v>50</v>
      </c>
      <c r="G66" s="47" t="s">
        <v>217</v>
      </c>
      <c r="H66" s="40" t="s">
        <v>103</v>
      </c>
      <c r="I66" s="48"/>
      <c r="J66" s="55"/>
      <c r="K66" s="56">
        <v>1</v>
      </c>
      <c r="L66" s="51"/>
      <c r="M66" s="52"/>
      <c r="N66" s="46">
        <v>7.7083333333333337E-2</v>
      </c>
      <c r="O66" s="53">
        <f t="shared" si="0"/>
        <v>1.7361111111111112E-2</v>
      </c>
      <c r="P66" s="54"/>
    </row>
    <row r="67" spans="1:16" ht="16" x14ac:dyDescent="0.2">
      <c r="A67" s="46">
        <v>6.5277777777777782E-2</v>
      </c>
      <c r="B67" s="40" t="s">
        <v>209</v>
      </c>
      <c r="C67" s="40"/>
      <c r="D67" s="40" t="s">
        <v>120</v>
      </c>
      <c r="E67" s="37">
        <v>1</v>
      </c>
      <c r="F67" s="39" t="s">
        <v>44</v>
      </c>
      <c r="G67" s="47" t="s">
        <v>199</v>
      </c>
      <c r="H67" s="40" t="s">
        <v>103</v>
      </c>
      <c r="I67" s="48">
        <v>1</v>
      </c>
      <c r="J67" s="55"/>
      <c r="K67" s="56"/>
      <c r="L67" s="51"/>
      <c r="M67" s="52"/>
      <c r="N67" s="46">
        <v>7.3611111111111113E-2</v>
      </c>
      <c r="O67" s="53">
        <f t="shared" si="0"/>
        <v>8.3333333333333315E-3</v>
      </c>
      <c r="P67" s="54"/>
    </row>
    <row r="68" spans="1:16" ht="16" x14ac:dyDescent="0.2">
      <c r="A68" s="46">
        <v>6.5972222222222224E-2</v>
      </c>
      <c r="B68" s="40" t="s">
        <v>109</v>
      </c>
      <c r="C68" s="40">
        <v>1</v>
      </c>
      <c r="D68" s="40" t="s">
        <v>120</v>
      </c>
      <c r="E68" s="37"/>
      <c r="F68" s="39" t="s">
        <v>46</v>
      </c>
      <c r="G68" s="47" t="s">
        <v>143</v>
      </c>
      <c r="H68" s="40" t="s">
        <v>122</v>
      </c>
      <c r="I68" s="48"/>
      <c r="J68" s="55"/>
      <c r="K68" s="56"/>
      <c r="L68" s="51">
        <v>1</v>
      </c>
      <c r="M68" s="52"/>
      <c r="N68" s="46">
        <v>7.5694444444444439E-2</v>
      </c>
      <c r="O68" s="53">
        <f t="shared" ref="O68:O131" si="1">ABS(N68-A68)</f>
        <v>9.7222222222222154E-3</v>
      </c>
      <c r="P68" s="54"/>
    </row>
    <row r="69" spans="1:16" ht="16" x14ac:dyDescent="0.2">
      <c r="A69" s="46">
        <v>6.6666666666666666E-2</v>
      </c>
      <c r="B69" s="40" t="s">
        <v>155</v>
      </c>
      <c r="C69" s="40"/>
      <c r="D69" s="40" t="s">
        <v>194</v>
      </c>
      <c r="E69" s="37">
        <v>1</v>
      </c>
      <c r="F69" s="39" t="s">
        <v>44</v>
      </c>
      <c r="G69" s="47" t="s">
        <v>172</v>
      </c>
      <c r="H69" s="40" t="s">
        <v>107</v>
      </c>
      <c r="I69" s="48">
        <v>1</v>
      </c>
      <c r="J69" s="55"/>
      <c r="K69" s="56"/>
      <c r="L69" s="51"/>
      <c r="M69" s="52"/>
      <c r="N69" s="46">
        <v>7.9166666666666663E-2</v>
      </c>
      <c r="O69" s="53">
        <f t="shared" si="1"/>
        <v>1.2499999999999997E-2</v>
      </c>
      <c r="P69" s="54"/>
    </row>
    <row r="70" spans="1:16" ht="16" x14ac:dyDescent="0.2">
      <c r="A70" s="46">
        <v>6.6666666666666666E-2</v>
      </c>
      <c r="B70" s="40" t="s">
        <v>270</v>
      </c>
      <c r="C70" s="40"/>
      <c r="D70" s="40" t="s">
        <v>120</v>
      </c>
      <c r="E70" s="37">
        <v>2</v>
      </c>
      <c r="F70" s="39" t="s">
        <v>50</v>
      </c>
      <c r="G70" s="47" t="s">
        <v>103</v>
      </c>
      <c r="H70" s="40" t="s">
        <v>221</v>
      </c>
      <c r="I70" s="48"/>
      <c r="J70" s="55"/>
      <c r="K70" s="56"/>
      <c r="L70" s="51">
        <v>1</v>
      </c>
      <c r="M70" s="52"/>
      <c r="N70" s="46">
        <v>7.2916666666666671E-2</v>
      </c>
      <c r="O70" s="53">
        <f t="shared" si="1"/>
        <v>6.2500000000000056E-3</v>
      </c>
      <c r="P70" s="54"/>
    </row>
    <row r="71" spans="1:16" ht="16" x14ac:dyDescent="0.2">
      <c r="A71" s="46">
        <v>6.8749999999999992E-2</v>
      </c>
      <c r="B71" s="40" t="s">
        <v>148</v>
      </c>
      <c r="C71" s="40"/>
      <c r="D71" s="40" t="s">
        <v>194</v>
      </c>
      <c r="E71" s="37">
        <v>1</v>
      </c>
      <c r="F71" s="39" t="s">
        <v>44</v>
      </c>
      <c r="G71" s="47" t="s">
        <v>165</v>
      </c>
      <c r="H71" s="40" t="s">
        <v>214</v>
      </c>
      <c r="I71" s="48"/>
      <c r="J71" s="55"/>
      <c r="K71" s="56">
        <v>1</v>
      </c>
      <c r="L71" s="51"/>
      <c r="M71" s="52"/>
      <c r="N71" s="46">
        <v>8.0555555555555561E-2</v>
      </c>
      <c r="O71" s="53">
        <f t="shared" si="1"/>
        <v>1.1805555555555569E-2</v>
      </c>
      <c r="P71" s="54"/>
    </row>
    <row r="72" spans="1:16" ht="16" x14ac:dyDescent="0.2">
      <c r="A72" s="46">
        <v>9.4444444444444442E-2</v>
      </c>
      <c r="B72" s="40" t="s">
        <v>167</v>
      </c>
      <c r="C72" s="40"/>
      <c r="D72" s="40" t="s">
        <v>120</v>
      </c>
      <c r="E72" s="37">
        <v>1</v>
      </c>
      <c r="F72" s="39" t="s">
        <v>47</v>
      </c>
      <c r="G72" s="47" t="s">
        <v>170</v>
      </c>
      <c r="H72" s="40" t="s">
        <v>103</v>
      </c>
      <c r="I72" s="48"/>
      <c r="J72" s="55"/>
      <c r="K72" s="56"/>
      <c r="L72" s="51">
        <v>1</v>
      </c>
      <c r="M72" s="52"/>
      <c r="N72" s="46">
        <v>0.10486111111111111</v>
      </c>
      <c r="O72" s="53">
        <f t="shared" si="1"/>
        <v>1.0416666666666671E-2</v>
      </c>
      <c r="P72" s="54"/>
    </row>
    <row r="73" spans="1:16" ht="16" x14ac:dyDescent="0.2">
      <c r="A73" s="46">
        <v>9.7222222222222224E-2</v>
      </c>
      <c r="B73" s="40" t="s">
        <v>458</v>
      </c>
      <c r="C73" s="40"/>
      <c r="D73" s="40" t="s">
        <v>120</v>
      </c>
      <c r="E73" s="37">
        <v>2</v>
      </c>
      <c r="F73" s="39" t="s">
        <v>51</v>
      </c>
      <c r="G73" s="47" t="s">
        <v>103</v>
      </c>
      <c r="H73" s="40" t="s">
        <v>245</v>
      </c>
      <c r="I73" s="48"/>
      <c r="J73" s="55"/>
      <c r="K73" s="56">
        <v>1</v>
      </c>
      <c r="L73" s="51"/>
      <c r="M73" s="52"/>
      <c r="N73" s="46">
        <v>0.10277777777777779</v>
      </c>
      <c r="O73" s="53">
        <f t="shared" si="1"/>
        <v>5.5555555555555636E-3</v>
      </c>
      <c r="P73" s="54"/>
    </row>
    <row r="74" spans="1:16" ht="16" x14ac:dyDescent="0.2">
      <c r="A74" s="46">
        <v>0.10069444444444443</v>
      </c>
      <c r="B74" s="40" t="s">
        <v>131</v>
      </c>
      <c r="C74" s="40"/>
      <c r="D74" s="40" t="s">
        <v>120</v>
      </c>
      <c r="E74" s="37">
        <v>1</v>
      </c>
      <c r="F74" s="39" t="s">
        <v>44</v>
      </c>
      <c r="G74" s="47" t="s">
        <v>337</v>
      </c>
      <c r="H74" s="40" t="s">
        <v>103</v>
      </c>
      <c r="I74" s="48">
        <v>1</v>
      </c>
      <c r="J74" s="55"/>
      <c r="K74" s="56"/>
      <c r="L74" s="51"/>
      <c r="M74" s="52"/>
      <c r="N74" s="46">
        <v>0.10555555555555556</v>
      </c>
      <c r="O74" s="53">
        <f t="shared" si="1"/>
        <v>4.8611111111111216E-3</v>
      </c>
      <c r="P74" s="54"/>
    </row>
    <row r="75" spans="1:16" ht="16" x14ac:dyDescent="0.2">
      <c r="A75" s="46">
        <v>0.10416666666666667</v>
      </c>
      <c r="B75" s="40" t="s">
        <v>453</v>
      </c>
      <c r="C75" s="40"/>
      <c r="D75" s="40" t="s">
        <v>120</v>
      </c>
      <c r="E75" s="37">
        <v>2</v>
      </c>
      <c r="F75" s="39" t="s">
        <v>46</v>
      </c>
      <c r="G75" s="47" t="s">
        <v>115</v>
      </c>
      <c r="H75" s="40" t="s">
        <v>103</v>
      </c>
      <c r="I75" s="48"/>
      <c r="J75" s="55"/>
      <c r="K75" s="56">
        <v>1</v>
      </c>
      <c r="L75" s="51"/>
      <c r="M75" s="52"/>
      <c r="N75" s="46">
        <v>0.10972222222222222</v>
      </c>
      <c r="O75" s="53">
        <f t="shared" si="1"/>
        <v>5.5555555555555497E-3</v>
      </c>
      <c r="P75" s="54"/>
    </row>
    <row r="76" spans="1:16" ht="16" x14ac:dyDescent="0.2">
      <c r="A76" s="46">
        <v>0.10555555555555556</v>
      </c>
      <c r="B76" s="40" t="s">
        <v>109</v>
      </c>
      <c r="C76" s="40"/>
      <c r="D76" s="40" t="s">
        <v>120</v>
      </c>
      <c r="E76" s="37">
        <v>1</v>
      </c>
      <c r="F76" s="39" t="s">
        <v>46</v>
      </c>
      <c r="G76" s="47" t="s">
        <v>122</v>
      </c>
      <c r="H76" s="40" t="s">
        <v>103</v>
      </c>
      <c r="I76" s="48"/>
      <c r="J76" s="55"/>
      <c r="K76" s="56"/>
      <c r="L76" s="51">
        <v>1</v>
      </c>
      <c r="M76" s="52"/>
      <c r="N76" s="46">
        <v>0.11458333333333333</v>
      </c>
      <c r="O76" s="53">
        <f t="shared" si="1"/>
        <v>9.0277777777777735E-3</v>
      </c>
      <c r="P76" s="54"/>
    </row>
    <row r="77" spans="1:16" ht="16" x14ac:dyDescent="0.2">
      <c r="A77" s="46">
        <v>0.1076388888888889</v>
      </c>
      <c r="B77" s="40" t="s">
        <v>209</v>
      </c>
      <c r="C77" s="40"/>
      <c r="D77" s="40" t="s">
        <v>120</v>
      </c>
      <c r="E77" s="37">
        <v>1</v>
      </c>
      <c r="F77" s="39" t="s">
        <v>44</v>
      </c>
      <c r="G77" s="47" t="s">
        <v>103</v>
      </c>
      <c r="H77" s="40" t="s">
        <v>142</v>
      </c>
      <c r="I77" s="48">
        <v>1</v>
      </c>
      <c r="J77" s="55"/>
      <c r="K77" s="56"/>
      <c r="L77" s="51"/>
      <c r="M77" s="52"/>
      <c r="N77" s="46">
        <v>0.1111111111111111</v>
      </c>
      <c r="O77" s="53">
        <f t="shared" si="1"/>
        <v>3.4722222222222099E-3</v>
      </c>
      <c r="P77" s="54"/>
    </row>
    <row r="78" spans="1:16" ht="16" x14ac:dyDescent="0.2">
      <c r="A78" s="46">
        <v>0.10833333333333334</v>
      </c>
      <c r="B78" s="40" t="s">
        <v>124</v>
      </c>
      <c r="C78" s="40"/>
      <c r="D78" s="40" t="s">
        <v>194</v>
      </c>
      <c r="E78" s="37">
        <v>1</v>
      </c>
      <c r="F78" s="39" t="s">
        <v>44</v>
      </c>
      <c r="G78" s="47" t="s">
        <v>125</v>
      </c>
      <c r="H78" s="40" t="s">
        <v>103</v>
      </c>
      <c r="I78" s="48">
        <v>1</v>
      </c>
      <c r="J78" s="55"/>
      <c r="K78" s="56"/>
      <c r="L78" s="51"/>
      <c r="M78" s="52"/>
      <c r="N78" s="46">
        <v>0.11875000000000001</v>
      </c>
      <c r="O78" s="53">
        <f t="shared" si="1"/>
        <v>1.0416666666666671E-2</v>
      </c>
      <c r="P78" s="54"/>
    </row>
    <row r="79" spans="1:16" ht="16" x14ac:dyDescent="0.2">
      <c r="A79" s="46">
        <v>0.10902777777777778</v>
      </c>
      <c r="B79" s="40" t="s">
        <v>112</v>
      </c>
      <c r="C79" s="40"/>
      <c r="D79" s="40" t="s">
        <v>120</v>
      </c>
      <c r="E79" s="37">
        <v>1</v>
      </c>
      <c r="F79" s="39" t="s">
        <v>46</v>
      </c>
      <c r="G79" s="47" t="s">
        <v>252</v>
      </c>
      <c r="H79" s="40" t="s">
        <v>103</v>
      </c>
      <c r="I79" s="48"/>
      <c r="J79" s="55"/>
      <c r="K79" s="56"/>
      <c r="L79" s="51">
        <v>1</v>
      </c>
      <c r="M79" s="52"/>
      <c r="N79" s="46">
        <v>0.11458333333333333</v>
      </c>
      <c r="O79" s="53">
        <f t="shared" si="1"/>
        <v>5.5555555555555497E-3</v>
      </c>
      <c r="P79" s="54"/>
    </row>
    <row r="80" spans="1:16" ht="16" x14ac:dyDescent="0.2">
      <c r="A80" s="46">
        <v>0.1111111111111111</v>
      </c>
      <c r="B80" s="40" t="s">
        <v>459</v>
      </c>
      <c r="C80" s="40"/>
      <c r="D80" s="40" t="s">
        <v>194</v>
      </c>
      <c r="E80" s="37">
        <v>2</v>
      </c>
      <c r="F80" s="39" t="s">
        <v>45</v>
      </c>
      <c r="G80" s="47" t="s">
        <v>125</v>
      </c>
      <c r="H80" s="40" t="s">
        <v>103</v>
      </c>
      <c r="I80" s="48">
        <v>1</v>
      </c>
      <c r="J80" s="55"/>
      <c r="K80" s="56"/>
      <c r="L80" s="51"/>
      <c r="M80" s="52"/>
      <c r="N80" s="46">
        <v>0.11875000000000001</v>
      </c>
      <c r="O80" s="53">
        <f t="shared" si="1"/>
        <v>7.6388888888889034E-3</v>
      </c>
      <c r="P80" s="54"/>
    </row>
    <row r="81" spans="1:16" ht="16" x14ac:dyDescent="0.2">
      <c r="A81" s="46">
        <v>0.12847222222222224</v>
      </c>
      <c r="B81" s="40" t="s">
        <v>209</v>
      </c>
      <c r="C81" s="40"/>
      <c r="D81" s="40" t="s">
        <v>120</v>
      </c>
      <c r="E81" s="37">
        <v>1</v>
      </c>
      <c r="F81" s="39" t="s">
        <v>44</v>
      </c>
      <c r="G81" s="47" t="s">
        <v>142</v>
      </c>
      <c r="H81" s="40" t="s">
        <v>103</v>
      </c>
      <c r="I81" s="48"/>
      <c r="J81" s="55"/>
      <c r="K81" s="56">
        <v>1</v>
      </c>
      <c r="L81" s="51"/>
      <c r="M81" s="52"/>
      <c r="N81" s="46">
        <v>0.1361111111111111</v>
      </c>
      <c r="O81" s="53">
        <f t="shared" si="1"/>
        <v>7.6388888888888618E-3</v>
      </c>
      <c r="P81" s="54"/>
    </row>
    <row r="82" spans="1:16" ht="16" x14ac:dyDescent="0.2">
      <c r="A82" s="46">
        <v>0.12847222222222224</v>
      </c>
      <c r="B82" s="40" t="s">
        <v>135</v>
      </c>
      <c r="C82" s="40"/>
      <c r="D82" s="40" t="s">
        <v>194</v>
      </c>
      <c r="E82" s="37">
        <v>1</v>
      </c>
      <c r="F82" s="39" t="s">
        <v>45</v>
      </c>
      <c r="G82" s="47" t="s">
        <v>103</v>
      </c>
      <c r="H82" s="40" t="s">
        <v>238</v>
      </c>
      <c r="I82" s="48"/>
      <c r="J82" s="55"/>
      <c r="K82" s="56"/>
      <c r="L82" s="51">
        <v>1</v>
      </c>
      <c r="M82" s="52"/>
      <c r="N82" s="46">
        <v>0.13680555555555554</v>
      </c>
      <c r="O82" s="53">
        <f t="shared" si="1"/>
        <v>8.3333333333333037E-3</v>
      </c>
      <c r="P82" s="54"/>
    </row>
    <row r="83" spans="1:16" ht="16" x14ac:dyDescent="0.2">
      <c r="A83" s="46">
        <v>0.1423611111111111</v>
      </c>
      <c r="B83" s="40" t="s">
        <v>155</v>
      </c>
      <c r="C83" s="40"/>
      <c r="D83" s="40" t="s">
        <v>194</v>
      </c>
      <c r="E83" s="37">
        <v>1</v>
      </c>
      <c r="F83" s="39" t="s">
        <v>44</v>
      </c>
      <c r="G83" s="47" t="s">
        <v>107</v>
      </c>
      <c r="H83" s="40" t="s">
        <v>103</v>
      </c>
      <c r="I83" s="48">
        <v>1</v>
      </c>
      <c r="J83" s="55"/>
      <c r="K83" s="56"/>
      <c r="L83" s="51"/>
      <c r="M83" s="52"/>
      <c r="N83" s="46">
        <v>0.15208333333333332</v>
      </c>
      <c r="O83" s="53">
        <f t="shared" si="1"/>
        <v>9.7222222222222154E-3</v>
      </c>
      <c r="P83" s="54"/>
    </row>
    <row r="84" spans="1:16" ht="16" x14ac:dyDescent="0.2">
      <c r="A84" s="46"/>
      <c r="B84" s="40"/>
      <c r="C84" s="40"/>
      <c r="D84" s="40"/>
      <c r="E84" s="37"/>
      <c r="F84" s="39"/>
      <c r="G84" s="47"/>
      <c r="H84" s="40"/>
      <c r="I84" s="48"/>
      <c r="J84" s="55"/>
      <c r="K84" s="56"/>
      <c r="L84" s="51"/>
      <c r="M84" s="52"/>
      <c r="N84" s="46"/>
      <c r="O84" s="53">
        <f t="shared" si="1"/>
        <v>0</v>
      </c>
      <c r="P84" s="54"/>
    </row>
    <row r="85" spans="1:16" ht="16" x14ac:dyDescent="0.2">
      <c r="A85" s="46"/>
      <c r="B85" s="40"/>
      <c r="C85" s="40"/>
      <c r="D85" s="40"/>
      <c r="E85" s="37"/>
      <c r="F85" s="39"/>
      <c r="G85" s="47"/>
      <c r="H85" s="40"/>
      <c r="I85" s="48"/>
      <c r="J85" s="55"/>
      <c r="K85" s="56"/>
      <c r="L85" s="51"/>
      <c r="M85" s="52"/>
      <c r="N85" s="46"/>
      <c r="O85" s="53">
        <f t="shared" si="1"/>
        <v>0</v>
      </c>
      <c r="P85" s="54"/>
    </row>
    <row r="86" spans="1:16" ht="16" x14ac:dyDescent="0.2">
      <c r="A86" s="46"/>
      <c r="B86" s="40"/>
      <c r="C86" s="40"/>
      <c r="D86" s="40"/>
      <c r="E86" s="37"/>
      <c r="F86" s="39"/>
      <c r="G86" s="47"/>
      <c r="H86" s="40"/>
      <c r="I86" s="48"/>
      <c r="J86" s="55"/>
      <c r="K86" s="56"/>
      <c r="L86" s="51"/>
      <c r="M86" s="52"/>
      <c r="N86" s="46"/>
      <c r="O86" s="53">
        <f t="shared" si="1"/>
        <v>0</v>
      </c>
      <c r="P86" s="54"/>
    </row>
    <row r="87" spans="1:16" ht="16" x14ac:dyDescent="0.2">
      <c r="A87" s="46"/>
      <c r="B87" s="40"/>
      <c r="C87" s="40"/>
      <c r="D87" s="40"/>
      <c r="E87" s="37"/>
      <c r="F87" s="39"/>
      <c r="G87" s="47"/>
      <c r="H87" s="40"/>
      <c r="I87" s="48"/>
      <c r="J87" s="55"/>
      <c r="K87" s="56"/>
      <c r="L87" s="51"/>
      <c r="M87" s="52"/>
      <c r="N87" s="46"/>
      <c r="O87" s="53">
        <f t="shared" si="1"/>
        <v>0</v>
      </c>
      <c r="P87" s="54"/>
    </row>
    <row r="88" spans="1:16" ht="16" x14ac:dyDescent="0.2">
      <c r="A88" s="46"/>
      <c r="B88" s="40"/>
      <c r="C88" s="40"/>
      <c r="D88" s="40"/>
      <c r="E88" s="37"/>
      <c r="F88" s="39"/>
      <c r="G88" s="47"/>
      <c r="H88" s="40"/>
      <c r="I88" s="48"/>
      <c r="J88" s="55"/>
      <c r="K88" s="56"/>
      <c r="L88" s="51"/>
      <c r="M88" s="52"/>
      <c r="N88" s="46"/>
      <c r="O88" s="53">
        <f t="shared" si="1"/>
        <v>0</v>
      </c>
      <c r="P88" s="54"/>
    </row>
    <row r="89" spans="1:16" ht="16" x14ac:dyDescent="0.2">
      <c r="A89" s="46"/>
      <c r="B89" s="40"/>
      <c r="C89" s="40"/>
      <c r="D89" s="40"/>
      <c r="E89" s="37"/>
      <c r="F89" s="39"/>
      <c r="G89" s="47"/>
      <c r="H89" s="40"/>
      <c r="I89" s="48"/>
      <c r="J89" s="55"/>
      <c r="K89" s="56"/>
      <c r="L89" s="51"/>
      <c r="M89" s="52"/>
      <c r="N89" s="46"/>
      <c r="O89" s="53">
        <f t="shared" si="1"/>
        <v>0</v>
      </c>
      <c r="P89" s="54"/>
    </row>
    <row r="90" spans="1:16" ht="16" x14ac:dyDescent="0.2">
      <c r="A90" s="46"/>
      <c r="B90" s="40"/>
      <c r="C90" s="40"/>
      <c r="D90" s="40"/>
      <c r="E90" s="37"/>
      <c r="F90" s="39"/>
      <c r="G90" s="47"/>
      <c r="H90" s="40"/>
      <c r="I90" s="48"/>
      <c r="J90" s="55"/>
      <c r="K90" s="56"/>
      <c r="L90" s="51"/>
      <c r="M90" s="52"/>
      <c r="N90" s="46"/>
      <c r="O90" s="53">
        <f t="shared" si="1"/>
        <v>0</v>
      </c>
      <c r="P90" s="54"/>
    </row>
    <row r="91" spans="1:16" ht="16" x14ac:dyDescent="0.2">
      <c r="A91" s="46"/>
      <c r="B91" s="40"/>
      <c r="C91" s="40"/>
      <c r="D91" s="40"/>
      <c r="E91" s="37"/>
      <c r="F91" s="39"/>
      <c r="G91" s="47"/>
      <c r="H91" s="40"/>
      <c r="I91" s="48"/>
      <c r="J91" s="55"/>
      <c r="K91" s="56"/>
      <c r="L91" s="51"/>
      <c r="M91" s="52"/>
      <c r="N91" s="46"/>
      <c r="O91" s="53">
        <f t="shared" si="1"/>
        <v>0</v>
      </c>
      <c r="P91" s="54"/>
    </row>
    <row r="92" spans="1:16" ht="16" x14ac:dyDescent="0.2">
      <c r="A92" s="46"/>
      <c r="B92" s="40"/>
      <c r="C92" s="40"/>
      <c r="D92" s="40"/>
      <c r="E92" s="37"/>
      <c r="F92" s="39"/>
      <c r="G92" s="47"/>
      <c r="H92" s="40"/>
      <c r="I92" s="48"/>
      <c r="J92" s="55"/>
      <c r="K92" s="56"/>
      <c r="L92" s="51"/>
      <c r="M92" s="52"/>
      <c r="N92" s="46"/>
      <c r="O92" s="53">
        <f t="shared" si="1"/>
        <v>0</v>
      </c>
      <c r="P92" s="54"/>
    </row>
    <row r="93" spans="1:16" ht="16" x14ac:dyDescent="0.2">
      <c r="A93" s="46"/>
      <c r="B93" s="40"/>
      <c r="C93" s="40"/>
      <c r="D93" s="40"/>
      <c r="E93" s="37"/>
      <c r="F93" s="39"/>
      <c r="G93" s="47"/>
      <c r="H93" s="40"/>
      <c r="I93" s="48"/>
      <c r="J93" s="55"/>
      <c r="K93" s="56"/>
      <c r="L93" s="51"/>
      <c r="M93" s="52"/>
      <c r="N93" s="46"/>
      <c r="O93" s="53">
        <f t="shared" si="1"/>
        <v>0</v>
      </c>
      <c r="P93" s="54"/>
    </row>
    <row r="94" spans="1:16" ht="16" x14ac:dyDescent="0.2">
      <c r="A94" s="46"/>
      <c r="B94" s="40"/>
      <c r="C94" s="40"/>
      <c r="D94" s="40"/>
      <c r="E94" s="37"/>
      <c r="F94" s="39"/>
      <c r="G94" s="47"/>
      <c r="H94" s="40"/>
      <c r="I94" s="48"/>
      <c r="J94" s="55"/>
      <c r="K94" s="56"/>
      <c r="L94" s="51"/>
      <c r="M94" s="52"/>
      <c r="N94" s="46"/>
      <c r="O94" s="53">
        <f t="shared" si="1"/>
        <v>0</v>
      </c>
      <c r="P94" s="54"/>
    </row>
    <row r="95" spans="1:16" ht="16" x14ac:dyDescent="0.2">
      <c r="A95" s="46"/>
      <c r="B95" s="40"/>
      <c r="C95" s="40"/>
      <c r="D95" s="40"/>
      <c r="E95" s="37"/>
      <c r="F95" s="39"/>
      <c r="G95" s="47"/>
      <c r="H95" s="40"/>
      <c r="I95" s="48"/>
      <c r="J95" s="55"/>
      <c r="K95" s="56"/>
      <c r="L95" s="51"/>
      <c r="M95" s="52"/>
      <c r="N95" s="46"/>
      <c r="O95" s="53">
        <f t="shared" si="1"/>
        <v>0</v>
      </c>
      <c r="P95" s="54"/>
    </row>
    <row r="96" spans="1:16" ht="16" x14ac:dyDescent="0.2">
      <c r="A96" s="46"/>
      <c r="B96" s="40"/>
      <c r="C96" s="40"/>
      <c r="D96" s="40"/>
      <c r="E96" s="37"/>
      <c r="F96" s="39"/>
      <c r="G96" s="47"/>
      <c r="H96" s="40"/>
      <c r="I96" s="48"/>
      <c r="J96" s="55"/>
      <c r="K96" s="56"/>
      <c r="L96" s="51"/>
      <c r="M96" s="52"/>
      <c r="N96" s="46"/>
      <c r="O96" s="53">
        <f t="shared" si="1"/>
        <v>0</v>
      </c>
      <c r="P96" s="54"/>
    </row>
    <row r="97" spans="1:16" ht="16" x14ac:dyDescent="0.2">
      <c r="A97" s="46"/>
      <c r="B97" s="40"/>
      <c r="C97" s="40"/>
      <c r="D97" s="40"/>
      <c r="E97" s="37"/>
      <c r="F97" s="39"/>
      <c r="G97" s="47"/>
      <c r="H97" s="40"/>
      <c r="I97" s="48"/>
      <c r="J97" s="55"/>
      <c r="K97" s="56"/>
      <c r="L97" s="51"/>
      <c r="M97" s="52"/>
      <c r="N97" s="46"/>
      <c r="O97" s="53">
        <f t="shared" si="1"/>
        <v>0</v>
      </c>
      <c r="P97" s="54"/>
    </row>
    <row r="98" spans="1:16" ht="16" x14ac:dyDescent="0.2">
      <c r="A98" s="46"/>
      <c r="B98" s="40"/>
      <c r="C98" s="40"/>
      <c r="D98" s="40"/>
      <c r="E98" s="37"/>
      <c r="F98" s="39"/>
      <c r="G98" s="47"/>
      <c r="H98" s="40"/>
      <c r="I98" s="48"/>
      <c r="J98" s="55"/>
      <c r="K98" s="56"/>
      <c r="L98" s="51"/>
      <c r="M98" s="52"/>
      <c r="N98" s="46"/>
      <c r="O98" s="53">
        <f t="shared" si="1"/>
        <v>0</v>
      </c>
      <c r="P98" s="54"/>
    </row>
    <row r="99" spans="1:16" ht="16" x14ac:dyDescent="0.2">
      <c r="A99" s="46"/>
      <c r="B99" s="40"/>
      <c r="C99" s="40"/>
      <c r="D99" s="40"/>
      <c r="E99" s="37"/>
      <c r="F99" s="39"/>
      <c r="G99" s="47"/>
      <c r="H99" s="40"/>
      <c r="I99" s="48"/>
      <c r="J99" s="55"/>
      <c r="K99" s="56"/>
      <c r="L99" s="51"/>
      <c r="M99" s="52"/>
      <c r="N99" s="46"/>
      <c r="O99" s="53">
        <f t="shared" si="1"/>
        <v>0</v>
      </c>
      <c r="P99" s="54"/>
    </row>
    <row r="100" spans="1:16" ht="16" x14ac:dyDescent="0.2">
      <c r="A100" s="46"/>
      <c r="B100" s="40"/>
      <c r="C100" s="40"/>
      <c r="D100" s="40"/>
      <c r="E100" s="37"/>
      <c r="F100" s="39"/>
      <c r="G100" s="47"/>
      <c r="H100" s="40"/>
      <c r="I100" s="48"/>
      <c r="J100" s="55"/>
      <c r="K100" s="56"/>
      <c r="L100" s="51"/>
      <c r="M100" s="52"/>
      <c r="N100" s="46"/>
      <c r="O100" s="53">
        <f t="shared" si="1"/>
        <v>0</v>
      </c>
      <c r="P100" s="54"/>
    </row>
    <row r="101" spans="1:16" ht="16" x14ac:dyDescent="0.2">
      <c r="A101" s="46"/>
      <c r="B101" s="40"/>
      <c r="C101" s="40"/>
      <c r="D101" s="40"/>
      <c r="E101" s="37"/>
      <c r="F101" s="39"/>
      <c r="G101" s="47"/>
      <c r="H101" s="40"/>
      <c r="I101" s="48"/>
      <c r="J101" s="55"/>
      <c r="K101" s="56"/>
      <c r="L101" s="51"/>
      <c r="M101" s="52"/>
      <c r="N101" s="46"/>
      <c r="O101" s="53">
        <f t="shared" si="1"/>
        <v>0</v>
      </c>
      <c r="P101" s="54"/>
    </row>
    <row r="102" spans="1:16" ht="16" x14ac:dyDescent="0.2">
      <c r="A102" s="46"/>
      <c r="B102" s="40"/>
      <c r="C102" s="40"/>
      <c r="D102" s="40"/>
      <c r="E102" s="37"/>
      <c r="F102" s="39"/>
      <c r="G102" s="47"/>
      <c r="H102" s="40"/>
      <c r="I102" s="48"/>
      <c r="J102" s="55"/>
      <c r="K102" s="56"/>
      <c r="L102" s="51"/>
      <c r="M102" s="52"/>
      <c r="N102" s="46"/>
      <c r="O102" s="53">
        <f t="shared" si="1"/>
        <v>0</v>
      </c>
      <c r="P102" s="54"/>
    </row>
    <row r="103" spans="1:16" ht="16" x14ac:dyDescent="0.2">
      <c r="A103" s="46"/>
      <c r="B103" s="40"/>
      <c r="C103" s="40"/>
      <c r="D103" s="40"/>
      <c r="E103" s="37"/>
      <c r="F103" s="39"/>
      <c r="G103" s="47"/>
      <c r="H103" s="40"/>
      <c r="I103" s="48"/>
      <c r="J103" s="55"/>
      <c r="K103" s="56"/>
      <c r="L103" s="51"/>
      <c r="M103" s="52"/>
      <c r="N103" s="46"/>
      <c r="O103" s="53">
        <f t="shared" si="1"/>
        <v>0</v>
      </c>
      <c r="P103" s="54"/>
    </row>
    <row r="104" spans="1:16" ht="16" x14ac:dyDescent="0.2">
      <c r="A104" s="46"/>
      <c r="B104" s="40"/>
      <c r="C104" s="40"/>
      <c r="D104" s="40"/>
      <c r="E104" s="37"/>
      <c r="F104" s="39"/>
      <c r="G104" s="47"/>
      <c r="H104" s="40"/>
      <c r="I104" s="48"/>
      <c r="J104" s="55"/>
      <c r="K104" s="56"/>
      <c r="L104" s="51"/>
      <c r="M104" s="52"/>
      <c r="N104" s="46"/>
      <c r="O104" s="53">
        <f t="shared" si="1"/>
        <v>0</v>
      </c>
      <c r="P104" s="54"/>
    </row>
    <row r="105" spans="1:16" ht="16" x14ac:dyDescent="0.2">
      <c r="A105" s="46"/>
      <c r="B105" s="40"/>
      <c r="C105" s="40"/>
      <c r="D105" s="40"/>
      <c r="E105" s="37"/>
      <c r="F105" s="39"/>
      <c r="G105" s="47"/>
      <c r="H105" s="40"/>
      <c r="I105" s="48"/>
      <c r="J105" s="55"/>
      <c r="K105" s="56"/>
      <c r="L105" s="51"/>
      <c r="M105" s="52"/>
      <c r="N105" s="46"/>
      <c r="O105" s="53">
        <f t="shared" si="1"/>
        <v>0</v>
      </c>
      <c r="P105" s="54"/>
    </row>
    <row r="106" spans="1:16" ht="16" x14ac:dyDescent="0.2">
      <c r="A106" s="46"/>
      <c r="B106" s="40"/>
      <c r="C106" s="40"/>
      <c r="D106" s="40"/>
      <c r="E106" s="37"/>
      <c r="F106" s="39"/>
      <c r="G106" s="47"/>
      <c r="H106" s="40"/>
      <c r="I106" s="48"/>
      <c r="J106" s="55"/>
      <c r="K106" s="56"/>
      <c r="L106" s="51"/>
      <c r="M106" s="52"/>
      <c r="N106" s="46"/>
      <c r="O106" s="53">
        <f t="shared" si="1"/>
        <v>0</v>
      </c>
      <c r="P106" s="54"/>
    </row>
    <row r="107" spans="1:16" ht="16" x14ac:dyDescent="0.2">
      <c r="A107" s="46"/>
      <c r="B107" s="40"/>
      <c r="C107" s="40"/>
      <c r="D107" s="40"/>
      <c r="E107" s="37"/>
      <c r="F107" s="39"/>
      <c r="G107" s="47"/>
      <c r="H107" s="40"/>
      <c r="I107" s="48"/>
      <c r="J107" s="55"/>
      <c r="K107" s="56"/>
      <c r="L107" s="51"/>
      <c r="M107" s="52"/>
      <c r="N107" s="46"/>
      <c r="O107" s="53">
        <f t="shared" si="1"/>
        <v>0</v>
      </c>
      <c r="P107" s="54"/>
    </row>
    <row r="108" spans="1:16" ht="16" x14ac:dyDescent="0.2">
      <c r="A108" s="46"/>
      <c r="B108" s="40"/>
      <c r="C108" s="40"/>
      <c r="D108" s="40"/>
      <c r="E108" s="37"/>
      <c r="F108" s="39"/>
      <c r="G108" s="47"/>
      <c r="H108" s="40"/>
      <c r="I108" s="48"/>
      <c r="J108" s="55"/>
      <c r="K108" s="56"/>
      <c r="L108" s="51"/>
      <c r="M108" s="52"/>
      <c r="N108" s="46"/>
      <c r="O108" s="53">
        <f t="shared" si="1"/>
        <v>0</v>
      </c>
      <c r="P108" s="54"/>
    </row>
    <row r="109" spans="1:16" ht="16" x14ac:dyDescent="0.2">
      <c r="A109" s="46"/>
      <c r="B109" s="40"/>
      <c r="C109" s="40"/>
      <c r="D109" s="40"/>
      <c r="E109" s="37"/>
      <c r="F109" s="39"/>
      <c r="G109" s="47"/>
      <c r="H109" s="40"/>
      <c r="I109" s="48"/>
      <c r="J109" s="55"/>
      <c r="K109" s="56"/>
      <c r="L109" s="51"/>
      <c r="M109" s="52"/>
      <c r="N109" s="46"/>
      <c r="O109" s="53">
        <f t="shared" si="1"/>
        <v>0</v>
      </c>
      <c r="P109" s="54"/>
    </row>
    <row r="110" spans="1:16" ht="16" x14ac:dyDescent="0.2">
      <c r="A110" s="46"/>
      <c r="B110" s="40"/>
      <c r="C110" s="40"/>
      <c r="D110" s="40"/>
      <c r="E110" s="37"/>
      <c r="F110" s="39"/>
      <c r="G110" s="47"/>
      <c r="H110" s="40"/>
      <c r="I110" s="48"/>
      <c r="J110" s="55"/>
      <c r="K110" s="56"/>
      <c r="L110" s="51"/>
      <c r="M110" s="52"/>
      <c r="N110" s="46"/>
      <c r="O110" s="53">
        <f t="shared" si="1"/>
        <v>0</v>
      </c>
      <c r="P110" s="54"/>
    </row>
    <row r="111" spans="1:16" ht="16" x14ac:dyDescent="0.2">
      <c r="A111" s="46"/>
      <c r="B111" s="40"/>
      <c r="C111" s="40"/>
      <c r="D111" s="40"/>
      <c r="E111" s="37"/>
      <c r="F111" s="39"/>
      <c r="G111" s="47"/>
      <c r="H111" s="40"/>
      <c r="I111" s="48"/>
      <c r="J111" s="55"/>
      <c r="K111" s="56"/>
      <c r="L111" s="51"/>
      <c r="M111" s="52"/>
      <c r="N111" s="46"/>
      <c r="O111" s="53">
        <f t="shared" si="1"/>
        <v>0</v>
      </c>
      <c r="P111" s="54"/>
    </row>
    <row r="112" spans="1:16" ht="16" x14ac:dyDescent="0.2">
      <c r="A112" s="46"/>
      <c r="B112" s="40"/>
      <c r="C112" s="40"/>
      <c r="D112" s="40"/>
      <c r="E112" s="37"/>
      <c r="F112" s="39"/>
      <c r="G112" s="47"/>
      <c r="H112" s="40"/>
      <c r="I112" s="48"/>
      <c r="J112" s="55"/>
      <c r="K112" s="56"/>
      <c r="L112" s="51"/>
      <c r="M112" s="52"/>
      <c r="N112" s="46"/>
      <c r="O112" s="53">
        <f t="shared" si="1"/>
        <v>0</v>
      </c>
      <c r="P112" s="54"/>
    </row>
    <row r="113" spans="1:16" ht="16" x14ac:dyDescent="0.2">
      <c r="A113" s="46"/>
      <c r="B113" s="40"/>
      <c r="C113" s="40"/>
      <c r="D113" s="40"/>
      <c r="E113" s="37"/>
      <c r="F113" s="39"/>
      <c r="G113" s="47"/>
      <c r="H113" s="40"/>
      <c r="I113" s="48"/>
      <c r="J113" s="55"/>
      <c r="K113" s="56"/>
      <c r="L113" s="51"/>
      <c r="M113" s="52"/>
      <c r="N113" s="46"/>
      <c r="O113" s="53">
        <f t="shared" si="1"/>
        <v>0</v>
      </c>
      <c r="P113" s="54"/>
    </row>
    <row r="114" spans="1:16" ht="16" x14ac:dyDescent="0.2">
      <c r="A114" s="46"/>
      <c r="B114" s="40"/>
      <c r="C114" s="40"/>
      <c r="D114" s="40"/>
      <c r="E114" s="37"/>
      <c r="F114" s="39"/>
      <c r="G114" s="47"/>
      <c r="H114" s="40"/>
      <c r="I114" s="48"/>
      <c r="J114" s="55"/>
      <c r="K114" s="56"/>
      <c r="L114" s="51"/>
      <c r="M114" s="52"/>
      <c r="N114" s="46"/>
      <c r="O114" s="53">
        <f t="shared" si="1"/>
        <v>0</v>
      </c>
      <c r="P114" s="54"/>
    </row>
    <row r="115" spans="1:16" ht="16" x14ac:dyDescent="0.2">
      <c r="A115" s="46"/>
      <c r="B115" s="40"/>
      <c r="C115" s="40"/>
      <c r="D115" s="40"/>
      <c r="E115" s="37"/>
      <c r="F115" s="39"/>
      <c r="G115" s="47"/>
      <c r="H115" s="40"/>
      <c r="I115" s="48"/>
      <c r="J115" s="55"/>
      <c r="K115" s="56"/>
      <c r="L115" s="51"/>
      <c r="M115" s="52"/>
      <c r="N115" s="46"/>
      <c r="O115" s="53">
        <f t="shared" si="1"/>
        <v>0</v>
      </c>
      <c r="P115" s="54"/>
    </row>
    <row r="116" spans="1:16" ht="16" x14ac:dyDescent="0.2">
      <c r="A116" s="46"/>
      <c r="B116" s="40"/>
      <c r="C116" s="40"/>
      <c r="D116" s="40"/>
      <c r="E116" s="37"/>
      <c r="F116" s="39"/>
      <c r="G116" s="47"/>
      <c r="H116" s="40"/>
      <c r="I116" s="48"/>
      <c r="J116" s="55"/>
      <c r="K116" s="56"/>
      <c r="L116" s="51"/>
      <c r="M116" s="52"/>
      <c r="N116" s="46"/>
      <c r="O116" s="53">
        <f t="shared" si="1"/>
        <v>0</v>
      </c>
      <c r="P116" s="54"/>
    </row>
    <row r="117" spans="1:16" ht="16" x14ac:dyDescent="0.2">
      <c r="A117" s="46"/>
      <c r="B117" s="40"/>
      <c r="C117" s="40"/>
      <c r="D117" s="40"/>
      <c r="E117" s="37"/>
      <c r="F117" s="39"/>
      <c r="G117" s="47"/>
      <c r="H117" s="40"/>
      <c r="I117" s="48"/>
      <c r="J117" s="55"/>
      <c r="K117" s="56"/>
      <c r="L117" s="51"/>
      <c r="M117" s="52"/>
      <c r="N117" s="46"/>
      <c r="O117" s="53">
        <f t="shared" si="1"/>
        <v>0</v>
      </c>
      <c r="P117" s="54"/>
    </row>
    <row r="118" spans="1:16" ht="16" x14ac:dyDescent="0.2">
      <c r="A118" s="46"/>
      <c r="B118" s="40"/>
      <c r="C118" s="40"/>
      <c r="D118" s="40"/>
      <c r="E118" s="37"/>
      <c r="F118" s="39"/>
      <c r="G118" s="47"/>
      <c r="H118" s="40"/>
      <c r="I118" s="48"/>
      <c r="J118" s="55"/>
      <c r="K118" s="56"/>
      <c r="L118" s="51"/>
      <c r="M118" s="52"/>
      <c r="N118" s="46"/>
      <c r="O118" s="53">
        <f t="shared" si="1"/>
        <v>0</v>
      </c>
      <c r="P118" s="54"/>
    </row>
    <row r="119" spans="1:16" ht="16" x14ac:dyDescent="0.2">
      <c r="A119" s="46"/>
      <c r="B119" s="40"/>
      <c r="C119" s="40"/>
      <c r="D119" s="40"/>
      <c r="E119" s="37"/>
      <c r="F119" s="39"/>
      <c r="G119" s="47"/>
      <c r="H119" s="40"/>
      <c r="I119" s="48"/>
      <c r="J119" s="55"/>
      <c r="K119" s="56"/>
      <c r="L119" s="51"/>
      <c r="M119" s="52"/>
      <c r="N119" s="46"/>
      <c r="O119" s="53">
        <f t="shared" si="1"/>
        <v>0</v>
      </c>
      <c r="P119" s="54"/>
    </row>
    <row r="120" spans="1:16" ht="16" x14ac:dyDescent="0.2">
      <c r="A120" s="46"/>
      <c r="B120" s="40"/>
      <c r="C120" s="40"/>
      <c r="D120" s="40"/>
      <c r="E120" s="37"/>
      <c r="F120" s="39"/>
      <c r="G120" s="47"/>
      <c r="H120" s="40"/>
      <c r="I120" s="48"/>
      <c r="J120" s="55"/>
      <c r="K120" s="56"/>
      <c r="L120" s="51"/>
      <c r="M120" s="52"/>
      <c r="N120" s="46"/>
      <c r="O120" s="53">
        <f t="shared" si="1"/>
        <v>0</v>
      </c>
      <c r="P120" s="54"/>
    </row>
    <row r="121" spans="1:16" ht="16" x14ac:dyDescent="0.2">
      <c r="A121" s="46"/>
      <c r="B121" s="40"/>
      <c r="C121" s="40"/>
      <c r="D121" s="40"/>
      <c r="E121" s="37"/>
      <c r="F121" s="39"/>
      <c r="G121" s="47"/>
      <c r="H121" s="40"/>
      <c r="I121" s="48"/>
      <c r="J121" s="55"/>
      <c r="K121" s="56"/>
      <c r="L121" s="51"/>
      <c r="M121" s="52"/>
      <c r="N121" s="46"/>
      <c r="O121" s="53">
        <f t="shared" si="1"/>
        <v>0</v>
      </c>
      <c r="P121" s="54"/>
    </row>
    <row r="122" spans="1:16" ht="16" x14ac:dyDescent="0.2">
      <c r="A122" s="46"/>
      <c r="B122" s="40"/>
      <c r="C122" s="40"/>
      <c r="D122" s="40"/>
      <c r="E122" s="37"/>
      <c r="F122" s="39"/>
      <c r="G122" s="47"/>
      <c r="H122" s="40"/>
      <c r="I122" s="48"/>
      <c r="J122" s="55"/>
      <c r="K122" s="56"/>
      <c r="L122" s="51"/>
      <c r="M122" s="52"/>
      <c r="N122" s="46"/>
      <c r="O122" s="53">
        <f t="shared" si="1"/>
        <v>0</v>
      </c>
      <c r="P122" s="54"/>
    </row>
    <row r="123" spans="1:16" ht="16" x14ac:dyDescent="0.2">
      <c r="A123" s="46"/>
      <c r="B123" s="40"/>
      <c r="C123" s="40"/>
      <c r="D123" s="40"/>
      <c r="E123" s="37"/>
      <c r="F123" s="39"/>
      <c r="G123" s="47"/>
      <c r="H123" s="40"/>
      <c r="I123" s="48"/>
      <c r="J123" s="55"/>
      <c r="K123" s="56"/>
      <c r="L123" s="51"/>
      <c r="M123" s="52"/>
      <c r="N123" s="46"/>
      <c r="O123" s="53">
        <f t="shared" si="1"/>
        <v>0</v>
      </c>
      <c r="P123" s="58"/>
    </row>
    <row r="124" spans="1:16" ht="16" x14ac:dyDescent="0.2">
      <c r="A124" s="46"/>
      <c r="B124" s="40"/>
      <c r="C124" s="40"/>
      <c r="D124" s="40"/>
      <c r="E124" s="37"/>
      <c r="F124" s="39"/>
      <c r="G124" s="47"/>
      <c r="H124" s="40"/>
      <c r="I124" s="48"/>
      <c r="J124" s="55"/>
      <c r="K124" s="56"/>
      <c r="L124" s="51"/>
      <c r="M124" s="52"/>
      <c r="N124" s="46"/>
      <c r="O124" s="53">
        <f t="shared" si="1"/>
        <v>0</v>
      </c>
      <c r="P124" s="54"/>
    </row>
    <row r="125" spans="1:16" ht="16" x14ac:dyDescent="0.2">
      <c r="A125" s="46"/>
      <c r="B125" s="40"/>
      <c r="C125" s="40"/>
      <c r="D125" s="40"/>
      <c r="E125" s="37"/>
      <c r="F125" s="39"/>
      <c r="G125" s="47"/>
      <c r="H125" s="40"/>
      <c r="I125" s="48"/>
      <c r="J125" s="55"/>
      <c r="K125" s="56"/>
      <c r="L125" s="51"/>
      <c r="M125" s="52"/>
      <c r="N125" s="46"/>
      <c r="O125" s="53">
        <f t="shared" si="1"/>
        <v>0</v>
      </c>
      <c r="P125" s="54"/>
    </row>
    <row r="126" spans="1:16" ht="16" x14ac:dyDescent="0.2">
      <c r="A126" s="46"/>
      <c r="B126" s="40"/>
      <c r="C126" s="40"/>
      <c r="D126" s="40"/>
      <c r="E126" s="37"/>
      <c r="F126" s="39"/>
      <c r="G126" s="47"/>
      <c r="H126" s="40"/>
      <c r="I126" s="48"/>
      <c r="J126" s="55"/>
      <c r="K126" s="56"/>
      <c r="L126" s="51"/>
      <c r="M126" s="52"/>
      <c r="N126" s="46"/>
      <c r="O126" s="53">
        <f t="shared" si="1"/>
        <v>0</v>
      </c>
      <c r="P126" s="54"/>
    </row>
    <row r="127" spans="1:16" ht="16" x14ac:dyDescent="0.2">
      <c r="A127" s="46"/>
      <c r="B127" s="40"/>
      <c r="C127" s="40"/>
      <c r="D127" s="40"/>
      <c r="E127" s="37"/>
      <c r="F127" s="39"/>
      <c r="G127" s="47"/>
      <c r="H127" s="40"/>
      <c r="I127" s="48"/>
      <c r="J127" s="55"/>
      <c r="K127" s="56"/>
      <c r="L127" s="51"/>
      <c r="M127" s="52"/>
      <c r="N127" s="46"/>
      <c r="O127" s="53">
        <f t="shared" si="1"/>
        <v>0</v>
      </c>
      <c r="P127" s="54"/>
    </row>
    <row r="128" spans="1:16" ht="16" x14ac:dyDescent="0.2">
      <c r="A128" s="46"/>
      <c r="B128" s="40"/>
      <c r="C128" s="40"/>
      <c r="D128" s="40"/>
      <c r="E128" s="37"/>
      <c r="F128" s="39"/>
      <c r="G128" s="47"/>
      <c r="H128" s="40"/>
      <c r="I128" s="48"/>
      <c r="J128" s="55"/>
      <c r="K128" s="56"/>
      <c r="L128" s="51"/>
      <c r="M128" s="52"/>
      <c r="N128" s="46"/>
      <c r="O128" s="53">
        <f t="shared" si="1"/>
        <v>0</v>
      </c>
      <c r="P128" s="54"/>
    </row>
    <row r="129" spans="1:16" ht="16" x14ac:dyDescent="0.2">
      <c r="A129" s="46"/>
      <c r="B129" s="40"/>
      <c r="C129" s="40"/>
      <c r="D129" s="40"/>
      <c r="E129" s="37"/>
      <c r="F129" s="39"/>
      <c r="G129" s="47"/>
      <c r="H129" s="40"/>
      <c r="I129" s="57"/>
      <c r="J129" s="49"/>
      <c r="K129" s="50"/>
      <c r="L129" s="51"/>
      <c r="M129" s="52"/>
      <c r="N129" s="46"/>
      <c r="O129" s="53">
        <f t="shared" si="1"/>
        <v>0</v>
      </c>
      <c r="P129" s="54"/>
    </row>
    <row r="130" spans="1:16" ht="16" x14ac:dyDescent="0.2">
      <c r="A130" s="46"/>
      <c r="B130" s="40"/>
      <c r="C130" s="40"/>
      <c r="D130" s="40"/>
      <c r="E130" s="37"/>
      <c r="F130" s="39"/>
      <c r="G130" s="47"/>
      <c r="H130" s="40"/>
      <c r="I130" s="48"/>
      <c r="J130" s="49"/>
      <c r="K130" s="50"/>
      <c r="L130" s="51"/>
      <c r="M130" s="52"/>
      <c r="N130" s="46"/>
      <c r="O130" s="53">
        <f t="shared" si="1"/>
        <v>0</v>
      </c>
      <c r="P130" s="54"/>
    </row>
    <row r="131" spans="1:16" ht="16" x14ac:dyDescent="0.2">
      <c r="A131" s="46"/>
      <c r="B131" s="40"/>
      <c r="C131" s="40"/>
      <c r="D131" s="40"/>
      <c r="E131" s="37"/>
      <c r="F131" s="39"/>
      <c r="G131" s="47"/>
      <c r="H131" s="40"/>
      <c r="I131" s="48"/>
      <c r="J131" s="49"/>
      <c r="K131" s="50"/>
      <c r="L131" s="51"/>
      <c r="M131" s="52"/>
      <c r="N131" s="46"/>
      <c r="O131" s="53">
        <f t="shared" si="1"/>
        <v>0</v>
      </c>
      <c r="P131" s="54"/>
    </row>
    <row r="132" spans="1:16" ht="16" x14ac:dyDescent="0.2">
      <c r="A132" s="46"/>
      <c r="B132" s="40"/>
      <c r="C132" s="40"/>
      <c r="D132" s="40"/>
      <c r="E132" s="37"/>
      <c r="F132" s="39"/>
      <c r="G132" s="47"/>
      <c r="H132" s="40"/>
      <c r="I132" s="48"/>
      <c r="J132" s="49"/>
      <c r="K132" s="50"/>
      <c r="L132" s="51"/>
      <c r="M132" s="52"/>
      <c r="N132" s="46"/>
      <c r="O132" s="53">
        <f t="shared" ref="O132:O195" si="2">ABS(N132-A132)</f>
        <v>0</v>
      </c>
      <c r="P132" s="54"/>
    </row>
    <row r="133" spans="1:16" ht="16" x14ac:dyDescent="0.2">
      <c r="A133" s="46"/>
      <c r="B133" s="40"/>
      <c r="C133" s="40"/>
      <c r="D133" s="40"/>
      <c r="E133" s="37"/>
      <c r="F133" s="39"/>
      <c r="G133" s="47"/>
      <c r="H133" s="40"/>
      <c r="I133" s="48"/>
      <c r="J133" s="49"/>
      <c r="K133" s="50"/>
      <c r="L133" s="51"/>
      <c r="M133" s="52"/>
      <c r="N133" s="46"/>
      <c r="O133" s="53">
        <f t="shared" si="2"/>
        <v>0</v>
      </c>
      <c r="P133" s="54"/>
    </row>
    <row r="134" spans="1:16" ht="16" x14ac:dyDescent="0.2">
      <c r="A134" s="46"/>
      <c r="B134" s="40"/>
      <c r="C134" s="40"/>
      <c r="D134" s="40"/>
      <c r="E134" s="37"/>
      <c r="F134" s="39"/>
      <c r="G134" s="47"/>
      <c r="H134" s="40"/>
      <c r="I134" s="48"/>
      <c r="J134" s="49"/>
      <c r="K134" s="50"/>
      <c r="L134" s="51"/>
      <c r="M134" s="52"/>
      <c r="N134" s="46"/>
      <c r="O134" s="53">
        <f t="shared" si="2"/>
        <v>0</v>
      </c>
      <c r="P134" s="54"/>
    </row>
    <row r="135" spans="1:16" ht="16" x14ac:dyDescent="0.2">
      <c r="A135" s="46"/>
      <c r="B135" s="40"/>
      <c r="C135" s="40"/>
      <c r="D135" s="40"/>
      <c r="E135" s="37"/>
      <c r="F135" s="39"/>
      <c r="G135" s="47"/>
      <c r="H135" s="40"/>
      <c r="I135" s="48"/>
      <c r="J135" s="49"/>
      <c r="K135" s="50"/>
      <c r="L135" s="51"/>
      <c r="M135" s="52"/>
      <c r="N135" s="46"/>
      <c r="O135" s="53">
        <f t="shared" si="2"/>
        <v>0</v>
      </c>
      <c r="P135" s="54"/>
    </row>
    <row r="136" spans="1:16" ht="16" x14ac:dyDescent="0.2">
      <c r="A136" s="46"/>
      <c r="B136" s="40"/>
      <c r="C136" s="40"/>
      <c r="D136" s="40"/>
      <c r="E136" s="37"/>
      <c r="F136" s="39"/>
      <c r="G136" s="47"/>
      <c r="H136" s="40"/>
      <c r="I136" s="48"/>
      <c r="J136" s="49"/>
      <c r="K136" s="50"/>
      <c r="L136" s="51"/>
      <c r="M136" s="52"/>
      <c r="N136" s="46"/>
      <c r="O136" s="53">
        <f t="shared" si="2"/>
        <v>0</v>
      </c>
      <c r="P136" s="54"/>
    </row>
    <row r="137" spans="1:16" ht="16" x14ac:dyDescent="0.2">
      <c r="A137" s="46"/>
      <c r="B137" s="40"/>
      <c r="C137" s="40"/>
      <c r="D137" s="40"/>
      <c r="E137" s="37"/>
      <c r="F137" s="39"/>
      <c r="G137" s="47"/>
      <c r="H137" s="40"/>
      <c r="I137" s="48"/>
      <c r="J137" s="49"/>
      <c r="K137" s="50"/>
      <c r="L137" s="51"/>
      <c r="M137" s="52"/>
      <c r="N137" s="46"/>
      <c r="O137" s="53">
        <f t="shared" si="2"/>
        <v>0</v>
      </c>
      <c r="P137" s="54"/>
    </row>
    <row r="138" spans="1:16" ht="16" x14ac:dyDescent="0.2">
      <c r="A138" s="46"/>
      <c r="B138" s="40"/>
      <c r="C138" s="40"/>
      <c r="D138" s="40"/>
      <c r="E138" s="37"/>
      <c r="F138" s="39"/>
      <c r="G138" s="47"/>
      <c r="H138" s="40"/>
      <c r="I138" s="48"/>
      <c r="J138" s="49"/>
      <c r="K138" s="50"/>
      <c r="L138" s="51"/>
      <c r="M138" s="52"/>
      <c r="N138" s="46"/>
      <c r="O138" s="53">
        <f t="shared" si="2"/>
        <v>0</v>
      </c>
      <c r="P138" s="54"/>
    </row>
    <row r="139" spans="1:16" ht="16" x14ac:dyDescent="0.2">
      <c r="A139" s="46"/>
      <c r="B139" s="40"/>
      <c r="C139" s="40"/>
      <c r="D139" s="40"/>
      <c r="E139" s="37"/>
      <c r="F139" s="39"/>
      <c r="G139" s="47"/>
      <c r="H139" s="40"/>
      <c r="I139" s="48"/>
      <c r="J139" s="49"/>
      <c r="K139" s="50"/>
      <c r="L139" s="51"/>
      <c r="M139" s="52"/>
      <c r="N139" s="46"/>
      <c r="O139" s="53">
        <f t="shared" si="2"/>
        <v>0</v>
      </c>
      <c r="P139" s="54"/>
    </row>
    <row r="140" spans="1:16" ht="16" x14ac:dyDescent="0.2">
      <c r="A140" s="46"/>
      <c r="B140" s="40"/>
      <c r="C140" s="40"/>
      <c r="D140" s="40"/>
      <c r="E140" s="37"/>
      <c r="F140" s="39"/>
      <c r="G140" s="47"/>
      <c r="H140" s="40"/>
      <c r="I140" s="48"/>
      <c r="J140" s="49"/>
      <c r="K140" s="50"/>
      <c r="L140" s="51"/>
      <c r="M140" s="52"/>
      <c r="N140" s="46"/>
      <c r="O140" s="53">
        <f t="shared" si="2"/>
        <v>0</v>
      </c>
      <c r="P140" s="54"/>
    </row>
    <row r="141" spans="1:16" ht="16" x14ac:dyDescent="0.2">
      <c r="A141" s="46"/>
      <c r="B141" s="40"/>
      <c r="C141" s="40"/>
      <c r="D141" s="40"/>
      <c r="E141" s="37"/>
      <c r="F141" s="39"/>
      <c r="G141" s="47"/>
      <c r="H141" s="40"/>
      <c r="I141" s="48"/>
      <c r="J141" s="49"/>
      <c r="K141" s="50"/>
      <c r="L141" s="51"/>
      <c r="M141" s="52"/>
      <c r="N141" s="46"/>
      <c r="O141" s="53">
        <f t="shared" si="2"/>
        <v>0</v>
      </c>
      <c r="P141" s="54"/>
    </row>
    <row r="142" spans="1:16" ht="16" x14ac:dyDescent="0.2">
      <c r="A142" s="46"/>
      <c r="B142" s="40"/>
      <c r="C142" s="40"/>
      <c r="D142" s="40"/>
      <c r="E142" s="37"/>
      <c r="F142" s="39"/>
      <c r="G142" s="47"/>
      <c r="H142" s="40"/>
      <c r="I142" s="48"/>
      <c r="J142" s="49"/>
      <c r="K142" s="50"/>
      <c r="L142" s="51"/>
      <c r="M142" s="52"/>
      <c r="N142" s="46"/>
      <c r="O142" s="53">
        <f t="shared" si="2"/>
        <v>0</v>
      </c>
      <c r="P142" s="54"/>
    </row>
    <row r="143" spans="1:16" ht="16" x14ac:dyDescent="0.2">
      <c r="A143" s="46"/>
      <c r="B143" s="40"/>
      <c r="C143" s="40"/>
      <c r="D143" s="40"/>
      <c r="E143" s="37"/>
      <c r="F143" s="39"/>
      <c r="G143" s="47"/>
      <c r="H143" s="40"/>
      <c r="I143" s="48"/>
      <c r="J143" s="49"/>
      <c r="K143" s="50"/>
      <c r="L143" s="51"/>
      <c r="M143" s="52"/>
      <c r="N143" s="46"/>
      <c r="O143" s="53">
        <f t="shared" si="2"/>
        <v>0</v>
      </c>
      <c r="P143" s="54"/>
    </row>
    <row r="144" spans="1:16" ht="16" x14ac:dyDescent="0.2">
      <c r="A144" s="46"/>
      <c r="B144" s="40"/>
      <c r="C144" s="40"/>
      <c r="D144" s="40"/>
      <c r="E144" s="37"/>
      <c r="F144" s="39"/>
      <c r="G144" s="47"/>
      <c r="H144" s="40"/>
      <c r="I144" s="48"/>
      <c r="J144" s="49"/>
      <c r="K144" s="50"/>
      <c r="L144" s="51"/>
      <c r="M144" s="52"/>
      <c r="N144" s="46"/>
      <c r="O144" s="53">
        <f t="shared" si="2"/>
        <v>0</v>
      </c>
      <c r="P144" s="54"/>
    </row>
    <row r="145" spans="1:16" ht="16" x14ac:dyDescent="0.2">
      <c r="A145" s="46"/>
      <c r="B145" s="40"/>
      <c r="C145" s="40"/>
      <c r="D145" s="40"/>
      <c r="E145" s="37"/>
      <c r="F145" s="39"/>
      <c r="G145" s="47"/>
      <c r="H145" s="40"/>
      <c r="I145" s="48"/>
      <c r="J145" s="49"/>
      <c r="K145" s="50"/>
      <c r="L145" s="51"/>
      <c r="M145" s="52"/>
      <c r="N145" s="46"/>
      <c r="O145" s="53">
        <f t="shared" si="2"/>
        <v>0</v>
      </c>
      <c r="P145" s="54"/>
    </row>
    <row r="146" spans="1:16" ht="16" x14ac:dyDescent="0.2">
      <c r="A146" s="46"/>
      <c r="B146" s="40"/>
      <c r="C146" s="40"/>
      <c r="D146" s="40"/>
      <c r="E146" s="37"/>
      <c r="F146" s="39"/>
      <c r="G146" s="47"/>
      <c r="H146" s="40"/>
      <c r="I146" s="48"/>
      <c r="J146" s="49"/>
      <c r="K146" s="50"/>
      <c r="L146" s="51"/>
      <c r="M146" s="52"/>
      <c r="N146" s="46"/>
      <c r="O146" s="53">
        <f t="shared" si="2"/>
        <v>0</v>
      </c>
      <c r="P146" s="54"/>
    </row>
    <row r="147" spans="1:16" ht="16" x14ac:dyDescent="0.2">
      <c r="A147" s="46"/>
      <c r="B147" s="40"/>
      <c r="C147" s="40"/>
      <c r="D147" s="40"/>
      <c r="E147" s="37"/>
      <c r="F147" s="39"/>
      <c r="G147" s="47"/>
      <c r="H147" s="40"/>
      <c r="I147" s="48"/>
      <c r="J147" s="49"/>
      <c r="K147" s="50"/>
      <c r="L147" s="51"/>
      <c r="M147" s="52"/>
      <c r="N147" s="46"/>
      <c r="O147" s="53">
        <f t="shared" si="2"/>
        <v>0</v>
      </c>
      <c r="P147" s="54"/>
    </row>
    <row r="148" spans="1:16" ht="16" x14ac:dyDescent="0.2">
      <c r="A148" s="46"/>
      <c r="B148" s="40"/>
      <c r="C148" s="40"/>
      <c r="D148" s="40"/>
      <c r="E148" s="37"/>
      <c r="F148" s="39"/>
      <c r="G148" s="47"/>
      <c r="H148" s="40"/>
      <c r="I148" s="48"/>
      <c r="J148" s="49"/>
      <c r="K148" s="50"/>
      <c r="L148" s="51"/>
      <c r="M148" s="52"/>
      <c r="N148" s="46"/>
      <c r="O148" s="53">
        <f t="shared" si="2"/>
        <v>0</v>
      </c>
      <c r="P148" s="54"/>
    </row>
    <row r="149" spans="1:16" ht="16" x14ac:dyDescent="0.2">
      <c r="A149" s="46"/>
      <c r="B149" s="40"/>
      <c r="C149" s="40"/>
      <c r="D149" s="40"/>
      <c r="E149" s="37"/>
      <c r="F149" s="39"/>
      <c r="G149" s="47"/>
      <c r="H149" s="40"/>
      <c r="I149" s="48"/>
      <c r="J149" s="49"/>
      <c r="K149" s="50"/>
      <c r="L149" s="51"/>
      <c r="M149" s="52"/>
      <c r="N149" s="46"/>
      <c r="O149" s="53">
        <f t="shared" si="2"/>
        <v>0</v>
      </c>
      <c r="P149" s="54"/>
    </row>
    <row r="150" spans="1:16" ht="16" x14ac:dyDescent="0.2">
      <c r="A150" s="46"/>
      <c r="B150" s="40"/>
      <c r="C150" s="40"/>
      <c r="D150" s="40"/>
      <c r="E150" s="37"/>
      <c r="F150" s="39"/>
      <c r="G150" s="47"/>
      <c r="H150" s="40"/>
      <c r="I150" s="48"/>
      <c r="J150" s="49"/>
      <c r="K150" s="50"/>
      <c r="L150" s="51"/>
      <c r="M150" s="52"/>
      <c r="N150" s="46"/>
      <c r="O150" s="53">
        <f t="shared" si="2"/>
        <v>0</v>
      </c>
      <c r="P150" s="54"/>
    </row>
    <row r="151" spans="1:16" ht="16" x14ac:dyDescent="0.2">
      <c r="A151" s="46"/>
      <c r="B151" s="40"/>
      <c r="C151" s="40"/>
      <c r="D151" s="40"/>
      <c r="E151" s="37"/>
      <c r="F151" s="39"/>
      <c r="G151" s="47"/>
      <c r="H151" s="40"/>
      <c r="I151" s="48"/>
      <c r="J151" s="49"/>
      <c r="K151" s="50"/>
      <c r="L151" s="51"/>
      <c r="M151" s="52"/>
      <c r="N151" s="46"/>
      <c r="O151" s="53">
        <f t="shared" si="2"/>
        <v>0</v>
      </c>
      <c r="P151" s="54"/>
    </row>
    <row r="152" spans="1:16" ht="16" x14ac:dyDescent="0.2">
      <c r="A152" s="46"/>
      <c r="B152" s="40"/>
      <c r="C152" s="40"/>
      <c r="D152" s="40"/>
      <c r="E152" s="37"/>
      <c r="F152" s="39"/>
      <c r="G152" s="47"/>
      <c r="H152" s="40"/>
      <c r="I152" s="48"/>
      <c r="J152" s="49"/>
      <c r="K152" s="50"/>
      <c r="L152" s="51"/>
      <c r="M152" s="52"/>
      <c r="N152" s="46"/>
      <c r="O152" s="53">
        <f t="shared" si="2"/>
        <v>0</v>
      </c>
      <c r="P152" s="54"/>
    </row>
    <row r="153" spans="1:16" ht="16" x14ac:dyDescent="0.2">
      <c r="A153" s="46"/>
      <c r="B153" s="40"/>
      <c r="C153" s="40"/>
      <c r="D153" s="40"/>
      <c r="E153" s="37"/>
      <c r="F153" s="39"/>
      <c r="G153" s="47"/>
      <c r="H153" s="40"/>
      <c r="I153" s="48"/>
      <c r="J153" s="49"/>
      <c r="K153" s="50"/>
      <c r="L153" s="51"/>
      <c r="M153" s="52"/>
      <c r="N153" s="46"/>
      <c r="O153" s="53">
        <f t="shared" si="2"/>
        <v>0</v>
      </c>
      <c r="P153" s="54"/>
    </row>
    <row r="154" spans="1:16" ht="16" x14ac:dyDescent="0.2">
      <c r="A154" s="46"/>
      <c r="B154" s="40"/>
      <c r="C154" s="40"/>
      <c r="D154" s="40"/>
      <c r="E154" s="37"/>
      <c r="F154" s="39"/>
      <c r="G154" s="47"/>
      <c r="H154" s="40"/>
      <c r="I154" s="48"/>
      <c r="J154" s="49"/>
      <c r="K154" s="50"/>
      <c r="L154" s="51"/>
      <c r="M154" s="52"/>
      <c r="N154" s="46"/>
      <c r="O154" s="53">
        <f t="shared" si="2"/>
        <v>0</v>
      </c>
      <c r="P154" s="54"/>
    </row>
    <row r="155" spans="1:16" ht="16" x14ac:dyDescent="0.2">
      <c r="A155" s="46"/>
      <c r="B155" s="40"/>
      <c r="C155" s="40"/>
      <c r="D155" s="40"/>
      <c r="E155" s="37"/>
      <c r="F155" s="39"/>
      <c r="G155" s="47"/>
      <c r="H155" s="40"/>
      <c r="I155" s="48"/>
      <c r="J155" s="49"/>
      <c r="K155" s="50"/>
      <c r="L155" s="51"/>
      <c r="M155" s="52"/>
      <c r="N155" s="46"/>
      <c r="O155" s="53">
        <f t="shared" si="2"/>
        <v>0</v>
      </c>
      <c r="P155" s="54"/>
    </row>
    <row r="156" spans="1:16" ht="16" x14ac:dyDescent="0.2">
      <c r="A156" s="46"/>
      <c r="B156" s="40"/>
      <c r="C156" s="40"/>
      <c r="D156" s="40"/>
      <c r="E156" s="37"/>
      <c r="F156" s="39"/>
      <c r="G156" s="47"/>
      <c r="H156" s="40"/>
      <c r="I156" s="48"/>
      <c r="J156" s="49"/>
      <c r="K156" s="50"/>
      <c r="L156" s="51"/>
      <c r="M156" s="52"/>
      <c r="N156" s="46"/>
      <c r="O156" s="53">
        <f t="shared" si="2"/>
        <v>0</v>
      </c>
      <c r="P156" s="54"/>
    </row>
    <row r="157" spans="1:16" ht="16" x14ac:dyDescent="0.2">
      <c r="A157" s="46"/>
      <c r="B157" s="40"/>
      <c r="C157" s="40"/>
      <c r="D157" s="40"/>
      <c r="E157" s="37"/>
      <c r="F157" s="39"/>
      <c r="G157" s="47"/>
      <c r="H157" s="40"/>
      <c r="I157" s="48"/>
      <c r="J157" s="49"/>
      <c r="K157" s="50"/>
      <c r="L157" s="51"/>
      <c r="M157" s="52"/>
      <c r="N157" s="46"/>
      <c r="O157" s="53">
        <f t="shared" si="2"/>
        <v>0</v>
      </c>
      <c r="P157" s="54"/>
    </row>
    <row r="158" spans="1:16" ht="16" x14ac:dyDescent="0.2">
      <c r="A158" s="46"/>
      <c r="B158" s="40"/>
      <c r="C158" s="40"/>
      <c r="D158" s="40"/>
      <c r="E158" s="37"/>
      <c r="F158" s="39"/>
      <c r="G158" s="47"/>
      <c r="H158" s="40"/>
      <c r="I158" s="48"/>
      <c r="J158" s="49"/>
      <c r="K158" s="50"/>
      <c r="L158" s="51"/>
      <c r="M158" s="52"/>
      <c r="N158" s="46"/>
      <c r="O158" s="53">
        <f t="shared" si="2"/>
        <v>0</v>
      </c>
      <c r="P158" s="54"/>
    </row>
    <row r="159" spans="1:16" ht="16" x14ac:dyDescent="0.2">
      <c r="A159" s="46"/>
      <c r="B159" s="40"/>
      <c r="C159" s="40"/>
      <c r="D159" s="40"/>
      <c r="E159" s="37"/>
      <c r="F159" s="39"/>
      <c r="G159" s="47"/>
      <c r="H159" s="40"/>
      <c r="I159" s="48"/>
      <c r="J159" s="49"/>
      <c r="K159" s="50"/>
      <c r="L159" s="51"/>
      <c r="M159" s="52"/>
      <c r="N159" s="46"/>
      <c r="O159" s="53">
        <f t="shared" si="2"/>
        <v>0</v>
      </c>
      <c r="P159" s="54"/>
    </row>
    <row r="160" spans="1:16" ht="16" x14ac:dyDescent="0.2">
      <c r="A160" s="46"/>
      <c r="B160" s="40"/>
      <c r="C160" s="40"/>
      <c r="D160" s="40"/>
      <c r="E160" s="37"/>
      <c r="F160" s="39"/>
      <c r="G160" s="47"/>
      <c r="H160" s="40"/>
      <c r="I160" s="48"/>
      <c r="J160" s="49"/>
      <c r="K160" s="50"/>
      <c r="L160" s="51"/>
      <c r="M160" s="52"/>
      <c r="N160" s="46"/>
      <c r="O160" s="53">
        <f t="shared" si="2"/>
        <v>0</v>
      </c>
      <c r="P160" s="54"/>
    </row>
    <row r="161" spans="1:16" ht="16" x14ac:dyDescent="0.2">
      <c r="A161" s="46"/>
      <c r="B161" s="40"/>
      <c r="C161" s="40"/>
      <c r="D161" s="40"/>
      <c r="E161" s="37"/>
      <c r="F161" s="39"/>
      <c r="G161" s="47"/>
      <c r="H161" s="40"/>
      <c r="I161" s="48"/>
      <c r="J161" s="49"/>
      <c r="K161" s="50"/>
      <c r="L161" s="51"/>
      <c r="M161" s="52"/>
      <c r="N161" s="46"/>
      <c r="O161" s="53">
        <f t="shared" si="2"/>
        <v>0</v>
      </c>
      <c r="P161" s="54"/>
    </row>
    <row r="162" spans="1:16" ht="16" x14ac:dyDescent="0.2">
      <c r="A162" s="46"/>
      <c r="B162" s="40"/>
      <c r="C162" s="40"/>
      <c r="D162" s="40"/>
      <c r="E162" s="37"/>
      <c r="F162" s="39"/>
      <c r="G162" s="47"/>
      <c r="H162" s="40"/>
      <c r="I162" s="48"/>
      <c r="J162" s="49"/>
      <c r="K162" s="50"/>
      <c r="L162" s="51"/>
      <c r="M162" s="52"/>
      <c r="N162" s="46"/>
      <c r="O162" s="53">
        <f t="shared" si="2"/>
        <v>0</v>
      </c>
      <c r="P162" s="54"/>
    </row>
    <row r="163" spans="1:16" ht="16" x14ac:dyDescent="0.2">
      <c r="A163" s="46"/>
      <c r="B163" s="40"/>
      <c r="C163" s="40"/>
      <c r="D163" s="40"/>
      <c r="E163" s="37"/>
      <c r="F163" s="39"/>
      <c r="G163" s="47"/>
      <c r="H163" s="40"/>
      <c r="I163" s="48"/>
      <c r="J163" s="49"/>
      <c r="K163" s="50"/>
      <c r="L163" s="51"/>
      <c r="M163" s="52"/>
      <c r="N163" s="46"/>
      <c r="O163" s="53">
        <f t="shared" si="2"/>
        <v>0</v>
      </c>
      <c r="P163" s="54"/>
    </row>
    <row r="164" spans="1:16" ht="16" x14ac:dyDescent="0.2">
      <c r="A164" s="46"/>
      <c r="B164" s="40"/>
      <c r="C164" s="40"/>
      <c r="D164" s="40"/>
      <c r="E164" s="37"/>
      <c r="F164" s="39"/>
      <c r="G164" s="47"/>
      <c r="H164" s="40"/>
      <c r="I164" s="48"/>
      <c r="J164" s="49"/>
      <c r="K164" s="50"/>
      <c r="L164" s="51"/>
      <c r="M164" s="52"/>
      <c r="N164" s="46"/>
      <c r="O164" s="53">
        <f t="shared" si="2"/>
        <v>0</v>
      </c>
      <c r="P164" s="54"/>
    </row>
    <row r="165" spans="1:16" ht="16" x14ac:dyDescent="0.2">
      <c r="A165" s="46"/>
      <c r="B165" s="40"/>
      <c r="C165" s="40"/>
      <c r="D165" s="40"/>
      <c r="E165" s="37"/>
      <c r="F165" s="39"/>
      <c r="G165" s="47"/>
      <c r="H165" s="40"/>
      <c r="I165" s="48"/>
      <c r="J165" s="49"/>
      <c r="K165" s="50"/>
      <c r="L165" s="51"/>
      <c r="M165" s="52"/>
      <c r="N165" s="46"/>
      <c r="O165" s="53">
        <f t="shared" si="2"/>
        <v>0</v>
      </c>
      <c r="P165" s="54"/>
    </row>
    <row r="166" spans="1:16" ht="16" x14ac:dyDescent="0.2">
      <c r="A166" s="46"/>
      <c r="B166" s="40"/>
      <c r="C166" s="40"/>
      <c r="D166" s="40"/>
      <c r="E166" s="37"/>
      <c r="F166" s="39"/>
      <c r="G166" s="47"/>
      <c r="H166" s="40"/>
      <c r="I166" s="48"/>
      <c r="J166" s="49"/>
      <c r="K166" s="50"/>
      <c r="L166" s="51"/>
      <c r="M166" s="52"/>
      <c r="N166" s="46"/>
      <c r="O166" s="53">
        <f t="shared" si="2"/>
        <v>0</v>
      </c>
      <c r="P166" s="54"/>
    </row>
    <row r="167" spans="1:16" ht="16" x14ac:dyDescent="0.2">
      <c r="A167" s="46"/>
      <c r="B167" s="40"/>
      <c r="C167" s="40"/>
      <c r="D167" s="40"/>
      <c r="E167" s="37"/>
      <c r="F167" s="39"/>
      <c r="G167" s="47"/>
      <c r="H167" s="40"/>
      <c r="I167" s="48"/>
      <c r="J167" s="49"/>
      <c r="K167" s="50"/>
      <c r="L167" s="51"/>
      <c r="M167" s="52"/>
      <c r="N167" s="46"/>
      <c r="O167" s="53">
        <f t="shared" si="2"/>
        <v>0</v>
      </c>
      <c r="P167" s="54"/>
    </row>
    <row r="168" spans="1:16" ht="16" x14ac:dyDescent="0.2">
      <c r="A168" s="46"/>
      <c r="B168" s="40"/>
      <c r="C168" s="40"/>
      <c r="D168" s="40"/>
      <c r="E168" s="37"/>
      <c r="F168" s="39"/>
      <c r="G168" s="47"/>
      <c r="H168" s="40"/>
      <c r="I168" s="48"/>
      <c r="J168" s="49"/>
      <c r="K168" s="50"/>
      <c r="L168" s="51"/>
      <c r="M168" s="52"/>
      <c r="N168" s="46"/>
      <c r="O168" s="53">
        <f t="shared" si="2"/>
        <v>0</v>
      </c>
      <c r="P168" s="54"/>
    </row>
    <row r="169" spans="1:16" ht="16" x14ac:dyDescent="0.2">
      <c r="A169" s="46"/>
      <c r="B169" s="40"/>
      <c r="C169" s="40"/>
      <c r="D169" s="40"/>
      <c r="E169" s="37"/>
      <c r="F169" s="39"/>
      <c r="G169" s="47"/>
      <c r="H169" s="40"/>
      <c r="I169" s="48"/>
      <c r="J169" s="49"/>
      <c r="K169" s="50"/>
      <c r="L169" s="51"/>
      <c r="M169" s="52"/>
      <c r="N169" s="46"/>
      <c r="O169" s="53">
        <f t="shared" si="2"/>
        <v>0</v>
      </c>
      <c r="P169" s="54"/>
    </row>
    <row r="170" spans="1:16" ht="16" x14ac:dyDescent="0.2">
      <c r="A170" s="46"/>
      <c r="B170" s="40"/>
      <c r="C170" s="40"/>
      <c r="D170" s="40"/>
      <c r="E170" s="37"/>
      <c r="F170" s="39"/>
      <c r="G170" s="47"/>
      <c r="H170" s="40"/>
      <c r="I170" s="48"/>
      <c r="J170" s="49"/>
      <c r="K170" s="50"/>
      <c r="L170" s="51"/>
      <c r="M170" s="52"/>
      <c r="N170" s="46"/>
      <c r="O170" s="53">
        <f t="shared" si="2"/>
        <v>0</v>
      </c>
      <c r="P170" s="54"/>
    </row>
    <row r="171" spans="1:16" ht="16" x14ac:dyDescent="0.2">
      <c r="A171" s="46"/>
      <c r="B171" s="40"/>
      <c r="C171" s="40"/>
      <c r="D171" s="40"/>
      <c r="E171" s="37"/>
      <c r="F171" s="39"/>
      <c r="G171" s="47"/>
      <c r="H171" s="40"/>
      <c r="I171" s="48"/>
      <c r="J171" s="49"/>
      <c r="K171" s="50"/>
      <c r="L171" s="51"/>
      <c r="M171" s="52"/>
      <c r="N171" s="46"/>
      <c r="O171" s="53">
        <f t="shared" si="2"/>
        <v>0</v>
      </c>
      <c r="P171" s="54"/>
    </row>
    <row r="172" spans="1:16" ht="16" x14ac:dyDescent="0.2">
      <c r="A172" s="46"/>
      <c r="B172" s="40"/>
      <c r="C172" s="40"/>
      <c r="D172" s="40"/>
      <c r="E172" s="37"/>
      <c r="F172" s="39"/>
      <c r="G172" s="47"/>
      <c r="H172" s="40"/>
      <c r="I172" s="48"/>
      <c r="J172" s="49"/>
      <c r="K172" s="50"/>
      <c r="L172" s="51"/>
      <c r="M172" s="52"/>
      <c r="N172" s="46"/>
      <c r="O172" s="53">
        <f t="shared" si="2"/>
        <v>0</v>
      </c>
      <c r="P172" s="54"/>
    </row>
    <row r="173" spans="1:16" ht="16" x14ac:dyDescent="0.2">
      <c r="A173" s="46"/>
      <c r="B173" s="40"/>
      <c r="C173" s="40"/>
      <c r="D173" s="40"/>
      <c r="E173" s="37"/>
      <c r="F173" s="39"/>
      <c r="G173" s="47"/>
      <c r="H173" s="40"/>
      <c r="I173" s="48"/>
      <c r="J173" s="49"/>
      <c r="K173" s="50"/>
      <c r="L173" s="51"/>
      <c r="M173" s="52"/>
      <c r="N173" s="46"/>
      <c r="O173" s="53">
        <f t="shared" si="2"/>
        <v>0</v>
      </c>
      <c r="P173" s="54"/>
    </row>
    <row r="174" spans="1:16" ht="16" x14ac:dyDescent="0.2">
      <c r="A174" s="46"/>
      <c r="B174" s="40"/>
      <c r="C174" s="40"/>
      <c r="D174" s="90"/>
      <c r="E174" s="59"/>
      <c r="F174" s="39"/>
      <c r="G174" s="47"/>
      <c r="H174" s="40"/>
      <c r="I174" s="48"/>
      <c r="J174" s="49"/>
      <c r="K174" s="50"/>
      <c r="L174" s="51"/>
      <c r="M174" s="52"/>
      <c r="N174" s="46"/>
      <c r="O174" s="53">
        <f t="shared" si="2"/>
        <v>0</v>
      </c>
      <c r="P174" s="54"/>
    </row>
    <row r="175" spans="1:16" ht="16" x14ac:dyDescent="0.2">
      <c r="A175" s="46"/>
      <c r="B175" s="40"/>
      <c r="C175" s="40"/>
      <c r="D175" s="40"/>
      <c r="E175" s="37"/>
      <c r="F175" s="39"/>
      <c r="G175" s="47"/>
      <c r="H175" s="40"/>
      <c r="I175" s="48"/>
      <c r="J175" s="49"/>
      <c r="K175" s="50"/>
      <c r="L175" s="51"/>
      <c r="M175" s="52"/>
      <c r="N175" s="46"/>
      <c r="O175" s="53">
        <f t="shared" si="2"/>
        <v>0</v>
      </c>
      <c r="P175" s="54"/>
    </row>
    <row r="176" spans="1:16" ht="16" x14ac:dyDescent="0.2">
      <c r="A176" s="46"/>
      <c r="B176" s="40"/>
      <c r="C176" s="40"/>
      <c r="D176" s="40"/>
      <c r="E176" s="37"/>
      <c r="F176" s="39"/>
      <c r="G176" s="47"/>
      <c r="H176" s="40"/>
      <c r="I176" s="48"/>
      <c r="J176" s="49"/>
      <c r="K176" s="50"/>
      <c r="L176" s="51"/>
      <c r="M176" s="52"/>
      <c r="N176" s="46"/>
      <c r="O176" s="53">
        <f t="shared" si="2"/>
        <v>0</v>
      </c>
      <c r="P176" s="54"/>
    </row>
    <row r="177" spans="1:16" ht="16" x14ac:dyDescent="0.2">
      <c r="A177" s="46"/>
      <c r="B177" s="40"/>
      <c r="C177" s="40"/>
      <c r="D177" s="40"/>
      <c r="E177" s="37"/>
      <c r="F177" s="39"/>
      <c r="G177" s="47"/>
      <c r="H177" s="40"/>
      <c r="I177" s="48"/>
      <c r="J177" s="49"/>
      <c r="K177" s="50"/>
      <c r="L177" s="51"/>
      <c r="M177" s="52"/>
      <c r="N177" s="46"/>
      <c r="O177" s="53">
        <f t="shared" si="2"/>
        <v>0</v>
      </c>
      <c r="P177" s="54"/>
    </row>
    <row r="178" spans="1:16" ht="16" x14ac:dyDescent="0.2">
      <c r="A178" s="46"/>
      <c r="B178" s="40"/>
      <c r="C178" s="40"/>
      <c r="D178" s="40"/>
      <c r="E178" s="37"/>
      <c r="F178" s="39"/>
      <c r="G178" s="47"/>
      <c r="H178" s="40"/>
      <c r="I178" s="48"/>
      <c r="J178" s="49"/>
      <c r="K178" s="50"/>
      <c r="L178" s="51"/>
      <c r="M178" s="52"/>
      <c r="N178" s="46"/>
      <c r="O178" s="53">
        <f t="shared" si="2"/>
        <v>0</v>
      </c>
      <c r="P178" s="54"/>
    </row>
    <row r="179" spans="1:16" ht="16" x14ac:dyDescent="0.2">
      <c r="A179" s="46"/>
      <c r="B179" s="40"/>
      <c r="C179" s="40"/>
      <c r="D179" s="40"/>
      <c r="E179" s="37"/>
      <c r="F179" s="39"/>
      <c r="G179" s="47"/>
      <c r="H179" s="40"/>
      <c r="I179" s="48"/>
      <c r="J179" s="49"/>
      <c r="K179" s="50"/>
      <c r="L179" s="51"/>
      <c r="M179" s="52"/>
      <c r="N179" s="46"/>
      <c r="O179" s="53">
        <f t="shared" si="2"/>
        <v>0</v>
      </c>
      <c r="P179" s="54"/>
    </row>
    <row r="180" spans="1:16" ht="16" x14ac:dyDescent="0.2">
      <c r="A180" s="46"/>
      <c r="B180" s="40"/>
      <c r="C180" s="40"/>
      <c r="D180" s="40"/>
      <c r="E180" s="37"/>
      <c r="F180" s="39"/>
      <c r="G180" s="47"/>
      <c r="H180" s="40"/>
      <c r="I180" s="48"/>
      <c r="J180" s="49"/>
      <c r="K180" s="50"/>
      <c r="L180" s="51"/>
      <c r="M180" s="52"/>
      <c r="N180" s="46"/>
      <c r="O180" s="53">
        <f t="shared" si="2"/>
        <v>0</v>
      </c>
      <c r="P180" s="54"/>
    </row>
    <row r="181" spans="1:16" ht="16" x14ac:dyDescent="0.2">
      <c r="A181" s="46"/>
      <c r="B181" s="40"/>
      <c r="C181" s="40"/>
      <c r="D181" s="40"/>
      <c r="E181" s="37"/>
      <c r="F181" s="39"/>
      <c r="G181" s="47"/>
      <c r="H181" s="40"/>
      <c r="I181" s="48"/>
      <c r="J181" s="49"/>
      <c r="K181" s="50"/>
      <c r="L181" s="51"/>
      <c r="M181" s="52"/>
      <c r="N181" s="46"/>
      <c r="O181" s="53">
        <f t="shared" si="2"/>
        <v>0</v>
      </c>
      <c r="P181" s="54"/>
    </row>
    <row r="182" spans="1:16" ht="16" x14ac:dyDescent="0.2">
      <c r="A182" s="46"/>
      <c r="B182" s="40"/>
      <c r="C182" s="40"/>
      <c r="D182" s="40"/>
      <c r="E182" s="37"/>
      <c r="F182" s="39"/>
      <c r="G182" s="47"/>
      <c r="H182" s="40"/>
      <c r="I182" s="48"/>
      <c r="J182" s="49"/>
      <c r="K182" s="50"/>
      <c r="L182" s="51"/>
      <c r="M182" s="52"/>
      <c r="N182" s="46"/>
      <c r="O182" s="53">
        <f t="shared" si="2"/>
        <v>0</v>
      </c>
      <c r="P182" s="54"/>
    </row>
    <row r="183" spans="1:16" ht="16" x14ac:dyDescent="0.2">
      <c r="A183" s="46"/>
      <c r="B183" s="40"/>
      <c r="C183" s="40"/>
      <c r="D183" s="40"/>
      <c r="E183" s="37"/>
      <c r="F183" s="39"/>
      <c r="G183" s="47"/>
      <c r="H183" s="40"/>
      <c r="I183" s="48"/>
      <c r="J183" s="49"/>
      <c r="K183" s="50"/>
      <c r="L183" s="51"/>
      <c r="M183" s="52"/>
      <c r="N183" s="46"/>
      <c r="O183" s="53">
        <f t="shared" si="2"/>
        <v>0</v>
      </c>
      <c r="P183" s="54"/>
    </row>
    <row r="184" spans="1:16" ht="16" x14ac:dyDescent="0.2">
      <c r="A184" s="46"/>
      <c r="B184" s="40"/>
      <c r="C184" s="40"/>
      <c r="D184" s="40"/>
      <c r="E184" s="37"/>
      <c r="F184" s="39"/>
      <c r="G184" s="47"/>
      <c r="H184" s="40"/>
      <c r="I184" s="48"/>
      <c r="J184" s="49"/>
      <c r="K184" s="50"/>
      <c r="L184" s="51"/>
      <c r="M184" s="52"/>
      <c r="N184" s="46"/>
      <c r="O184" s="53">
        <f t="shared" si="2"/>
        <v>0</v>
      </c>
      <c r="P184" s="54"/>
    </row>
    <row r="185" spans="1:16" ht="16" x14ac:dyDescent="0.2">
      <c r="A185" s="46"/>
      <c r="B185" s="40"/>
      <c r="C185" s="40"/>
      <c r="D185" s="40"/>
      <c r="E185" s="37"/>
      <c r="F185" s="39"/>
      <c r="G185" s="47"/>
      <c r="H185" s="40"/>
      <c r="I185" s="48"/>
      <c r="J185" s="49"/>
      <c r="K185" s="50"/>
      <c r="L185" s="51"/>
      <c r="M185" s="52"/>
      <c r="N185" s="46"/>
      <c r="O185" s="53">
        <f t="shared" si="2"/>
        <v>0</v>
      </c>
      <c r="P185" s="54"/>
    </row>
    <row r="186" spans="1:16" ht="16" x14ac:dyDescent="0.2">
      <c r="A186" s="46"/>
      <c r="B186" s="40"/>
      <c r="C186" s="40"/>
      <c r="D186" s="40"/>
      <c r="E186" s="37"/>
      <c r="F186" s="39"/>
      <c r="G186" s="47"/>
      <c r="H186" s="40"/>
      <c r="I186" s="48"/>
      <c r="J186" s="49"/>
      <c r="K186" s="50"/>
      <c r="L186" s="51"/>
      <c r="M186" s="52"/>
      <c r="N186" s="46"/>
      <c r="O186" s="53">
        <f t="shared" si="2"/>
        <v>0</v>
      </c>
      <c r="P186" s="54"/>
    </row>
    <row r="187" spans="1:16" ht="16" x14ac:dyDescent="0.2">
      <c r="A187" s="46"/>
      <c r="B187" s="40"/>
      <c r="C187" s="40"/>
      <c r="D187" s="40"/>
      <c r="E187" s="37"/>
      <c r="F187" s="39"/>
      <c r="G187" s="47"/>
      <c r="H187" s="40"/>
      <c r="I187" s="48"/>
      <c r="J187" s="49"/>
      <c r="K187" s="50"/>
      <c r="L187" s="51"/>
      <c r="M187" s="52"/>
      <c r="N187" s="46"/>
      <c r="O187" s="53">
        <f t="shared" si="2"/>
        <v>0</v>
      </c>
      <c r="P187" s="54"/>
    </row>
    <row r="188" spans="1:16" ht="16" x14ac:dyDescent="0.2">
      <c r="A188" s="46"/>
      <c r="B188" s="40"/>
      <c r="C188" s="40"/>
      <c r="D188" s="40"/>
      <c r="E188" s="37"/>
      <c r="F188" s="39"/>
      <c r="G188" s="47"/>
      <c r="H188" s="40"/>
      <c r="I188" s="48"/>
      <c r="J188" s="49"/>
      <c r="K188" s="50"/>
      <c r="L188" s="51"/>
      <c r="M188" s="52"/>
      <c r="N188" s="46"/>
      <c r="O188" s="53">
        <f t="shared" si="2"/>
        <v>0</v>
      </c>
      <c r="P188" s="54"/>
    </row>
    <row r="189" spans="1:16" ht="16" x14ac:dyDescent="0.2">
      <c r="A189" s="46"/>
      <c r="B189" s="40"/>
      <c r="C189" s="40"/>
      <c r="D189" s="40"/>
      <c r="E189" s="37"/>
      <c r="F189" s="39"/>
      <c r="G189" s="47"/>
      <c r="H189" s="40"/>
      <c r="I189" s="48"/>
      <c r="J189" s="49"/>
      <c r="K189" s="50"/>
      <c r="L189" s="51"/>
      <c r="M189" s="52"/>
      <c r="N189" s="46"/>
      <c r="O189" s="53">
        <f t="shared" si="2"/>
        <v>0</v>
      </c>
      <c r="P189" s="54"/>
    </row>
    <row r="190" spans="1:16" ht="16" x14ac:dyDescent="0.2">
      <c r="A190" s="46"/>
      <c r="B190" s="40"/>
      <c r="C190" s="40"/>
      <c r="D190" s="40"/>
      <c r="E190" s="37"/>
      <c r="F190" s="39"/>
      <c r="G190" s="47"/>
      <c r="H190" s="40"/>
      <c r="I190" s="48"/>
      <c r="J190" s="49"/>
      <c r="K190" s="50"/>
      <c r="L190" s="51"/>
      <c r="M190" s="52"/>
      <c r="N190" s="46"/>
      <c r="O190" s="53">
        <f t="shared" si="2"/>
        <v>0</v>
      </c>
      <c r="P190" s="54"/>
    </row>
    <row r="191" spans="1:16" ht="16" x14ac:dyDescent="0.2">
      <c r="A191" s="46"/>
      <c r="B191" s="40"/>
      <c r="C191" s="40"/>
      <c r="D191" s="40"/>
      <c r="E191" s="37"/>
      <c r="F191" s="39"/>
      <c r="G191" s="47"/>
      <c r="H191" s="40"/>
      <c r="I191" s="48"/>
      <c r="J191" s="49"/>
      <c r="K191" s="50"/>
      <c r="L191" s="51"/>
      <c r="M191" s="52"/>
      <c r="N191" s="46"/>
      <c r="O191" s="53">
        <f t="shared" si="2"/>
        <v>0</v>
      </c>
      <c r="P191" s="54"/>
    </row>
    <row r="192" spans="1:16" ht="16" x14ac:dyDescent="0.2">
      <c r="A192" s="46"/>
      <c r="B192" s="40"/>
      <c r="C192" s="40"/>
      <c r="D192" s="40"/>
      <c r="E192" s="37"/>
      <c r="F192" s="39"/>
      <c r="G192" s="47"/>
      <c r="H192" s="40"/>
      <c r="I192" s="48"/>
      <c r="J192" s="49"/>
      <c r="K192" s="50"/>
      <c r="L192" s="51"/>
      <c r="M192" s="52"/>
      <c r="N192" s="46"/>
      <c r="O192" s="53">
        <f t="shared" si="2"/>
        <v>0</v>
      </c>
      <c r="P192" s="54"/>
    </row>
    <row r="193" spans="1:16" ht="16" x14ac:dyDescent="0.2">
      <c r="A193" s="46"/>
      <c r="B193" s="40"/>
      <c r="C193" s="40"/>
      <c r="D193" s="40"/>
      <c r="E193" s="37"/>
      <c r="F193" s="39"/>
      <c r="G193" s="47"/>
      <c r="H193" s="40"/>
      <c r="I193" s="48"/>
      <c r="J193" s="49"/>
      <c r="K193" s="50"/>
      <c r="L193" s="51"/>
      <c r="M193" s="52"/>
      <c r="N193" s="46"/>
      <c r="O193" s="53">
        <f t="shared" si="2"/>
        <v>0</v>
      </c>
      <c r="P193" s="54"/>
    </row>
    <row r="194" spans="1:16" ht="16" x14ac:dyDescent="0.2">
      <c r="A194" s="89"/>
      <c r="B194" s="90"/>
      <c r="C194" s="90"/>
      <c r="D194" s="90"/>
      <c r="E194" s="59"/>
      <c r="F194" s="91"/>
      <c r="G194" s="47"/>
      <c r="H194" s="40"/>
      <c r="I194" s="48"/>
      <c r="J194" s="49"/>
      <c r="K194" s="50"/>
      <c r="L194" s="51"/>
      <c r="M194" s="52"/>
      <c r="N194" s="46"/>
      <c r="O194" s="53">
        <f t="shared" si="2"/>
        <v>0</v>
      </c>
      <c r="P194" s="54"/>
    </row>
    <row r="195" spans="1:16" ht="16" x14ac:dyDescent="0.2">
      <c r="A195" s="46"/>
      <c r="B195" s="40"/>
      <c r="C195" s="40"/>
      <c r="D195" s="40"/>
      <c r="E195" s="37"/>
      <c r="F195" s="39"/>
      <c r="G195" s="47"/>
      <c r="H195" s="40"/>
      <c r="I195" s="48"/>
      <c r="J195" s="49"/>
      <c r="K195" s="50"/>
      <c r="L195" s="51"/>
      <c r="M195" s="52"/>
      <c r="N195" s="46"/>
      <c r="O195" s="53">
        <f t="shared" si="2"/>
        <v>0</v>
      </c>
      <c r="P195" s="54"/>
    </row>
    <row r="196" spans="1:16" ht="16" x14ac:dyDescent="0.2">
      <c r="A196" s="46"/>
      <c r="B196" s="40"/>
      <c r="C196" s="40"/>
      <c r="D196" s="40"/>
      <c r="E196" s="37"/>
      <c r="F196" s="39"/>
      <c r="G196" s="47"/>
      <c r="H196" s="40"/>
      <c r="I196" s="48"/>
      <c r="J196" s="49"/>
      <c r="K196" s="50"/>
      <c r="L196" s="51"/>
      <c r="M196" s="52"/>
      <c r="N196" s="46"/>
      <c r="O196" s="53">
        <f t="shared" ref="O196:O220" si="3">ABS(N196-A196)</f>
        <v>0</v>
      </c>
      <c r="P196" s="54"/>
    </row>
    <row r="197" spans="1:16" ht="16" x14ac:dyDescent="0.2">
      <c r="A197" s="46"/>
      <c r="B197" s="40"/>
      <c r="C197" s="40"/>
      <c r="D197" s="40"/>
      <c r="E197" s="37"/>
      <c r="F197" s="39"/>
      <c r="G197" s="47"/>
      <c r="H197" s="40"/>
      <c r="I197" s="48"/>
      <c r="J197" s="49"/>
      <c r="K197" s="50"/>
      <c r="L197" s="51"/>
      <c r="M197" s="52"/>
      <c r="N197" s="46"/>
      <c r="O197" s="53">
        <f t="shared" si="3"/>
        <v>0</v>
      </c>
      <c r="P197" s="54"/>
    </row>
    <row r="198" spans="1:16" ht="16" x14ac:dyDescent="0.2">
      <c r="A198" s="46"/>
      <c r="B198" s="40"/>
      <c r="C198" s="40"/>
      <c r="D198" s="40"/>
      <c r="E198" s="37"/>
      <c r="F198" s="39"/>
      <c r="G198" s="47"/>
      <c r="H198" s="40"/>
      <c r="I198" s="48"/>
      <c r="J198" s="49"/>
      <c r="K198" s="50"/>
      <c r="L198" s="51"/>
      <c r="M198" s="52"/>
      <c r="N198" s="46"/>
      <c r="O198" s="53">
        <f t="shared" si="3"/>
        <v>0</v>
      </c>
      <c r="P198" s="54"/>
    </row>
    <row r="199" spans="1:16" ht="16" x14ac:dyDescent="0.2">
      <c r="A199" s="46"/>
      <c r="B199" s="40"/>
      <c r="C199" s="40"/>
      <c r="D199" s="40"/>
      <c r="E199" s="37"/>
      <c r="F199" s="39"/>
      <c r="G199" s="47"/>
      <c r="H199" s="40"/>
      <c r="I199" s="48"/>
      <c r="J199" s="49"/>
      <c r="K199" s="50"/>
      <c r="L199" s="51"/>
      <c r="M199" s="52"/>
      <c r="N199" s="46"/>
      <c r="O199" s="53">
        <f t="shared" si="3"/>
        <v>0</v>
      </c>
      <c r="P199" s="54"/>
    </row>
    <row r="200" spans="1:16" ht="16" x14ac:dyDescent="0.2">
      <c r="A200" s="46"/>
      <c r="B200" s="40"/>
      <c r="C200" s="40"/>
      <c r="D200" s="40"/>
      <c r="E200" s="37"/>
      <c r="F200" s="39"/>
      <c r="G200" s="47"/>
      <c r="H200" s="40"/>
      <c r="I200" s="48"/>
      <c r="J200" s="49"/>
      <c r="K200" s="50"/>
      <c r="L200" s="51"/>
      <c r="M200" s="52"/>
      <c r="N200" s="46"/>
      <c r="O200" s="53">
        <f t="shared" si="3"/>
        <v>0</v>
      </c>
      <c r="P200" s="54"/>
    </row>
    <row r="201" spans="1:16" ht="16" x14ac:dyDescent="0.2">
      <c r="A201" s="46"/>
      <c r="B201" s="40"/>
      <c r="C201" s="40"/>
      <c r="D201" s="40"/>
      <c r="E201" s="37"/>
      <c r="F201" s="39"/>
      <c r="G201" s="47"/>
      <c r="H201" s="40"/>
      <c r="I201" s="48"/>
      <c r="J201" s="49"/>
      <c r="K201" s="50"/>
      <c r="L201" s="51"/>
      <c r="M201" s="52"/>
      <c r="N201" s="46"/>
      <c r="O201" s="53">
        <f t="shared" si="3"/>
        <v>0</v>
      </c>
      <c r="P201" s="54"/>
    </row>
    <row r="202" spans="1:16" ht="16" x14ac:dyDescent="0.2">
      <c r="A202" s="46"/>
      <c r="B202" s="40"/>
      <c r="C202" s="40"/>
      <c r="D202" s="40"/>
      <c r="E202" s="37"/>
      <c r="F202" s="39"/>
      <c r="G202" s="47"/>
      <c r="H202" s="40"/>
      <c r="I202" s="48"/>
      <c r="J202" s="49"/>
      <c r="K202" s="50"/>
      <c r="L202" s="51"/>
      <c r="M202" s="52"/>
      <c r="N202" s="46"/>
      <c r="O202" s="53">
        <f t="shared" si="3"/>
        <v>0</v>
      </c>
      <c r="P202" s="54"/>
    </row>
    <row r="203" spans="1:16" ht="16" x14ac:dyDescent="0.2">
      <c r="A203" s="46"/>
      <c r="B203" s="40"/>
      <c r="C203" s="40"/>
      <c r="D203" s="40"/>
      <c r="E203" s="37"/>
      <c r="F203" s="39"/>
      <c r="G203" s="47"/>
      <c r="H203" s="40"/>
      <c r="I203" s="48"/>
      <c r="J203" s="49"/>
      <c r="K203" s="50"/>
      <c r="L203" s="51"/>
      <c r="M203" s="52"/>
      <c r="N203" s="46"/>
      <c r="O203" s="53">
        <f t="shared" si="3"/>
        <v>0</v>
      </c>
      <c r="P203" s="54"/>
    </row>
    <row r="204" spans="1:16" ht="16" x14ac:dyDescent="0.2">
      <c r="A204" s="46"/>
      <c r="B204" s="40"/>
      <c r="C204" s="40"/>
      <c r="D204" s="40"/>
      <c r="E204" s="37"/>
      <c r="F204" s="39"/>
      <c r="G204" s="47"/>
      <c r="H204" s="40"/>
      <c r="I204" s="48"/>
      <c r="J204" s="49"/>
      <c r="K204" s="50"/>
      <c r="L204" s="51"/>
      <c r="M204" s="52"/>
      <c r="N204" s="46"/>
      <c r="O204" s="53">
        <f t="shared" si="3"/>
        <v>0</v>
      </c>
      <c r="P204" s="54"/>
    </row>
    <row r="205" spans="1:16" ht="16" x14ac:dyDescent="0.2">
      <c r="A205" s="46"/>
      <c r="B205" s="40"/>
      <c r="C205" s="40"/>
      <c r="D205" s="40"/>
      <c r="E205" s="37"/>
      <c r="F205" s="39"/>
      <c r="G205" s="47"/>
      <c r="H205" s="40"/>
      <c r="I205" s="48"/>
      <c r="J205" s="49"/>
      <c r="K205" s="50"/>
      <c r="L205" s="51"/>
      <c r="M205" s="52"/>
      <c r="N205" s="46"/>
      <c r="O205" s="53">
        <f t="shared" si="3"/>
        <v>0</v>
      </c>
      <c r="P205" s="54"/>
    </row>
    <row r="206" spans="1:16" ht="16" x14ac:dyDescent="0.2">
      <c r="A206" s="46"/>
      <c r="B206" s="40"/>
      <c r="C206" s="40"/>
      <c r="D206" s="40"/>
      <c r="E206" s="37"/>
      <c r="F206" s="39"/>
      <c r="G206" s="47"/>
      <c r="H206" s="40"/>
      <c r="I206" s="48"/>
      <c r="J206" s="49"/>
      <c r="K206" s="50"/>
      <c r="L206" s="51"/>
      <c r="M206" s="52"/>
      <c r="N206" s="46"/>
      <c r="O206" s="53">
        <f t="shared" si="3"/>
        <v>0</v>
      </c>
      <c r="P206" s="54"/>
    </row>
    <row r="207" spans="1:16" ht="16" x14ac:dyDescent="0.2">
      <c r="A207" s="46"/>
      <c r="B207" s="40"/>
      <c r="C207" s="40"/>
      <c r="D207" s="40"/>
      <c r="E207" s="37"/>
      <c r="F207" s="39"/>
      <c r="G207" s="47"/>
      <c r="H207" s="40"/>
      <c r="I207" s="48"/>
      <c r="J207" s="49"/>
      <c r="K207" s="50"/>
      <c r="L207" s="51"/>
      <c r="M207" s="52"/>
      <c r="N207" s="46"/>
      <c r="O207" s="53">
        <f t="shared" si="3"/>
        <v>0</v>
      </c>
      <c r="P207" s="54"/>
    </row>
    <row r="208" spans="1:16" ht="16" x14ac:dyDescent="0.2">
      <c r="A208" s="46"/>
      <c r="B208" s="40"/>
      <c r="C208" s="40"/>
      <c r="D208" s="40"/>
      <c r="E208" s="37"/>
      <c r="F208" s="39"/>
      <c r="G208" s="47"/>
      <c r="H208" s="40"/>
      <c r="I208" s="48"/>
      <c r="J208" s="49"/>
      <c r="K208" s="50"/>
      <c r="L208" s="51"/>
      <c r="M208" s="52"/>
      <c r="N208" s="46"/>
      <c r="O208" s="53">
        <f t="shared" si="3"/>
        <v>0</v>
      </c>
      <c r="P208" s="54"/>
    </row>
    <row r="209" spans="1:16" ht="16" x14ac:dyDescent="0.2">
      <c r="A209" s="46"/>
      <c r="B209" s="40"/>
      <c r="C209" s="40"/>
      <c r="D209" s="40"/>
      <c r="E209" s="37"/>
      <c r="F209" s="39"/>
      <c r="G209" s="47"/>
      <c r="H209" s="40"/>
      <c r="I209" s="48"/>
      <c r="J209" s="49"/>
      <c r="K209" s="50"/>
      <c r="L209" s="51"/>
      <c r="M209" s="52"/>
      <c r="N209" s="46"/>
      <c r="O209" s="53">
        <f t="shared" si="3"/>
        <v>0</v>
      </c>
      <c r="P209" s="54"/>
    </row>
    <row r="210" spans="1:16" ht="16" x14ac:dyDescent="0.2">
      <c r="A210" s="46"/>
      <c r="B210" s="40"/>
      <c r="C210" s="40"/>
      <c r="D210" s="40"/>
      <c r="E210" s="37"/>
      <c r="F210" s="39"/>
      <c r="G210" s="47"/>
      <c r="H210" s="40"/>
      <c r="I210" s="48"/>
      <c r="J210" s="49"/>
      <c r="K210" s="50"/>
      <c r="L210" s="51"/>
      <c r="M210" s="52"/>
      <c r="N210" s="46"/>
      <c r="O210" s="53">
        <f t="shared" si="3"/>
        <v>0</v>
      </c>
      <c r="P210" s="54"/>
    </row>
    <row r="211" spans="1:16" ht="16" x14ac:dyDescent="0.2">
      <c r="A211" s="46"/>
      <c r="B211" s="40"/>
      <c r="C211" s="40"/>
      <c r="D211" s="40"/>
      <c r="E211" s="37"/>
      <c r="F211" s="39"/>
      <c r="G211" s="47"/>
      <c r="H211" s="40"/>
      <c r="I211" s="48"/>
      <c r="J211" s="49"/>
      <c r="K211" s="50"/>
      <c r="L211" s="51"/>
      <c r="M211" s="52"/>
      <c r="N211" s="46"/>
      <c r="O211" s="53">
        <f t="shared" si="3"/>
        <v>0</v>
      </c>
      <c r="P211" s="54"/>
    </row>
    <row r="212" spans="1:16" ht="16" x14ac:dyDescent="0.2">
      <c r="A212" s="46"/>
      <c r="B212" s="40"/>
      <c r="C212" s="40"/>
      <c r="D212" s="40"/>
      <c r="E212" s="37"/>
      <c r="F212" s="39"/>
      <c r="G212" s="47"/>
      <c r="H212" s="40"/>
      <c r="I212" s="48"/>
      <c r="J212" s="49"/>
      <c r="K212" s="50"/>
      <c r="L212" s="51"/>
      <c r="M212" s="52"/>
      <c r="N212" s="46"/>
      <c r="O212" s="53">
        <f t="shared" si="3"/>
        <v>0</v>
      </c>
      <c r="P212" s="54"/>
    </row>
    <row r="213" spans="1:16" ht="16" x14ac:dyDescent="0.2">
      <c r="A213" s="46"/>
      <c r="B213" s="40"/>
      <c r="C213" s="40"/>
      <c r="D213" s="40"/>
      <c r="E213" s="37"/>
      <c r="F213" s="39"/>
      <c r="G213" s="47"/>
      <c r="H213" s="40"/>
      <c r="I213" s="48"/>
      <c r="J213" s="49"/>
      <c r="K213" s="50"/>
      <c r="L213" s="51"/>
      <c r="M213" s="52"/>
      <c r="N213" s="46"/>
      <c r="O213" s="53">
        <f t="shared" si="3"/>
        <v>0</v>
      </c>
      <c r="P213" s="54"/>
    </row>
    <row r="214" spans="1:16" ht="16" x14ac:dyDescent="0.2">
      <c r="A214" s="46"/>
      <c r="B214" s="40"/>
      <c r="C214" s="40"/>
      <c r="D214" s="40"/>
      <c r="E214" s="37"/>
      <c r="F214" s="39"/>
      <c r="G214" s="47"/>
      <c r="H214" s="40"/>
      <c r="I214" s="48"/>
      <c r="J214" s="49"/>
      <c r="K214" s="50"/>
      <c r="L214" s="51"/>
      <c r="M214" s="52"/>
      <c r="N214" s="46"/>
      <c r="O214" s="53">
        <f t="shared" si="3"/>
        <v>0</v>
      </c>
      <c r="P214" s="54"/>
    </row>
    <row r="215" spans="1:16" ht="16" x14ac:dyDescent="0.2">
      <c r="A215" s="46"/>
      <c r="B215" s="40"/>
      <c r="C215" s="40"/>
      <c r="D215" s="40"/>
      <c r="E215" s="37"/>
      <c r="F215" s="39"/>
      <c r="G215" s="47"/>
      <c r="H215" s="40"/>
      <c r="I215" s="48"/>
      <c r="J215" s="49"/>
      <c r="K215" s="50"/>
      <c r="L215" s="51"/>
      <c r="M215" s="52"/>
      <c r="N215" s="46"/>
      <c r="O215" s="53">
        <f t="shared" si="3"/>
        <v>0</v>
      </c>
      <c r="P215" s="54"/>
    </row>
    <row r="216" spans="1:16" ht="16" x14ac:dyDescent="0.2">
      <c r="A216" s="46"/>
      <c r="B216" s="40"/>
      <c r="C216" s="40"/>
      <c r="D216" s="40"/>
      <c r="E216" s="37"/>
      <c r="F216" s="39"/>
      <c r="G216" s="47"/>
      <c r="H216" s="40"/>
      <c r="I216" s="48"/>
      <c r="J216" s="49"/>
      <c r="K216" s="107"/>
      <c r="L216" s="110"/>
      <c r="M216" s="111"/>
      <c r="N216" s="46"/>
      <c r="O216" s="53">
        <f t="shared" si="3"/>
        <v>0</v>
      </c>
      <c r="P216" s="54"/>
    </row>
    <row r="217" spans="1:16" ht="16" x14ac:dyDescent="0.2">
      <c r="A217" s="46"/>
      <c r="B217" s="40"/>
      <c r="C217" s="40"/>
      <c r="D217" s="40"/>
      <c r="E217" s="37"/>
      <c r="F217" s="39"/>
      <c r="G217" s="47"/>
      <c r="H217" s="40"/>
      <c r="I217" s="48"/>
      <c r="J217" s="49"/>
      <c r="K217" s="50"/>
      <c r="L217" s="51"/>
      <c r="M217" s="52"/>
      <c r="N217" s="46"/>
      <c r="O217" s="53">
        <f t="shared" si="3"/>
        <v>0</v>
      </c>
      <c r="P217" s="54"/>
    </row>
    <row r="218" spans="1:16" ht="16" x14ac:dyDescent="0.2">
      <c r="A218" s="46"/>
      <c r="B218" s="40"/>
      <c r="C218" s="40"/>
      <c r="D218" s="40"/>
      <c r="E218" s="37"/>
      <c r="F218" s="39"/>
      <c r="G218" s="47"/>
      <c r="H218" s="40"/>
      <c r="I218" s="48"/>
      <c r="J218" s="49"/>
      <c r="K218" s="50"/>
      <c r="L218" s="51"/>
      <c r="M218" s="52"/>
      <c r="N218" s="46"/>
      <c r="O218" s="53">
        <f t="shared" si="3"/>
        <v>0</v>
      </c>
      <c r="P218" s="54"/>
    </row>
    <row r="219" spans="1:16" ht="16" x14ac:dyDescent="0.2">
      <c r="A219" s="46"/>
      <c r="B219" s="40"/>
      <c r="C219" s="40"/>
      <c r="D219" s="40"/>
      <c r="E219" s="37"/>
      <c r="F219" s="39"/>
      <c r="G219" s="47"/>
      <c r="H219" s="40"/>
      <c r="I219" s="48"/>
      <c r="J219" s="49"/>
      <c r="K219" s="50"/>
      <c r="L219" s="51"/>
      <c r="M219" s="52"/>
      <c r="N219" s="46"/>
      <c r="O219" s="53">
        <f t="shared" si="3"/>
        <v>0</v>
      </c>
      <c r="P219" s="54"/>
    </row>
    <row r="220" spans="1:16" ht="16" x14ac:dyDescent="0.2">
      <c r="A220" s="46"/>
      <c r="B220" s="40"/>
      <c r="C220" s="40"/>
      <c r="D220" s="40"/>
      <c r="E220" s="37"/>
      <c r="F220" s="39"/>
      <c r="G220" s="47"/>
      <c r="H220" s="40"/>
      <c r="I220" s="114"/>
      <c r="J220" s="49"/>
      <c r="K220" s="107"/>
      <c r="L220" s="110"/>
      <c r="M220" s="111"/>
      <c r="N220" s="46"/>
      <c r="O220" s="53">
        <f t="shared" si="3"/>
        <v>0</v>
      </c>
      <c r="P220" s="54"/>
    </row>
    <row r="221" spans="1:16" ht="32.25" customHeight="1" thickBot="1" x14ac:dyDescent="0.25">
      <c r="A221" s="100" t="s">
        <v>55</v>
      </c>
      <c r="B221" s="60"/>
      <c r="C221" s="104"/>
      <c r="D221" s="104"/>
      <c r="E221" s="92">
        <f>SUM(E4:E220)</f>
        <v>86</v>
      </c>
      <c r="F221" s="35"/>
      <c r="G221" s="161" t="s">
        <v>56</v>
      </c>
      <c r="H221" s="162"/>
      <c r="I221" s="62">
        <f>SUM(I4:I194)</f>
        <v>29</v>
      </c>
      <c r="J221" s="105">
        <f>SUM(J4:J194)</f>
        <v>0</v>
      </c>
      <c r="K221" s="108">
        <f>SUM(K4:K194)</f>
        <v>26</v>
      </c>
      <c r="L221" s="110">
        <f>SUM(L4:L194)</f>
        <v>25</v>
      </c>
      <c r="M221" s="52">
        <f>SUM(M4:M194)</f>
        <v>0</v>
      </c>
      <c r="N221" s="93"/>
      <c r="O221" s="64">
        <f>SUM(I221:M221)</f>
        <v>80</v>
      </c>
      <c r="P221" s="128" t="s">
        <v>57</v>
      </c>
    </row>
    <row r="222" spans="1:16" ht="32.25" customHeight="1" thickBot="1" x14ac:dyDescent="0.25">
      <c r="A222" s="150" t="s">
        <v>58</v>
      </c>
      <c r="B222" s="150"/>
      <c r="C222" s="150"/>
      <c r="D222" s="117"/>
      <c r="E222" s="61">
        <f>SUM(C4:C220)</f>
        <v>7</v>
      </c>
      <c r="F222" s="35"/>
      <c r="G222" s="163" t="s">
        <v>184</v>
      </c>
      <c r="H222" s="164"/>
      <c r="I222" s="66">
        <f>SUMIF(I4:I194,"=1",O4:O194)</f>
        <v>0.21111111111111117</v>
      </c>
      <c r="J222" s="106">
        <f>SUMIF(J4:J194,"=1",O4:O194)</f>
        <v>0</v>
      </c>
      <c r="K222" s="109">
        <f>SUMIF(K4:K194,"=1",O4:O194)</f>
        <v>0.21597222222222201</v>
      </c>
      <c r="L222" s="113">
        <f>SUMIF(L4:L194,"=1",O4:O194)</f>
        <v>0.17430555555555549</v>
      </c>
      <c r="M222" s="112">
        <f>SUMIF(M4:M194,"=1",O4:O194)</f>
        <v>0</v>
      </c>
      <c r="N222" s="94"/>
      <c r="O222" s="67">
        <f>SUM(O4:O220)</f>
        <v>0.60138888888888842</v>
      </c>
      <c r="P222" s="128" t="s">
        <v>181</v>
      </c>
    </row>
    <row r="223" spans="1:16" ht="33.75" customHeight="1" x14ac:dyDescent="0.2">
      <c r="A223" s="63"/>
      <c r="B223" s="69"/>
      <c r="C223" s="35"/>
      <c r="D223" s="35"/>
      <c r="E223" s="35"/>
      <c r="F223" s="35"/>
      <c r="G223" s="163" t="s">
        <v>185</v>
      </c>
      <c r="H223" s="164"/>
      <c r="I223" s="70">
        <f>ABS(I222*60)</f>
        <v>12.66666666666667</v>
      </c>
      <c r="J223" s="71">
        <f>ABS(J222*60)</f>
        <v>0</v>
      </c>
      <c r="K223" s="72">
        <f>ABS(K222*60)</f>
        <v>12.958333333333321</v>
      </c>
      <c r="L223" s="73">
        <f>ABS(L222*60)</f>
        <v>10.458333333333329</v>
      </c>
      <c r="M223" s="74">
        <f>ABS(M222*60)</f>
        <v>0</v>
      </c>
      <c r="N223" s="95"/>
      <c r="O223" s="53">
        <f>ABS(O222*60)</f>
        <v>36.083333333333307</v>
      </c>
      <c r="P223" s="128" t="s">
        <v>182</v>
      </c>
    </row>
    <row r="224" spans="1:16" ht="30" customHeight="1" x14ac:dyDescent="0.2">
      <c r="A224" s="63"/>
      <c r="B224" s="69"/>
      <c r="C224" s="35"/>
      <c r="D224" s="35"/>
      <c r="E224" s="35"/>
      <c r="F224" s="35"/>
      <c r="G224" s="163" t="s">
        <v>186</v>
      </c>
      <c r="H224" s="164"/>
      <c r="I224" s="115">
        <f t="shared" ref="I224" si="4">ABS(I223/I221)</f>
        <v>0.43678160919540238</v>
      </c>
      <c r="J224" s="116">
        <v>0</v>
      </c>
      <c r="K224" s="76">
        <f>ABS(K223/K221)</f>
        <v>0.49839743589743546</v>
      </c>
      <c r="L224" s="77">
        <f>ABS(L223/L221)</f>
        <v>0.41833333333333317</v>
      </c>
      <c r="M224" s="78">
        <v>0</v>
      </c>
      <c r="N224" s="93"/>
      <c r="O224" s="79">
        <f>ABS(O223/O221)</f>
        <v>0.45104166666666634</v>
      </c>
      <c r="P224" s="129" t="s">
        <v>183</v>
      </c>
    </row>
    <row r="225" spans="1:16" ht="17" thickBot="1" x14ac:dyDescent="0.25">
      <c r="A225" s="63"/>
      <c r="B225" s="69"/>
      <c r="C225" s="35"/>
      <c r="D225" s="35"/>
      <c r="E225" s="35"/>
      <c r="F225" s="35"/>
      <c r="G225" s="81"/>
      <c r="H225" s="82"/>
      <c r="I225" s="35"/>
      <c r="J225" s="83"/>
      <c r="K225" s="83"/>
      <c r="L225" s="83"/>
      <c r="M225" s="83"/>
      <c r="N225" s="63"/>
      <c r="O225" s="35"/>
      <c r="P225" s="35"/>
    </row>
    <row r="226" spans="1:16" ht="18" thickTop="1" thickBot="1" x14ac:dyDescent="0.25">
      <c r="A226" s="153" t="s">
        <v>65</v>
      </c>
      <c r="B226" s="154"/>
      <c r="C226" s="154"/>
      <c r="D226" s="154"/>
      <c r="E226" s="154"/>
      <c r="F226" s="154"/>
      <c r="G226" s="155"/>
      <c r="H226" s="82" t="s">
        <v>66</v>
      </c>
      <c r="I226" s="118" t="s">
        <v>187</v>
      </c>
      <c r="J226" s="118" t="s">
        <v>188</v>
      </c>
      <c r="K226" s="118">
        <v>46</v>
      </c>
      <c r="L226" s="118">
        <v>47</v>
      </c>
      <c r="M226" s="118">
        <v>51</v>
      </c>
      <c r="N226" s="63"/>
      <c r="O226" s="35"/>
      <c r="P226" s="35"/>
    </row>
    <row r="227" spans="1:16" ht="17" thickTop="1" x14ac:dyDescent="0.2">
      <c r="A227" s="63"/>
      <c r="B227" s="35"/>
      <c r="C227" s="35"/>
      <c r="D227" s="35"/>
      <c r="E227" s="35"/>
      <c r="F227" s="35" t="s">
        <v>67</v>
      </c>
      <c r="G227" s="82"/>
      <c r="H227" s="82" t="s">
        <v>68</v>
      </c>
      <c r="I227" s="118">
        <v>38161</v>
      </c>
      <c r="J227" s="118">
        <v>8893</v>
      </c>
      <c r="K227" s="118">
        <v>143127</v>
      </c>
      <c r="L227" s="118">
        <v>131958</v>
      </c>
      <c r="M227" s="118">
        <v>135000</v>
      </c>
      <c r="N227" s="63"/>
      <c r="O227" s="35"/>
      <c r="P227" s="35"/>
    </row>
    <row r="228" spans="1:16" ht="16" x14ac:dyDescent="0.2">
      <c r="A228" s="84" t="s">
        <v>46</v>
      </c>
      <c r="B228" s="140" t="s">
        <v>69</v>
      </c>
      <c r="C228" s="141"/>
      <c r="D228" s="141"/>
      <c r="E228" s="142"/>
      <c r="F228" s="85">
        <f>SUMIF(F4:F220,"CA",E4:E220)</f>
        <v>13</v>
      </c>
      <c r="G228" s="86">
        <f>ABS(F228/E221)</f>
        <v>0.15116279069767441</v>
      </c>
      <c r="H228" s="82" t="s">
        <v>70</v>
      </c>
      <c r="I228" s="118">
        <v>38207</v>
      </c>
      <c r="J228" s="118">
        <v>8893</v>
      </c>
      <c r="K228" s="118">
        <v>143176</v>
      </c>
      <c r="L228" s="118">
        <v>131995</v>
      </c>
      <c r="M228" s="118">
        <v>135000</v>
      </c>
      <c r="N228" s="63"/>
      <c r="O228" s="35"/>
      <c r="P228" s="35"/>
    </row>
    <row r="229" spans="1:16" ht="16" x14ac:dyDescent="0.2">
      <c r="A229" s="84" t="s">
        <v>44</v>
      </c>
      <c r="B229" s="140" t="s">
        <v>71</v>
      </c>
      <c r="C229" s="141"/>
      <c r="D229" s="141"/>
      <c r="E229" s="142"/>
      <c r="F229" s="85">
        <f>SUMIF(F4:F220,"EL",E4:E220)</f>
        <v>23</v>
      </c>
      <c r="G229" s="86">
        <f>ABS(F229/E221)</f>
        <v>0.26744186046511625</v>
      </c>
      <c r="H229" s="82" t="s">
        <v>72</v>
      </c>
      <c r="I229" s="118">
        <f>SUM(I228-I227)</f>
        <v>46</v>
      </c>
      <c r="J229" s="118">
        <f>SUM(J228-J227)</f>
        <v>0</v>
      </c>
      <c r="K229" s="118">
        <f>SUM(K228-K227)</f>
        <v>49</v>
      </c>
      <c r="L229" s="118">
        <f>SUM(L228-L227)</f>
        <v>37</v>
      </c>
      <c r="M229" s="118">
        <f>SUM(M228-M227)</f>
        <v>0</v>
      </c>
      <c r="N229" s="63"/>
      <c r="O229" s="35"/>
      <c r="P229" s="35"/>
    </row>
    <row r="230" spans="1:16" ht="16" x14ac:dyDescent="0.2">
      <c r="A230" s="84" t="s">
        <v>53</v>
      </c>
      <c r="B230" s="140" t="s">
        <v>73</v>
      </c>
      <c r="C230" s="141"/>
      <c r="D230" s="141"/>
      <c r="E230" s="142"/>
      <c r="F230" s="85">
        <f>SUMIF(F4:F220,"EN",E4:E220)</f>
        <v>0</v>
      </c>
      <c r="G230" s="86">
        <f>ABS(F230/E221)</f>
        <v>0</v>
      </c>
      <c r="H230" s="82" t="s">
        <v>74</v>
      </c>
      <c r="I230" s="118"/>
      <c r="J230" s="118"/>
      <c r="K230" s="118"/>
      <c r="L230" s="118"/>
      <c r="M230" s="118"/>
      <c r="N230" s="63"/>
      <c r="O230" s="35"/>
      <c r="P230" s="35"/>
    </row>
    <row r="231" spans="1:16" ht="16" x14ac:dyDescent="0.2">
      <c r="A231" s="84" t="s">
        <v>54</v>
      </c>
      <c r="B231" s="140" t="s">
        <v>75</v>
      </c>
      <c r="C231" s="141"/>
      <c r="D231" s="141"/>
      <c r="E231" s="142"/>
      <c r="F231" s="85">
        <f>SUMIF(F4:F220,"EV",E4:E220)</f>
        <v>0</v>
      </c>
      <c r="G231" s="86">
        <f>ABS(F231/E221)</f>
        <v>0</v>
      </c>
      <c r="H231" s="82"/>
      <c r="I231" s="118"/>
      <c r="J231" s="118"/>
      <c r="K231" s="118" t="s">
        <v>76</v>
      </c>
      <c r="L231" s="118"/>
      <c r="M231" s="118"/>
      <c r="N231" s="63"/>
      <c r="O231" s="35"/>
      <c r="P231" s="35"/>
    </row>
    <row r="232" spans="1:16" ht="16" x14ac:dyDescent="0.2">
      <c r="A232" s="84" t="s">
        <v>77</v>
      </c>
      <c r="B232" s="140" t="s">
        <v>78</v>
      </c>
      <c r="C232" s="141"/>
      <c r="D232" s="141"/>
      <c r="E232" s="142"/>
      <c r="F232" s="85">
        <f>SUMIF(F4:F220,"FP",E4:E220)</f>
        <v>0</v>
      </c>
      <c r="G232" s="86">
        <f>ABS(F232/E221)</f>
        <v>0</v>
      </c>
      <c r="H232" s="82"/>
      <c r="I232" s="118"/>
      <c r="J232" s="118"/>
      <c r="K232" s="118"/>
      <c r="L232" s="118"/>
      <c r="M232" s="118"/>
      <c r="N232" s="63"/>
      <c r="O232" s="35"/>
      <c r="P232" s="35"/>
    </row>
    <row r="233" spans="1:16" ht="16" x14ac:dyDescent="0.2">
      <c r="A233" s="84" t="s">
        <v>51</v>
      </c>
      <c r="B233" s="140" t="s">
        <v>79</v>
      </c>
      <c r="C233" s="141"/>
      <c r="D233" s="141"/>
      <c r="E233" s="142"/>
      <c r="F233" s="85">
        <f>SUMIF(F4:F220,"LS",E4:E220)</f>
        <v>19</v>
      </c>
      <c r="G233" s="86">
        <f>ABS(F233/E221)</f>
        <v>0.22093023255813954</v>
      </c>
      <c r="H233" s="82" t="s">
        <v>80</v>
      </c>
      <c r="I233" s="35"/>
      <c r="J233" s="35"/>
      <c r="K233" s="35"/>
      <c r="L233" s="35"/>
      <c r="M233" s="35"/>
      <c r="N233" s="63"/>
      <c r="O233" s="35"/>
      <c r="P233" s="35"/>
    </row>
    <row r="234" spans="1:16" ht="16" x14ac:dyDescent="0.2">
      <c r="A234" s="84" t="s">
        <v>47</v>
      </c>
      <c r="B234" s="140" t="s">
        <v>81</v>
      </c>
      <c r="C234" s="141"/>
      <c r="D234" s="141"/>
      <c r="E234" s="142"/>
      <c r="F234" s="85">
        <f>SUMIF(F4:F220,"MA",E4:E220)</f>
        <v>2</v>
      </c>
      <c r="G234" s="86">
        <f>ABS(F234/E221)</f>
        <v>2.3255813953488372E-2</v>
      </c>
      <c r="H234" s="35"/>
      <c r="I234" s="35"/>
      <c r="J234" s="35"/>
      <c r="K234" s="35"/>
      <c r="L234" s="35"/>
      <c r="M234" s="35"/>
      <c r="N234" s="35"/>
      <c r="O234" s="35"/>
      <c r="P234" s="35"/>
    </row>
    <row r="235" spans="1:16" ht="16" x14ac:dyDescent="0.2">
      <c r="A235" s="84" t="s">
        <v>49</v>
      </c>
      <c r="B235" s="140" t="s">
        <v>82</v>
      </c>
      <c r="C235" s="141"/>
      <c r="D235" s="141"/>
      <c r="E235" s="142"/>
      <c r="F235" s="85">
        <f>SUMIF(F4:F220,"TS",E4:E220)</f>
        <v>2</v>
      </c>
      <c r="G235" s="86">
        <f>ABS(F235/E221)</f>
        <v>2.3255813953488372E-2</v>
      </c>
      <c r="H235" s="35"/>
      <c r="I235" s="35"/>
      <c r="J235" s="35"/>
      <c r="K235" s="35"/>
      <c r="L235" s="35"/>
      <c r="M235" s="35"/>
      <c r="N235" s="35"/>
      <c r="O235" s="35"/>
      <c r="P235" s="35"/>
    </row>
    <row r="236" spans="1:16" ht="16" x14ac:dyDescent="0.2">
      <c r="A236" s="84" t="s">
        <v>45</v>
      </c>
      <c r="B236" s="140" t="s">
        <v>83</v>
      </c>
      <c r="C236" s="141"/>
      <c r="D236" s="141"/>
      <c r="E236" s="142"/>
      <c r="F236" s="85">
        <f>SUMIF(F4:F220,"PL",E4:E220)</f>
        <v>17</v>
      </c>
      <c r="G236" s="86">
        <f>ABS(F236/E221)</f>
        <v>0.19767441860465115</v>
      </c>
      <c r="H236" s="35"/>
      <c r="I236" s="35"/>
      <c r="J236" s="35"/>
      <c r="K236" s="35"/>
      <c r="L236" s="35"/>
      <c r="M236" s="35"/>
      <c r="N236" s="35"/>
      <c r="O236" s="35"/>
      <c r="P236" s="35"/>
    </row>
    <row r="237" spans="1:16" ht="16" x14ac:dyDescent="0.2">
      <c r="A237" s="84" t="s">
        <v>50</v>
      </c>
      <c r="B237" s="140" t="s">
        <v>84</v>
      </c>
      <c r="C237" s="141"/>
      <c r="D237" s="141"/>
      <c r="E237" s="142"/>
      <c r="F237" s="85">
        <f>SUMIF(F4:F220,"SF",E4:E220)</f>
        <v>10</v>
      </c>
      <c r="G237" s="86">
        <f>ABS(F237/E221)</f>
        <v>0.11627906976744186</v>
      </c>
      <c r="H237" s="35"/>
      <c r="I237" s="35"/>
      <c r="J237" s="35"/>
      <c r="K237" s="35"/>
      <c r="L237" s="35"/>
      <c r="M237" s="35"/>
      <c r="N237" s="35"/>
      <c r="O237" s="35"/>
      <c r="P237" s="35"/>
    </row>
    <row r="238" spans="1:16" ht="16" x14ac:dyDescent="0.2">
      <c r="A238" s="84" t="s">
        <v>48</v>
      </c>
      <c r="B238" s="140" t="s">
        <v>85</v>
      </c>
      <c r="C238" s="141"/>
      <c r="D238" s="141"/>
      <c r="E238" s="142"/>
      <c r="F238" s="85">
        <f>SUMIF(F4:F220,"CT",E4:E220)</f>
        <v>0</v>
      </c>
      <c r="G238" s="86">
        <f>ABS(F238/E221)</f>
        <v>0</v>
      </c>
      <c r="H238" s="35"/>
      <c r="I238" s="35"/>
      <c r="J238" s="35"/>
      <c r="K238" s="35"/>
      <c r="L238" s="35"/>
      <c r="M238" s="35"/>
      <c r="N238" s="35"/>
      <c r="O238" s="35"/>
      <c r="P238" s="35"/>
    </row>
    <row r="239" spans="1:16" ht="16" x14ac:dyDescent="0.2">
      <c r="A239" s="84" t="s">
        <v>86</v>
      </c>
      <c r="B239" s="140" t="s">
        <v>87</v>
      </c>
      <c r="C239" s="141"/>
      <c r="D239" s="141"/>
      <c r="E239" s="142"/>
      <c r="F239" s="85">
        <f>SUMIF(F4:F220,"PM",E4:E220)</f>
        <v>0</v>
      </c>
      <c r="G239" s="86">
        <f>ABS(F239/E221)</f>
        <v>0</v>
      </c>
      <c r="H239" s="35"/>
      <c r="I239" s="35"/>
      <c r="J239" s="35"/>
      <c r="K239" s="35"/>
      <c r="L239" s="35"/>
      <c r="M239" s="35"/>
      <c r="N239" s="35"/>
      <c r="O239" s="35"/>
      <c r="P239" s="35"/>
    </row>
    <row r="240" spans="1:16" ht="16" x14ac:dyDescent="0.2">
      <c r="A240" s="84" t="s">
        <v>52</v>
      </c>
      <c r="B240" s="140" t="s">
        <v>88</v>
      </c>
      <c r="C240" s="141"/>
      <c r="D240" s="141"/>
      <c r="E240" s="142"/>
      <c r="F240" s="85">
        <f>SUMIF(F4:F220,"OS",E4:E220)</f>
        <v>0</v>
      </c>
      <c r="G240" s="86">
        <f>ABS(F240/E221)</f>
        <v>0</v>
      </c>
      <c r="H240" s="35"/>
      <c r="I240" s="35"/>
      <c r="J240" s="35"/>
      <c r="K240" s="35"/>
      <c r="L240" s="35"/>
      <c r="M240" s="35"/>
      <c r="N240" s="35"/>
      <c r="O240" s="35"/>
      <c r="P240" s="35"/>
    </row>
    <row r="241" spans="1:16" ht="16" x14ac:dyDescent="0.2">
      <c r="A241" s="63"/>
      <c r="B241" s="63"/>
      <c r="C241" s="69"/>
      <c r="D241" s="69"/>
      <c r="E241" s="35"/>
      <c r="F241" s="35"/>
      <c r="G241" s="86">
        <f>SUM(G228:G240)</f>
        <v>1.0000000000000002</v>
      </c>
      <c r="H241" s="35"/>
      <c r="I241" s="35"/>
      <c r="J241" s="35"/>
      <c r="K241" s="35"/>
      <c r="L241" s="35"/>
      <c r="M241" s="35"/>
      <c r="N241" s="35"/>
      <c r="O241" s="35"/>
      <c r="P241" s="35"/>
    </row>
  </sheetData>
  <mergeCells count="23">
    <mergeCell ref="B237:E237"/>
    <mergeCell ref="B238:E238"/>
    <mergeCell ref="B239:E239"/>
    <mergeCell ref="B240:E240"/>
    <mergeCell ref="B231:E231"/>
    <mergeCell ref="B232:E232"/>
    <mergeCell ref="B233:E233"/>
    <mergeCell ref="B234:E234"/>
    <mergeCell ref="B235:E235"/>
    <mergeCell ref="B236:E236"/>
    <mergeCell ref="B230:E230"/>
    <mergeCell ref="A1:G1"/>
    <mergeCell ref="I1:L1"/>
    <mergeCell ref="M1:N1"/>
    <mergeCell ref="A2:G2"/>
    <mergeCell ref="G221:H221"/>
    <mergeCell ref="A222:C222"/>
    <mergeCell ref="G222:H222"/>
    <mergeCell ref="G223:H223"/>
    <mergeCell ref="G224:H224"/>
    <mergeCell ref="A226:G226"/>
    <mergeCell ref="B228:E228"/>
    <mergeCell ref="B229:E229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Q241"/>
  <sheetViews>
    <sheetView zoomScale="86" zoomScaleNormal="86" workbookViewId="0">
      <pane ySplit="3" topLeftCell="A221" activePane="bottomLeft" state="frozen"/>
      <selection activeCell="B223" sqref="B223"/>
      <selection pane="bottomLeft" activeCell="L245" sqref="L245"/>
    </sheetView>
  </sheetViews>
  <sheetFormatPr baseColWidth="10" defaultColWidth="8.83203125" defaultRowHeight="15" x14ac:dyDescent="0.2"/>
  <cols>
    <col min="1" max="1" width="9.5" customWidth="1"/>
    <col min="2" max="2" width="15.1640625" customWidth="1"/>
    <col min="3" max="4" width="5.5" customWidth="1"/>
    <col min="5" max="5" width="7.1640625" customWidth="1"/>
    <col min="7" max="8" width="15.5" customWidth="1"/>
    <col min="9" max="9" width="9.1640625" customWidth="1"/>
    <col min="14" max="14" width="13.1640625" customWidth="1"/>
    <col min="15" max="15" width="14.5" customWidth="1"/>
    <col min="16" max="16" width="61.33203125" customWidth="1"/>
  </cols>
  <sheetData>
    <row r="1" spans="1:17" ht="16" x14ac:dyDescent="0.2">
      <c r="A1" s="156" t="s">
        <v>32</v>
      </c>
      <c r="B1" s="156"/>
      <c r="C1" s="156"/>
      <c r="D1" s="156"/>
      <c r="E1" s="156"/>
      <c r="F1" s="156"/>
      <c r="G1" s="156"/>
      <c r="H1" s="118" t="s">
        <v>33</v>
      </c>
      <c r="I1" s="157" t="s">
        <v>452</v>
      </c>
      <c r="J1" s="157"/>
      <c r="K1" s="157"/>
      <c r="L1" s="157"/>
      <c r="M1" s="158" t="s">
        <v>34</v>
      </c>
      <c r="N1" s="158"/>
      <c r="O1" s="118" t="s">
        <v>93</v>
      </c>
      <c r="P1" s="118"/>
      <c r="Q1" s="121"/>
    </row>
    <row r="2" spans="1:17" ht="16" x14ac:dyDescent="0.2">
      <c r="A2" s="159" t="s">
        <v>91</v>
      </c>
      <c r="B2" s="160"/>
      <c r="C2" s="160"/>
      <c r="D2" s="160"/>
      <c r="E2" s="160"/>
      <c r="F2" s="160"/>
      <c r="G2" s="160"/>
      <c r="H2" s="102">
        <v>3</v>
      </c>
      <c r="I2" s="122"/>
      <c r="J2" s="122"/>
      <c r="K2" s="122"/>
      <c r="L2" s="122"/>
      <c r="M2" s="120"/>
      <c r="N2" s="118"/>
      <c r="O2" s="118"/>
      <c r="P2" s="118"/>
      <c r="Q2" s="121"/>
    </row>
    <row r="3" spans="1:17" ht="85" x14ac:dyDescent="0.2">
      <c r="A3" s="36" t="s">
        <v>35</v>
      </c>
      <c r="B3" s="37" t="s">
        <v>94</v>
      </c>
      <c r="C3" s="38" t="s">
        <v>36</v>
      </c>
      <c r="D3" s="38" t="s">
        <v>101</v>
      </c>
      <c r="E3" s="37" t="s">
        <v>37</v>
      </c>
      <c r="F3" s="39" t="s">
        <v>38</v>
      </c>
      <c r="G3" s="40" t="s">
        <v>39</v>
      </c>
      <c r="H3" s="40" t="s">
        <v>40</v>
      </c>
      <c r="I3" s="123" t="s">
        <v>460</v>
      </c>
      <c r="J3" s="124" t="s">
        <v>269</v>
      </c>
      <c r="K3" s="125" t="s">
        <v>179</v>
      </c>
      <c r="L3" s="126" t="s">
        <v>424</v>
      </c>
      <c r="M3" s="127" t="s">
        <v>96</v>
      </c>
      <c r="N3" s="36" t="s">
        <v>41</v>
      </c>
      <c r="O3" s="37" t="s">
        <v>180</v>
      </c>
      <c r="P3" s="39" t="s">
        <v>43</v>
      </c>
    </row>
    <row r="4" spans="1:17" ht="16" x14ac:dyDescent="0.2">
      <c r="A4" s="46">
        <v>0.31597222222222221</v>
      </c>
      <c r="B4" s="40" t="s">
        <v>227</v>
      </c>
      <c r="C4" s="40"/>
      <c r="D4" s="40" t="s">
        <v>120</v>
      </c>
      <c r="E4" s="37">
        <v>1</v>
      </c>
      <c r="F4" s="39" t="s">
        <v>51</v>
      </c>
      <c r="G4" s="47" t="s">
        <v>103</v>
      </c>
      <c r="H4" s="40" t="s">
        <v>154</v>
      </c>
      <c r="I4" s="48"/>
      <c r="J4" s="49"/>
      <c r="K4" s="50"/>
      <c r="L4" s="51">
        <v>1</v>
      </c>
      <c r="M4" s="52"/>
      <c r="N4" s="46">
        <v>0.3215277777777778</v>
      </c>
      <c r="O4" s="53">
        <f t="shared" ref="O4:O67" si="0">ABS(N4-A4)</f>
        <v>5.5555555555555913E-3</v>
      </c>
      <c r="P4" s="54"/>
    </row>
    <row r="5" spans="1:17" ht="16" x14ac:dyDescent="0.2">
      <c r="A5" s="46">
        <v>0.32013888888888892</v>
      </c>
      <c r="B5" s="40" t="s">
        <v>126</v>
      </c>
      <c r="C5" s="40"/>
      <c r="D5" s="40" t="s">
        <v>120</v>
      </c>
      <c r="E5" s="37">
        <v>1</v>
      </c>
      <c r="F5" s="39" t="s">
        <v>45</v>
      </c>
      <c r="G5" s="47" t="s">
        <v>143</v>
      </c>
      <c r="H5" s="40" t="s">
        <v>274</v>
      </c>
      <c r="I5" s="48">
        <v>1</v>
      </c>
      <c r="J5" s="49"/>
      <c r="K5" s="50"/>
      <c r="L5" s="51"/>
      <c r="M5" s="52"/>
      <c r="N5" s="46">
        <v>0.33263888888888887</v>
      </c>
      <c r="O5" s="53">
        <f t="shared" si="0"/>
        <v>1.2499999999999956E-2</v>
      </c>
      <c r="P5" s="54"/>
    </row>
    <row r="6" spans="1:17" ht="16" x14ac:dyDescent="0.2">
      <c r="A6" s="46">
        <v>0.33333333333333331</v>
      </c>
      <c r="B6" s="40" t="s">
        <v>193</v>
      </c>
      <c r="C6" s="40"/>
      <c r="D6" s="40" t="s">
        <v>120</v>
      </c>
      <c r="E6" s="37">
        <v>2</v>
      </c>
      <c r="F6" s="39" t="s">
        <v>50</v>
      </c>
      <c r="G6" s="47" t="s">
        <v>103</v>
      </c>
      <c r="H6" s="40" t="s">
        <v>220</v>
      </c>
      <c r="I6" s="48"/>
      <c r="J6" s="49"/>
      <c r="K6" s="50"/>
      <c r="L6" s="51">
        <v>1</v>
      </c>
      <c r="M6" s="52"/>
      <c r="N6" s="46">
        <v>0.33611111111111108</v>
      </c>
      <c r="O6" s="53">
        <f t="shared" si="0"/>
        <v>2.7777777777777679E-3</v>
      </c>
      <c r="P6" s="54"/>
    </row>
    <row r="7" spans="1:17" ht="16" x14ac:dyDescent="0.2">
      <c r="A7" s="46">
        <v>0.33333333333333331</v>
      </c>
      <c r="B7" s="40" t="s">
        <v>109</v>
      </c>
      <c r="C7" s="40"/>
      <c r="D7" s="40" t="s">
        <v>120</v>
      </c>
      <c r="E7" s="37">
        <v>1</v>
      </c>
      <c r="F7" s="39" t="s">
        <v>49</v>
      </c>
      <c r="G7" s="47" t="s">
        <v>103</v>
      </c>
      <c r="H7" s="40" t="s">
        <v>125</v>
      </c>
      <c r="I7" s="48"/>
      <c r="J7" s="49"/>
      <c r="K7" s="50"/>
      <c r="L7" s="51">
        <v>1</v>
      </c>
      <c r="M7" s="52"/>
      <c r="N7" s="46">
        <v>0.34236111111111112</v>
      </c>
      <c r="O7" s="53">
        <f t="shared" si="0"/>
        <v>9.0277777777778012E-3</v>
      </c>
      <c r="P7" s="54"/>
    </row>
    <row r="8" spans="1:17" ht="16" x14ac:dyDescent="0.2">
      <c r="A8" s="46">
        <v>0.33333333333333331</v>
      </c>
      <c r="B8" s="40" t="s">
        <v>197</v>
      </c>
      <c r="C8" s="40"/>
      <c r="D8" s="40" t="s">
        <v>120</v>
      </c>
      <c r="E8" s="37">
        <v>1</v>
      </c>
      <c r="F8" s="39" t="s">
        <v>51</v>
      </c>
      <c r="G8" s="47" t="s">
        <v>103</v>
      </c>
      <c r="H8" s="40" t="s">
        <v>165</v>
      </c>
      <c r="I8" s="48"/>
      <c r="J8" s="49"/>
      <c r="K8" s="50"/>
      <c r="L8" s="51">
        <v>1</v>
      </c>
      <c r="M8" s="52"/>
      <c r="N8" s="46">
        <v>0.34027777777777773</v>
      </c>
      <c r="O8" s="53">
        <f t="shared" si="0"/>
        <v>6.9444444444444198E-3</v>
      </c>
      <c r="P8" s="54"/>
    </row>
    <row r="9" spans="1:17" ht="16" x14ac:dyDescent="0.2">
      <c r="A9" s="46">
        <v>0.33333333333333331</v>
      </c>
      <c r="B9" s="40" t="s">
        <v>139</v>
      </c>
      <c r="C9" s="40"/>
      <c r="D9" s="40" t="s">
        <v>120</v>
      </c>
      <c r="E9" s="37">
        <v>1</v>
      </c>
      <c r="F9" s="39" t="s">
        <v>45</v>
      </c>
      <c r="G9" s="47" t="s">
        <v>103</v>
      </c>
      <c r="H9" s="40" t="s">
        <v>125</v>
      </c>
      <c r="I9" s="48"/>
      <c r="J9" s="49"/>
      <c r="K9" s="50"/>
      <c r="L9" s="51">
        <v>1</v>
      </c>
      <c r="M9" s="52"/>
      <c r="N9" s="46">
        <v>0.34236111111111112</v>
      </c>
      <c r="O9" s="53">
        <f t="shared" si="0"/>
        <v>9.0277777777778012E-3</v>
      </c>
      <c r="P9" s="54"/>
    </row>
    <row r="10" spans="1:17" ht="16" x14ac:dyDescent="0.2">
      <c r="A10" s="46">
        <v>0.3354166666666667</v>
      </c>
      <c r="B10" s="40" t="s">
        <v>229</v>
      </c>
      <c r="C10" s="40"/>
      <c r="D10" s="40" t="s">
        <v>120</v>
      </c>
      <c r="E10" s="37">
        <v>1</v>
      </c>
      <c r="F10" s="39" t="s">
        <v>44</v>
      </c>
      <c r="G10" s="47" t="s">
        <v>103</v>
      </c>
      <c r="H10" s="40" t="s">
        <v>217</v>
      </c>
      <c r="I10" s="48"/>
      <c r="J10" s="49"/>
      <c r="K10" s="50">
        <v>1</v>
      </c>
      <c r="L10" s="51"/>
      <c r="M10" s="52"/>
      <c r="N10" s="46">
        <v>0.34166666666666662</v>
      </c>
      <c r="O10" s="53">
        <f t="shared" si="0"/>
        <v>6.2499999999999223E-3</v>
      </c>
      <c r="P10" s="54"/>
    </row>
    <row r="11" spans="1:17" ht="16" x14ac:dyDescent="0.2">
      <c r="A11" s="46">
        <v>0.3354166666666667</v>
      </c>
      <c r="B11" s="40" t="s">
        <v>282</v>
      </c>
      <c r="C11" s="40"/>
      <c r="D11" s="40" t="s">
        <v>120</v>
      </c>
      <c r="E11" s="37">
        <v>1</v>
      </c>
      <c r="F11" s="39" t="s">
        <v>51</v>
      </c>
      <c r="G11" s="47" t="s">
        <v>103</v>
      </c>
      <c r="H11" s="40" t="s">
        <v>274</v>
      </c>
      <c r="I11" s="48"/>
      <c r="J11" s="49"/>
      <c r="K11" s="50">
        <v>1</v>
      </c>
      <c r="L11" s="51"/>
      <c r="M11" s="52"/>
      <c r="N11" s="46">
        <v>0.3444444444444445</v>
      </c>
      <c r="O11" s="53">
        <f t="shared" si="0"/>
        <v>9.0277777777778012E-3</v>
      </c>
      <c r="P11" s="54"/>
    </row>
    <row r="12" spans="1:17" ht="16" x14ac:dyDescent="0.2">
      <c r="A12" s="46">
        <v>0.34236111111111112</v>
      </c>
      <c r="B12" s="40" t="s">
        <v>213</v>
      </c>
      <c r="C12" s="40"/>
      <c r="D12" s="40" t="s">
        <v>120</v>
      </c>
      <c r="E12" s="37">
        <v>1</v>
      </c>
      <c r="F12" s="39" t="s">
        <v>51</v>
      </c>
      <c r="G12" s="47" t="s">
        <v>103</v>
      </c>
      <c r="H12" s="40" t="s">
        <v>341</v>
      </c>
      <c r="I12" s="48">
        <v>1</v>
      </c>
      <c r="J12" s="49"/>
      <c r="K12" s="50"/>
      <c r="L12" s="51"/>
      <c r="M12" s="52"/>
      <c r="N12" s="46">
        <v>0.34791666666666665</v>
      </c>
      <c r="O12" s="53">
        <f t="shared" si="0"/>
        <v>5.5555555555555358E-3</v>
      </c>
      <c r="P12" s="54"/>
    </row>
    <row r="13" spans="1:17" ht="16" x14ac:dyDescent="0.2">
      <c r="A13" s="46">
        <v>0.35555555555555557</v>
      </c>
      <c r="B13" s="40" t="s">
        <v>112</v>
      </c>
      <c r="C13" s="40"/>
      <c r="D13" s="40" t="s">
        <v>120</v>
      </c>
      <c r="E13" s="37">
        <v>1</v>
      </c>
      <c r="F13" s="39" t="s">
        <v>46</v>
      </c>
      <c r="G13" s="47" t="s">
        <v>103</v>
      </c>
      <c r="H13" s="40" t="s">
        <v>195</v>
      </c>
      <c r="I13" s="48"/>
      <c r="J13" s="49"/>
      <c r="K13" s="50">
        <v>1</v>
      </c>
      <c r="L13" s="51"/>
      <c r="M13" s="52"/>
      <c r="N13" s="46">
        <v>0.35902777777777778</v>
      </c>
      <c r="O13" s="53">
        <f t="shared" si="0"/>
        <v>3.4722222222222099E-3</v>
      </c>
      <c r="P13" s="54"/>
    </row>
    <row r="14" spans="1:17" ht="16" x14ac:dyDescent="0.2">
      <c r="A14" s="46">
        <v>0.3576388888888889</v>
      </c>
      <c r="B14" s="40" t="s">
        <v>207</v>
      </c>
      <c r="C14" s="40"/>
      <c r="D14" s="40" t="s">
        <v>194</v>
      </c>
      <c r="E14" s="37">
        <v>1</v>
      </c>
      <c r="F14" s="39" t="s">
        <v>45</v>
      </c>
      <c r="G14" s="47" t="s">
        <v>103</v>
      </c>
      <c r="H14" s="40" t="s">
        <v>220</v>
      </c>
      <c r="I14" s="48"/>
      <c r="J14" s="49"/>
      <c r="K14" s="50"/>
      <c r="L14" s="51">
        <v>1</v>
      </c>
      <c r="M14" s="52"/>
      <c r="N14" s="46">
        <v>0.36319444444444443</v>
      </c>
      <c r="O14" s="53">
        <f t="shared" si="0"/>
        <v>5.5555555555555358E-3</v>
      </c>
      <c r="P14" s="54"/>
    </row>
    <row r="15" spans="1:17" ht="16" x14ac:dyDescent="0.2">
      <c r="A15" s="46">
        <v>0.35902777777777778</v>
      </c>
      <c r="B15" s="40" t="s">
        <v>270</v>
      </c>
      <c r="C15" s="40"/>
      <c r="D15" s="40" t="s">
        <v>120</v>
      </c>
      <c r="E15" s="37">
        <v>2</v>
      </c>
      <c r="F15" s="39" t="s">
        <v>50</v>
      </c>
      <c r="G15" s="47" t="s">
        <v>103</v>
      </c>
      <c r="H15" s="40" t="s">
        <v>199</v>
      </c>
      <c r="I15" s="48"/>
      <c r="J15" s="49"/>
      <c r="K15" s="50"/>
      <c r="L15" s="51">
        <v>1</v>
      </c>
      <c r="M15" s="52"/>
      <c r="N15" s="46">
        <v>0.36180555555555555</v>
      </c>
      <c r="O15" s="53">
        <f t="shared" si="0"/>
        <v>2.7777777777777679E-3</v>
      </c>
      <c r="P15" s="54"/>
    </row>
    <row r="16" spans="1:17" ht="16" x14ac:dyDescent="0.2">
      <c r="A16" s="46">
        <v>0.35972222222222222</v>
      </c>
      <c r="B16" s="40" t="s">
        <v>454</v>
      </c>
      <c r="C16" s="40"/>
      <c r="D16" s="40" t="s">
        <v>120</v>
      </c>
      <c r="E16" s="37">
        <v>2</v>
      </c>
      <c r="F16" s="39" t="s">
        <v>44</v>
      </c>
      <c r="G16" s="47" t="s">
        <v>103</v>
      </c>
      <c r="H16" s="40" t="s">
        <v>210</v>
      </c>
      <c r="I16" s="48">
        <v>1</v>
      </c>
      <c r="J16" s="49"/>
      <c r="K16" s="50"/>
      <c r="L16" s="51"/>
      <c r="M16" s="52"/>
      <c r="N16" s="46">
        <v>0.36388888888888887</v>
      </c>
      <c r="O16" s="53">
        <f t="shared" si="0"/>
        <v>4.1666666666666519E-3</v>
      </c>
      <c r="P16" s="54"/>
    </row>
    <row r="17" spans="1:16" ht="16" x14ac:dyDescent="0.2">
      <c r="A17" s="46">
        <v>0.36388888888888887</v>
      </c>
      <c r="B17" s="40" t="s">
        <v>167</v>
      </c>
      <c r="C17" s="40"/>
      <c r="D17" s="40" t="s">
        <v>120</v>
      </c>
      <c r="E17" s="37">
        <v>1</v>
      </c>
      <c r="F17" s="39" t="s">
        <v>47</v>
      </c>
      <c r="G17" s="47" t="s">
        <v>103</v>
      </c>
      <c r="H17" s="40" t="s">
        <v>170</v>
      </c>
      <c r="I17" s="48"/>
      <c r="J17" s="49"/>
      <c r="K17" s="50">
        <v>1</v>
      </c>
      <c r="L17" s="51"/>
      <c r="M17" s="52"/>
      <c r="N17" s="46">
        <v>0.36944444444444446</v>
      </c>
      <c r="O17" s="53">
        <f t="shared" si="0"/>
        <v>5.5555555555555913E-3</v>
      </c>
      <c r="P17" s="54"/>
    </row>
    <row r="18" spans="1:16" ht="16" x14ac:dyDescent="0.2">
      <c r="A18" s="46">
        <v>0.36527777777777781</v>
      </c>
      <c r="B18" s="40" t="s">
        <v>109</v>
      </c>
      <c r="C18" s="40"/>
      <c r="D18" s="40" t="s">
        <v>120</v>
      </c>
      <c r="E18" s="37">
        <v>1</v>
      </c>
      <c r="F18" s="39" t="s">
        <v>49</v>
      </c>
      <c r="G18" s="47" t="s">
        <v>125</v>
      </c>
      <c r="H18" s="40" t="s">
        <v>103</v>
      </c>
      <c r="I18" s="48"/>
      <c r="J18" s="49"/>
      <c r="K18" s="50">
        <v>1</v>
      </c>
      <c r="L18" s="51"/>
      <c r="M18" s="52"/>
      <c r="N18" s="46">
        <v>0.37847222222222227</v>
      </c>
      <c r="O18" s="53">
        <f t="shared" si="0"/>
        <v>1.3194444444444453E-2</v>
      </c>
      <c r="P18" s="131" t="s">
        <v>254</v>
      </c>
    </row>
    <row r="19" spans="1:16" ht="16" x14ac:dyDescent="0.2">
      <c r="A19" s="46">
        <v>0.36944444444444446</v>
      </c>
      <c r="B19" s="40" t="s">
        <v>197</v>
      </c>
      <c r="C19" s="40">
        <v>1</v>
      </c>
      <c r="D19" s="40" t="s">
        <v>194</v>
      </c>
      <c r="E19" s="37"/>
      <c r="F19" s="39" t="s">
        <v>51</v>
      </c>
      <c r="G19" s="47" t="s">
        <v>103</v>
      </c>
      <c r="H19" s="40" t="s">
        <v>165</v>
      </c>
      <c r="I19" s="48"/>
      <c r="J19" s="49"/>
      <c r="K19" s="50"/>
      <c r="L19" s="51">
        <v>1</v>
      </c>
      <c r="M19" s="52"/>
      <c r="N19" s="46">
        <v>0.3743055555555555</v>
      </c>
      <c r="O19" s="53">
        <f t="shared" si="0"/>
        <v>4.8611111111110383E-3</v>
      </c>
      <c r="P19" s="54"/>
    </row>
    <row r="20" spans="1:16" ht="16" x14ac:dyDescent="0.2">
      <c r="A20" s="46">
        <v>0.37013888888888885</v>
      </c>
      <c r="B20" s="40" t="s">
        <v>205</v>
      </c>
      <c r="C20" s="40"/>
      <c r="D20" s="40" t="s">
        <v>120</v>
      </c>
      <c r="E20" s="37">
        <v>1</v>
      </c>
      <c r="F20" s="39" t="s">
        <v>45</v>
      </c>
      <c r="G20" s="47" t="s">
        <v>103</v>
      </c>
      <c r="H20" s="40" t="s">
        <v>107</v>
      </c>
      <c r="I20" s="48">
        <v>1</v>
      </c>
      <c r="J20" s="49"/>
      <c r="K20" s="50"/>
      <c r="L20" s="51"/>
      <c r="M20" s="52"/>
      <c r="N20" s="46">
        <v>0.37638888888888888</v>
      </c>
      <c r="O20" s="53">
        <f t="shared" si="0"/>
        <v>6.2500000000000333E-3</v>
      </c>
      <c r="P20" s="54"/>
    </row>
    <row r="21" spans="1:16" ht="16" x14ac:dyDescent="0.2">
      <c r="A21" s="46">
        <v>0.37152777777777773</v>
      </c>
      <c r="B21" s="40" t="s">
        <v>282</v>
      </c>
      <c r="C21" s="40"/>
      <c r="D21" s="40" t="s">
        <v>120</v>
      </c>
      <c r="E21" s="37">
        <v>1</v>
      </c>
      <c r="F21" s="39" t="s">
        <v>51</v>
      </c>
      <c r="G21" s="47" t="s">
        <v>274</v>
      </c>
      <c r="H21" s="40" t="s">
        <v>103</v>
      </c>
      <c r="I21" s="48">
        <v>1</v>
      </c>
      <c r="J21" s="49"/>
      <c r="K21" s="50"/>
      <c r="L21" s="51"/>
      <c r="M21" s="52"/>
      <c r="N21" s="46">
        <v>0.3888888888888889</v>
      </c>
      <c r="O21" s="53">
        <f t="shared" si="0"/>
        <v>1.736111111111116E-2</v>
      </c>
      <c r="P21" s="131" t="s">
        <v>254</v>
      </c>
    </row>
    <row r="22" spans="1:16" ht="16" x14ac:dyDescent="0.2">
      <c r="A22" s="46">
        <v>0.37361111111111112</v>
      </c>
      <c r="B22" s="40" t="s">
        <v>112</v>
      </c>
      <c r="C22" s="40">
        <v>1</v>
      </c>
      <c r="D22" s="40" t="s">
        <v>194</v>
      </c>
      <c r="E22" s="37"/>
      <c r="F22" s="39" t="s">
        <v>46</v>
      </c>
      <c r="G22" s="47" t="s">
        <v>143</v>
      </c>
      <c r="H22" s="40" t="s">
        <v>195</v>
      </c>
      <c r="I22" s="48"/>
      <c r="J22" s="49"/>
      <c r="K22" s="50"/>
      <c r="L22" s="51">
        <v>1</v>
      </c>
      <c r="M22" s="52"/>
      <c r="N22" s="46">
        <v>0.3840277777777778</v>
      </c>
      <c r="O22" s="53">
        <f t="shared" si="0"/>
        <v>1.0416666666666685E-2</v>
      </c>
      <c r="P22" s="54"/>
    </row>
    <row r="23" spans="1:16" ht="16" x14ac:dyDescent="0.2">
      <c r="A23" s="46">
        <v>0.38541666666666669</v>
      </c>
      <c r="B23" s="40" t="s">
        <v>109</v>
      </c>
      <c r="C23" s="40"/>
      <c r="D23" s="40" t="s">
        <v>194</v>
      </c>
      <c r="E23" s="37">
        <v>1</v>
      </c>
      <c r="F23" s="39" t="s">
        <v>49</v>
      </c>
      <c r="G23" s="47" t="s">
        <v>103</v>
      </c>
      <c r="H23" s="40" t="s">
        <v>252</v>
      </c>
      <c r="I23" s="48"/>
      <c r="J23" s="49"/>
      <c r="K23" s="50">
        <v>1</v>
      </c>
      <c r="L23" s="51"/>
      <c r="M23" s="52"/>
      <c r="N23" s="46">
        <v>0.38819444444444445</v>
      </c>
      <c r="O23" s="53">
        <f t="shared" si="0"/>
        <v>2.7777777777777679E-3</v>
      </c>
      <c r="P23" s="54"/>
    </row>
    <row r="24" spans="1:16" ht="16" x14ac:dyDescent="0.2">
      <c r="A24" s="46">
        <v>0.38819444444444445</v>
      </c>
      <c r="B24" s="40" t="s">
        <v>205</v>
      </c>
      <c r="C24" s="40"/>
      <c r="D24" s="40" t="s">
        <v>194</v>
      </c>
      <c r="E24" s="37">
        <v>1</v>
      </c>
      <c r="F24" s="39" t="s">
        <v>52</v>
      </c>
      <c r="G24" s="47" t="s">
        <v>103</v>
      </c>
      <c r="H24" s="40" t="s">
        <v>201</v>
      </c>
      <c r="I24" s="48"/>
      <c r="J24" s="49"/>
      <c r="K24" s="50"/>
      <c r="L24" s="51">
        <v>1</v>
      </c>
      <c r="M24" s="52"/>
      <c r="N24" s="46">
        <v>0.3923611111111111</v>
      </c>
      <c r="O24" s="53">
        <f t="shared" si="0"/>
        <v>4.1666666666666519E-3</v>
      </c>
      <c r="P24" s="54"/>
    </row>
    <row r="25" spans="1:16" ht="16" x14ac:dyDescent="0.2">
      <c r="A25" s="46">
        <v>0.3888888888888889</v>
      </c>
      <c r="B25" s="40" t="s">
        <v>139</v>
      </c>
      <c r="C25" s="40"/>
      <c r="D25" s="40" t="s">
        <v>120</v>
      </c>
      <c r="E25" s="37">
        <v>1</v>
      </c>
      <c r="F25" s="39" t="s">
        <v>45</v>
      </c>
      <c r="G25" s="47" t="s">
        <v>125</v>
      </c>
      <c r="H25" s="40" t="s">
        <v>103</v>
      </c>
      <c r="I25" s="48"/>
      <c r="J25" s="49"/>
      <c r="K25" s="50">
        <v>1</v>
      </c>
      <c r="L25" s="51"/>
      <c r="M25" s="52"/>
      <c r="N25" s="46">
        <v>0.40416666666666662</v>
      </c>
      <c r="O25" s="53">
        <f t="shared" si="0"/>
        <v>1.5277777777777724E-2</v>
      </c>
      <c r="P25" s="54"/>
    </row>
    <row r="26" spans="1:16" ht="16" x14ac:dyDescent="0.2">
      <c r="A26" s="46">
        <v>0.39513888888888887</v>
      </c>
      <c r="B26" s="40" t="s">
        <v>140</v>
      </c>
      <c r="C26" s="40"/>
      <c r="D26" s="40" t="s">
        <v>194</v>
      </c>
      <c r="E26" s="37">
        <v>1</v>
      </c>
      <c r="F26" s="39" t="s">
        <v>44</v>
      </c>
      <c r="G26" s="47" t="s">
        <v>287</v>
      </c>
      <c r="H26" s="40" t="s">
        <v>103</v>
      </c>
      <c r="I26" s="48"/>
      <c r="J26" s="49"/>
      <c r="K26" s="50"/>
      <c r="L26" s="51">
        <v>1</v>
      </c>
      <c r="M26" s="52"/>
      <c r="N26" s="46">
        <v>0.40208333333333335</v>
      </c>
      <c r="O26" s="53">
        <f t="shared" si="0"/>
        <v>6.9444444444444753E-3</v>
      </c>
      <c r="P26" s="54"/>
    </row>
    <row r="27" spans="1:16" ht="16" x14ac:dyDescent="0.2">
      <c r="A27" s="46">
        <v>0.39583333333333331</v>
      </c>
      <c r="B27" s="40" t="s">
        <v>112</v>
      </c>
      <c r="C27" s="40"/>
      <c r="D27" s="40" t="s">
        <v>120</v>
      </c>
      <c r="E27" s="37">
        <v>1</v>
      </c>
      <c r="F27" s="39" t="s">
        <v>46</v>
      </c>
      <c r="G27" s="47" t="s">
        <v>195</v>
      </c>
      <c r="H27" s="40" t="s">
        <v>103</v>
      </c>
      <c r="I27" s="48"/>
      <c r="J27" s="49"/>
      <c r="K27" s="50">
        <v>1</v>
      </c>
      <c r="L27" s="51"/>
      <c r="M27" s="52"/>
      <c r="N27" s="46">
        <v>0.40416666666666662</v>
      </c>
      <c r="O27" s="53">
        <f t="shared" si="0"/>
        <v>8.3333333333333037E-3</v>
      </c>
      <c r="P27" s="54"/>
    </row>
    <row r="28" spans="1:16" ht="16" x14ac:dyDescent="0.2">
      <c r="A28" s="46">
        <v>0.40208333333333335</v>
      </c>
      <c r="B28" s="40" t="s">
        <v>124</v>
      </c>
      <c r="C28" s="40"/>
      <c r="D28" s="40" t="s">
        <v>194</v>
      </c>
      <c r="E28" s="37">
        <v>1</v>
      </c>
      <c r="F28" s="39" t="s">
        <v>44</v>
      </c>
      <c r="G28" s="47" t="s">
        <v>103</v>
      </c>
      <c r="H28" s="40" t="s">
        <v>170</v>
      </c>
      <c r="I28" s="48"/>
      <c r="J28" s="49"/>
      <c r="K28" s="50"/>
      <c r="L28" s="51">
        <v>1</v>
      </c>
      <c r="M28" s="52"/>
      <c r="N28" s="46">
        <v>0.4069444444444445</v>
      </c>
      <c r="O28" s="53">
        <f t="shared" si="0"/>
        <v>4.8611111111111494E-3</v>
      </c>
      <c r="P28" s="54"/>
    </row>
    <row r="29" spans="1:16" ht="16" x14ac:dyDescent="0.2">
      <c r="A29" s="46">
        <v>0.43055555555555558</v>
      </c>
      <c r="B29" s="40" t="s">
        <v>135</v>
      </c>
      <c r="C29" s="40"/>
      <c r="D29" s="40" t="s">
        <v>120</v>
      </c>
      <c r="E29" s="37">
        <v>1</v>
      </c>
      <c r="F29" s="39" t="s">
        <v>45</v>
      </c>
      <c r="G29" s="47" t="s">
        <v>103</v>
      </c>
      <c r="H29" s="40" t="s">
        <v>312</v>
      </c>
      <c r="I29" s="48"/>
      <c r="J29" s="49"/>
      <c r="K29" s="50">
        <v>1</v>
      </c>
      <c r="L29" s="51"/>
      <c r="M29" s="52"/>
      <c r="N29" s="46">
        <v>0.43402777777777773</v>
      </c>
      <c r="O29" s="53">
        <f t="shared" si="0"/>
        <v>3.4722222222221544E-3</v>
      </c>
      <c r="P29" s="54"/>
    </row>
    <row r="30" spans="1:16" ht="16" x14ac:dyDescent="0.2">
      <c r="A30" s="46">
        <v>0.43263888888888885</v>
      </c>
      <c r="B30" s="40" t="s">
        <v>167</v>
      </c>
      <c r="C30" s="40"/>
      <c r="D30" s="40" t="s">
        <v>120</v>
      </c>
      <c r="E30" s="37">
        <v>1</v>
      </c>
      <c r="F30" s="39" t="s">
        <v>47</v>
      </c>
      <c r="G30" s="47" t="s">
        <v>170</v>
      </c>
      <c r="H30" s="40" t="s">
        <v>103</v>
      </c>
      <c r="I30" s="48"/>
      <c r="J30" s="49"/>
      <c r="K30" s="50">
        <v>1</v>
      </c>
      <c r="L30" s="51"/>
      <c r="M30" s="52"/>
      <c r="N30" s="46">
        <v>0.44166666666666665</v>
      </c>
      <c r="O30" s="53">
        <f t="shared" si="0"/>
        <v>9.0277777777778012E-3</v>
      </c>
      <c r="P30" s="54"/>
    </row>
    <row r="31" spans="1:16" ht="16" x14ac:dyDescent="0.2">
      <c r="A31" s="46">
        <v>0.43263888888888885</v>
      </c>
      <c r="B31" s="40" t="s">
        <v>205</v>
      </c>
      <c r="C31" s="40"/>
      <c r="D31" s="40" t="s">
        <v>120</v>
      </c>
      <c r="E31" s="37">
        <v>1</v>
      </c>
      <c r="F31" s="39" t="s">
        <v>45</v>
      </c>
      <c r="G31" s="47" t="s">
        <v>107</v>
      </c>
      <c r="H31" s="40" t="s">
        <v>103</v>
      </c>
      <c r="I31" s="48"/>
      <c r="J31" s="49"/>
      <c r="K31" s="50"/>
      <c r="L31" s="51">
        <v>1</v>
      </c>
      <c r="M31" s="52"/>
      <c r="N31" s="46">
        <v>0.44791666666666669</v>
      </c>
      <c r="O31" s="53">
        <f t="shared" si="0"/>
        <v>1.5277777777777835E-2</v>
      </c>
      <c r="P31" s="54"/>
    </row>
    <row r="32" spans="1:16" ht="16" x14ac:dyDescent="0.2">
      <c r="A32" s="46">
        <v>0.43611111111111112</v>
      </c>
      <c r="B32" s="40" t="s">
        <v>112</v>
      </c>
      <c r="C32" s="40"/>
      <c r="D32" s="40" t="s">
        <v>120</v>
      </c>
      <c r="E32" s="37">
        <v>1</v>
      </c>
      <c r="F32" s="39" t="s">
        <v>46</v>
      </c>
      <c r="G32" s="47" t="s">
        <v>103</v>
      </c>
      <c r="H32" s="40" t="s">
        <v>206</v>
      </c>
      <c r="I32" s="48">
        <v>1</v>
      </c>
      <c r="J32" s="49"/>
      <c r="K32" s="50"/>
      <c r="L32" s="51"/>
      <c r="M32" s="52"/>
      <c r="N32" s="46">
        <v>0.44375000000000003</v>
      </c>
      <c r="O32" s="53">
        <f t="shared" si="0"/>
        <v>7.6388888888889173E-3</v>
      </c>
      <c r="P32" s="54"/>
    </row>
    <row r="33" spans="1:16" ht="16" x14ac:dyDescent="0.2">
      <c r="A33" s="46">
        <v>0.43611111111111112</v>
      </c>
      <c r="B33" s="40" t="s">
        <v>191</v>
      </c>
      <c r="C33" s="40"/>
      <c r="D33" s="40" t="s">
        <v>120</v>
      </c>
      <c r="E33" s="37">
        <v>1</v>
      </c>
      <c r="F33" s="39" t="s">
        <v>51</v>
      </c>
      <c r="G33" s="47" t="s">
        <v>103</v>
      </c>
      <c r="H33" s="40" t="s">
        <v>289</v>
      </c>
      <c r="I33" s="48">
        <v>1</v>
      </c>
      <c r="J33" s="49"/>
      <c r="K33" s="50"/>
      <c r="L33" s="51"/>
      <c r="M33" s="52"/>
      <c r="N33" s="46">
        <v>0.44236111111111115</v>
      </c>
      <c r="O33" s="53">
        <f t="shared" si="0"/>
        <v>6.2500000000000333E-3</v>
      </c>
      <c r="P33" s="54"/>
    </row>
    <row r="34" spans="1:16" ht="16" x14ac:dyDescent="0.2">
      <c r="A34" s="46">
        <v>0.43611111111111112</v>
      </c>
      <c r="B34" s="40" t="s">
        <v>114</v>
      </c>
      <c r="C34" s="40"/>
      <c r="D34" s="40" t="s">
        <v>120</v>
      </c>
      <c r="E34" s="37">
        <v>1</v>
      </c>
      <c r="F34" s="39" t="s">
        <v>46</v>
      </c>
      <c r="G34" s="47" t="s">
        <v>103</v>
      </c>
      <c r="H34" s="40" t="s">
        <v>199</v>
      </c>
      <c r="I34" s="48">
        <v>1</v>
      </c>
      <c r="J34" s="49"/>
      <c r="K34" s="50"/>
      <c r="L34" s="51"/>
      <c r="M34" s="52"/>
      <c r="N34" s="46">
        <v>0.44027777777777777</v>
      </c>
      <c r="O34" s="53">
        <f t="shared" si="0"/>
        <v>4.1666666666666519E-3</v>
      </c>
      <c r="P34" s="54"/>
    </row>
    <row r="35" spans="1:16" ht="16" x14ac:dyDescent="0.2">
      <c r="A35" s="46">
        <v>0.43611111111111112</v>
      </c>
      <c r="B35" s="40" t="s">
        <v>139</v>
      </c>
      <c r="C35" s="40"/>
      <c r="D35" s="40" t="s">
        <v>194</v>
      </c>
      <c r="E35" s="37">
        <v>1</v>
      </c>
      <c r="F35" s="39" t="s">
        <v>45</v>
      </c>
      <c r="G35" s="47" t="s">
        <v>103</v>
      </c>
      <c r="H35" s="40" t="s">
        <v>271</v>
      </c>
      <c r="I35" s="48">
        <v>1</v>
      </c>
      <c r="J35" s="49"/>
      <c r="K35" s="50"/>
      <c r="L35" s="51"/>
      <c r="M35" s="52"/>
      <c r="N35" s="46">
        <v>0.45208333333333334</v>
      </c>
      <c r="O35" s="53">
        <f t="shared" si="0"/>
        <v>1.5972222222222221E-2</v>
      </c>
      <c r="P35" s="54"/>
    </row>
    <row r="36" spans="1:16" ht="16" x14ac:dyDescent="0.2">
      <c r="A36" s="46">
        <v>0.44236111111111115</v>
      </c>
      <c r="B36" s="40" t="s">
        <v>109</v>
      </c>
      <c r="C36" s="40"/>
      <c r="D36" s="40" t="s">
        <v>120</v>
      </c>
      <c r="E36" s="37">
        <v>1</v>
      </c>
      <c r="F36" s="39" t="s">
        <v>49</v>
      </c>
      <c r="G36" s="47" t="s">
        <v>103</v>
      </c>
      <c r="H36" s="40" t="s">
        <v>107</v>
      </c>
      <c r="I36" s="48"/>
      <c r="J36" s="49"/>
      <c r="K36" s="50">
        <v>1</v>
      </c>
      <c r="L36" s="51"/>
      <c r="M36" s="52"/>
      <c r="N36" s="46">
        <v>0.45</v>
      </c>
      <c r="O36" s="53">
        <f t="shared" si="0"/>
        <v>7.6388888888888618E-3</v>
      </c>
      <c r="P36" s="54"/>
    </row>
    <row r="37" spans="1:16" ht="16" x14ac:dyDescent="0.2">
      <c r="A37" s="46">
        <v>0.44305555555555554</v>
      </c>
      <c r="B37" s="40" t="s">
        <v>124</v>
      </c>
      <c r="C37" s="40"/>
      <c r="D37" s="40" t="s">
        <v>120</v>
      </c>
      <c r="E37" s="37">
        <v>1</v>
      </c>
      <c r="F37" s="39" t="s">
        <v>44</v>
      </c>
      <c r="G37" s="47" t="s">
        <v>125</v>
      </c>
      <c r="H37" s="40" t="s">
        <v>271</v>
      </c>
      <c r="I37" s="48">
        <v>1</v>
      </c>
      <c r="J37" s="49"/>
      <c r="K37" s="50"/>
      <c r="L37" s="51"/>
      <c r="M37" s="52"/>
      <c r="N37" s="46">
        <v>0.45208333333333334</v>
      </c>
      <c r="O37" s="53">
        <f t="shared" si="0"/>
        <v>9.0277777777778012E-3</v>
      </c>
      <c r="P37" s="54"/>
    </row>
    <row r="38" spans="1:16" ht="16" x14ac:dyDescent="0.2">
      <c r="A38" s="46">
        <v>0.44791666666666669</v>
      </c>
      <c r="B38" s="40" t="s">
        <v>229</v>
      </c>
      <c r="C38" s="40"/>
      <c r="D38" s="40" t="s">
        <v>120</v>
      </c>
      <c r="E38" s="37">
        <v>1</v>
      </c>
      <c r="F38" s="39" t="s">
        <v>44</v>
      </c>
      <c r="G38" s="47" t="s">
        <v>217</v>
      </c>
      <c r="H38" s="40" t="s">
        <v>103</v>
      </c>
      <c r="I38" s="48"/>
      <c r="J38" s="49"/>
      <c r="K38" s="50"/>
      <c r="L38" s="51">
        <v>1</v>
      </c>
      <c r="M38" s="52"/>
      <c r="N38" s="46">
        <v>0.47916666666666669</v>
      </c>
      <c r="O38" s="53">
        <f t="shared" si="0"/>
        <v>3.125E-2</v>
      </c>
      <c r="P38" s="54"/>
    </row>
    <row r="39" spans="1:16" ht="16" x14ac:dyDescent="0.2">
      <c r="A39" s="46">
        <v>0.44791666666666669</v>
      </c>
      <c r="B39" s="40" t="s">
        <v>140</v>
      </c>
      <c r="C39" s="40"/>
      <c r="D39" s="40" t="s">
        <v>194</v>
      </c>
      <c r="E39" s="37">
        <v>1</v>
      </c>
      <c r="F39" s="39" t="s">
        <v>44</v>
      </c>
      <c r="G39" s="47" t="s">
        <v>103</v>
      </c>
      <c r="H39" s="40" t="s">
        <v>233</v>
      </c>
      <c r="I39" s="48"/>
      <c r="J39" s="49"/>
      <c r="K39" s="50"/>
      <c r="L39" s="51">
        <v>1</v>
      </c>
      <c r="M39" s="52"/>
      <c r="N39" s="46">
        <v>0.45347222222222222</v>
      </c>
      <c r="O39" s="53">
        <f t="shared" si="0"/>
        <v>5.5555555555555358E-3</v>
      </c>
      <c r="P39" s="54"/>
    </row>
    <row r="40" spans="1:16" ht="16" x14ac:dyDescent="0.2">
      <c r="A40" s="46">
        <v>0.44861111111111113</v>
      </c>
      <c r="B40" s="40" t="s">
        <v>135</v>
      </c>
      <c r="C40" s="40"/>
      <c r="D40" s="40" t="s">
        <v>120</v>
      </c>
      <c r="E40" s="37">
        <v>1</v>
      </c>
      <c r="F40" s="39" t="s">
        <v>45</v>
      </c>
      <c r="G40" s="47" t="s">
        <v>312</v>
      </c>
      <c r="H40" s="40" t="s">
        <v>103</v>
      </c>
      <c r="I40" s="48">
        <v>1</v>
      </c>
      <c r="J40" s="49"/>
      <c r="K40" s="50"/>
      <c r="L40" s="51"/>
      <c r="M40" s="52"/>
      <c r="N40" s="46">
        <v>0.46388888888888885</v>
      </c>
      <c r="O40" s="53">
        <f t="shared" si="0"/>
        <v>1.5277777777777724E-2</v>
      </c>
      <c r="P40" s="54"/>
    </row>
    <row r="41" spans="1:16" ht="16" x14ac:dyDescent="0.2">
      <c r="A41" s="46">
        <v>0.44861111111111113</v>
      </c>
      <c r="B41" s="40" t="s">
        <v>270</v>
      </c>
      <c r="C41" s="40"/>
      <c r="D41" s="40" t="s">
        <v>120</v>
      </c>
      <c r="E41" s="37">
        <v>2</v>
      </c>
      <c r="F41" s="39" t="s">
        <v>50</v>
      </c>
      <c r="G41" s="47" t="s">
        <v>142</v>
      </c>
      <c r="H41" s="40" t="s">
        <v>103</v>
      </c>
      <c r="I41" s="48">
        <v>1</v>
      </c>
      <c r="J41" s="49"/>
      <c r="K41" s="50"/>
      <c r="L41" s="51"/>
      <c r="M41" s="52"/>
      <c r="N41" s="46">
        <v>0.46388888888888885</v>
      </c>
      <c r="O41" s="53">
        <f t="shared" si="0"/>
        <v>1.5277777777777724E-2</v>
      </c>
      <c r="P41" s="54"/>
    </row>
    <row r="42" spans="1:16" ht="16" x14ac:dyDescent="0.2">
      <c r="A42" s="46">
        <v>0.44930555555555557</v>
      </c>
      <c r="B42" s="40" t="s">
        <v>227</v>
      </c>
      <c r="C42" s="40">
        <v>1</v>
      </c>
      <c r="D42" s="40" t="s">
        <v>194</v>
      </c>
      <c r="E42" s="37"/>
      <c r="F42" s="39" t="s">
        <v>51</v>
      </c>
      <c r="G42" s="47" t="s">
        <v>103</v>
      </c>
      <c r="H42" s="40" t="s">
        <v>241</v>
      </c>
      <c r="I42" s="48"/>
      <c r="J42" s="49"/>
      <c r="K42" s="50">
        <v>1</v>
      </c>
      <c r="L42" s="51"/>
      <c r="M42" s="52"/>
      <c r="N42" s="46">
        <v>0.4694444444444445</v>
      </c>
      <c r="O42" s="53">
        <f t="shared" si="0"/>
        <v>2.0138888888888928E-2</v>
      </c>
      <c r="P42" s="54"/>
    </row>
    <row r="43" spans="1:16" ht="16" x14ac:dyDescent="0.2">
      <c r="A43" s="46">
        <v>0.45069444444444445</v>
      </c>
      <c r="B43" s="40" t="s">
        <v>112</v>
      </c>
      <c r="C43" s="40"/>
      <c r="D43" s="40" t="s">
        <v>120</v>
      </c>
      <c r="E43" s="37">
        <v>1</v>
      </c>
      <c r="F43" s="39" t="s">
        <v>46</v>
      </c>
      <c r="G43" s="47" t="s">
        <v>220</v>
      </c>
      <c r="H43" s="40" t="s">
        <v>103</v>
      </c>
      <c r="I43" s="48"/>
      <c r="J43" s="49"/>
      <c r="K43" s="50">
        <v>1</v>
      </c>
      <c r="L43" s="51"/>
      <c r="M43" s="52"/>
      <c r="N43" s="46">
        <v>0.4604166666666667</v>
      </c>
      <c r="O43" s="53">
        <f t="shared" si="0"/>
        <v>9.7222222222222432E-3</v>
      </c>
      <c r="P43" s="54"/>
    </row>
    <row r="44" spans="1:16" ht="16" x14ac:dyDescent="0.2">
      <c r="A44" s="46">
        <v>0.45069444444444445</v>
      </c>
      <c r="B44" s="40" t="s">
        <v>193</v>
      </c>
      <c r="C44" s="40"/>
      <c r="D44" s="40" t="s">
        <v>120</v>
      </c>
      <c r="E44" s="37">
        <v>2</v>
      </c>
      <c r="F44" s="39" t="s">
        <v>50</v>
      </c>
      <c r="G44" s="47" t="s">
        <v>220</v>
      </c>
      <c r="H44" s="40" t="s">
        <v>103</v>
      </c>
      <c r="I44" s="48"/>
      <c r="J44" s="49"/>
      <c r="K44" s="50">
        <v>1</v>
      </c>
      <c r="L44" s="51"/>
      <c r="M44" s="52"/>
      <c r="N44" s="46">
        <v>0.4604166666666667</v>
      </c>
      <c r="O44" s="53">
        <f t="shared" si="0"/>
        <v>9.7222222222222432E-3</v>
      </c>
      <c r="P44" s="54"/>
    </row>
    <row r="45" spans="1:16" ht="16" x14ac:dyDescent="0.2">
      <c r="A45" s="46">
        <v>0.45347222222222222</v>
      </c>
      <c r="B45" s="40" t="s">
        <v>126</v>
      </c>
      <c r="C45" s="40"/>
      <c r="D45" s="40" t="s">
        <v>194</v>
      </c>
      <c r="E45" s="37">
        <v>1</v>
      </c>
      <c r="F45" s="39" t="s">
        <v>45</v>
      </c>
      <c r="G45" s="47" t="s">
        <v>274</v>
      </c>
      <c r="H45" s="40" t="s">
        <v>125</v>
      </c>
      <c r="I45" s="48"/>
      <c r="J45" s="49"/>
      <c r="K45" s="50"/>
      <c r="L45" s="51">
        <v>1</v>
      </c>
      <c r="M45" s="52"/>
      <c r="N45" s="46">
        <v>0.47152777777777777</v>
      </c>
      <c r="O45" s="53">
        <f t="shared" si="0"/>
        <v>1.8055555555555547E-2</v>
      </c>
      <c r="P45" s="54"/>
    </row>
    <row r="46" spans="1:16" ht="16" x14ac:dyDescent="0.2">
      <c r="A46" s="46">
        <v>0.45833333333333331</v>
      </c>
      <c r="B46" s="40" t="s">
        <v>131</v>
      </c>
      <c r="C46" s="40"/>
      <c r="D46" s="40" t="s">
        <v>194</v>
      </c>
      <c r="E46" s="37">
        <v>1</v>
      </c>
      <c r="F46" s="39" t="s">
        <v>45</v>
      </c>
      <c r="G46" s="47" t="s">
        <v>136</v>
      </c>
      <c r="H46" s="40" t="s">
        <v>238</v>
      </c>
      <c r="I46" s="48">
        <v>1</v>
      </c>
      <c r="J46" s="49"/>
      <c r="K46" s="50"/>
      <c r="L46" s="51"/>
      <c r="M46" s="52"/>
      <c r="N46" s="46">
        <v>0.47222222222222227</v>
      </c>
      <c r="O46" s="53">
        <f t="shared" si="0"/>
        <v>1.3888888888888951E-2</v>
      </c>
      <c r="P46" s="54"/>
    </row>
    <row r="47" spans="1:16" ht="16" x14ac:dyDescent="0.2">
      <c r="A47" s="46">
        <v>0.46111111111111108</v>
      </c>
      <c r="B47" s="40" t="s">
        <v>205</v>
      </c>
      <c r="C47" s="40"/>
      <c r="D47" s="40" t="s">
        <v>194</v>
      </c>
      <c r="E47" s="37">
        <v>1</v>
      </c>
      <c r="F47" s="39" t="s">
        <v>45</v>
      </c>
      <c r="G47" s="47" t="s">
        <v>103</v>
      </c>
      <c r="H47" s="40" t="s">
        <v>190</v>
      </c>
      <c r="I47" s="48"/>
      <c r="J47" s="49"/>
      <c r="K47" s="50">
        <v>1</v>
      </c>
      <c r="L47" s="51"/>
      <c r="M47" s="52"/>
      <c r="N47" s="46">
        <v>0.46388888888888885</v>
      </c>
      <c r="O47" s="53">
        <f t="shared" si="0"/>
        <v>2.7777777777777679E-3</v>
      </c>
      <c r="P47" s="54"/>
    </row>
    <row r="48" spans="1:16" ht="16" x14ac:dyDescent="0.2">
      <c r="A48" s="46">
        <v>0.4680555555555555</v>
      </c>
      <c r="B48" s="40" t="s">
        <v>114</v>
      </c>
      <c r="C48" s="40"/>
      <c r="D48" s="40" t="s">
        <v>120</v>
      </c>
      <c r="E48" s="37">
        <v>1</v>
      </c>
      <c r="F48" s="39" t="s">
        <v>46</v>
      </c>
      <c r="G48" s="47" t="s">
        <v>142</v>
      </c>
      <c r="H48" s="40" t="s">
        <v>103</v>
      </c>
      <c r="I48" s="48"/>
      <c r="J48" s="49"/>
      <c r="K48" s="50"/>
      <c r="L48" s="51">
        <v>1</v>
      </c>
      <c r="M48" s="52"/>
      <c r="N48" s="46">
        <v>0.47916666666666669</v>
      </c>
      <c r="O48" s="53">
        <f t="shared" si="0"/>
        <v>1.1111111111111183E-2</v>
      </c>
      <c r="P48" s="54"/>
    </row>
    <row r="49" spans="1:16" ht="16" x14ac:dyDescent="0.2">
      <c r="A49" s="46">
        <v>0.4694444444444445</v>
      </c>
      <c r="B49" s="40" t="s">
        <v>227</v>
      </c>
      <c r="C49" s="40"/>
      <c r="D49" s="40" t="s">
        <v>120</v>
      </c>
      <c r="E49" s="37">
        <v>1</v>
      </c>
      <c r="F49" s="39" t="s">
        <v>51</v>
      </c>
      <c r="G49" s="47" t="s">
        <v>241</v>
      </c>
      <c r="H49" s="40" t="s">
        <v>103</v>
      </c>
      <c r="I49" s="48"/>
      <c r="J49" s="49"/>
      <c r="K49" s="50">
        <v>1</v>
      </c>
      <c r="L49" s="51"/>
      <c r="M49" s="52"/>
      <c r="N49" s="46">
        <v>0.47638888888888892</v>
      </c>
      <c r="O49" s="53">
        <f t="shared" si="0"/>
        <v>6.9444444444444198E-3</v>
      </c>
      <c r="P49" s="54"/>
    </row>
    <row r="50" spans="1:16" ht="16" x14ac:dyDescent="0.2">
      <c r="A50" s="46">
        <v>0.47222222222222227</v>
      </c>
      <c r="B50" s="40" t="s">
        <v>131</v>
      </c>
      <c r="C50" s="40"/>
      <c r="D50" s="40" t="s">
        <v>194</v>
      </c>
      <c r="E50" s="37">
        <v>1</v>
      </c>
      <c r="F50" s="39" t="s">
        <v>45</v>
      </c>
      <c r="G50" s="47" t="s">
        <v>238</v>
      </c>
      <c r="H50" s="40" t="s">
        <v>103</v>
      </c>
      <c r="I50" s="48">
        <v>1</v>
      </c>
      <c r="J50" s="49"/>
      <c r="K50" s="50"/>
      <c r="L50" s="51"/>
      <c r="M50" s="52"/>
      <c r="N50" s="46">
        <v>0.48819444444444443</v>
      </c>
      <c r="O50" s="53">
        <f t="shared" si="0"/>
        <v>1.5972222222222165E-2</v>
      </c>
      <c r="P50" s="54"/>
    </row>
    <row r="51" spans="1:16" ht="16" x14ac:dyDescent="0.2">
      <c r="A51" s="46">
        <v>0.47152777777777777</v>
      </c>
      <c r="B51" s="40" t="s">
        <v>207</v>
      </c>
      <c r="C51" s="40">
        <v>1</v>
      </c>
      <c r="D51" s="40" t="s">
        <v>120</v>
      </c>
      <c r="E51" s="37"/>
      <c r="F51" s="39" t="s">
        <v>45</v>
      </c>
      <c r="G51" s="47" t="s">
        <v>248</v>
      </c>
      <c r="H51" s="40" t="s">
        <v>297</v>
      </c>
      <c r="I51" s="48"/>
      <c r="J51" s="49"/>
      <c r="K51" s="50"/>
      <c r="L51" s="51">
        <v>1</v>
      </c>
      <c r="M51" s="52"/>
      <c r="N51" s="46">
        <v>0.48472222222222222</v>
      </c>
      <c r="O51" s="53">
        <f t="shared" si="0"/>
        <v>1.3194444444444453E-2</v>
      </c>
      <c r="P51" s="54"/>
    </row>
    <row r="52" spans="1:16" ht="16" x14ac:dyDescent="0.2">
      <c r="A52" s="46">
        <v>0.47638888888888892</v>
      </c>
      <c r="B52" s="40" t="s">
        <v>112</v>
      </c>
      <c r="C52" s="40"/>
      <c r="D52" s="40" t="s">
        <v>120</v>
      </c>
      <c r="E52" s="37">
        <v>1</v>
      </c>
      <c r="F52" s="39" t="s">
        <v>46</v>
      </c>
      <c r="G52" s="47" t="s">
        <v>103</v>
      </c>
      <c r="H52" s="40" t="s">
        <v>220</v>
      </c>
      <c r="I52" s="48"/>
      <c r="J52" s="49"/>
      <c r="K52" s="50">
        <v>1</v>
      </c>
      <c r="L52" s="51"/>
      <c r="M52" s="52"/>
      <c r="N52" s="46">
        <v>0.4826388888888889</v>
      </c>
      <c r="O52" s="53">
        <f t="shared" si="0"/>
        <v>6.2499999999999778E-3</v>
      </c>
      <c r="P52" s="54"/>
    </row>
    <row r="53" spans="1:16" ht="16" x14ac:dyDescent="0.2">
      <c r="A53" s="46">
        <v>0.47638888888888892</v>
      </c>
      <c r="B53" s="40" t="s">
        <v>193</v>
      </c>
      <c r="C53" s="40"/>
      <c r="D53" s="40" t="s">
        <v>120</v>
      </c>
      <c r="E53" s="37">
        <v>2</v>
      </c>
      <c r="F53" s="39" t="s">
        <v>50</v>
      </c>
      <c r="G53" s="47" t="s">
        <v>103</v>
      </c>
      <c r="H53" s="40" t="s">
        <v>220</v>
      </c>
      <c r="I53" s="48"/>
      <c r="J53" s="49"/>
      <c r="K53" s="50">
        <v>1</v>
      </c>
      <c r="L53" s="51"/>
      <c r="M53" s="52"/>
      <c r="N53" s="46">
        <v>0.4826388888888889</v>
      </c>
      <c r="O53" s="53">
        <f t="shared" si="0"/>
        <v>6.2499999999999778E-3</v>
      </c>
      <c r="P53" s="54"/>
    </row>
    <row r="54" spans="1:16" ht="16" x14ac:dyDescent="0.2">
      <c r="A54" s="46">
        <v>0.4826388888888889</v>
      </c>
      <c r="B54" s="40" t="s">
        <v>193</v>
      </c>
      <c r="C54" s="40"/>
      <c r="D54" s="40" t="s">
        <v>120</v>
      </c>
      <c r="E54" s="37">
        <v>2</v>
      </c>
      <c r="F54" s="39" t="s">
        <v>50</v>
      </c>
      <c r="G54" s="47" t="s">
        <v>220</v>
      </c>
      <c r="H54" s="40" t="s">
        <v>103</v>
      </c>
      <c r="I54" s="48"/>
      <c r="J54" s="49"/>
      <c r="K54" s="50">
        <v>1</v>
      </c>
      <c r="L54" s="51"/>
      <c r="M54" s="52"/>
      <c r="N54" s="46">
        <v>0.48819444444444443</v>
      </c>
      <c r="O54" s="53">
        <f t="shared" si="0"/>
        <v>5.5555555555555358E-3</v>
      </c>
      <c r="P54" s="54"/>
    </row>
    <row r="55" spans="1:16" ht="16" x14ac:dyDescent="0.2">
      <c r="A55" s="46">
        <v>0.4826388888888889</v>
      </c>
      <c r="B55" s="40" t="s">
        <v>112</v>
      </c>
      <c r="C55" s="40"/>
      <c r="D55" s="40" t="s">
        <v>120</v>
      </c>
      <c r="E55" s="37">
        <v>1</v>
      </c>
      <c r="F55" s="39" t="s">
        <v>46</v>
      </c>
      <c r="G55" s="47" t="s">
        <v>220</v>
      </c>
      <c r="H55" s="40" t="s">
        <v>103</v>
      </c>
      <c r="I55" s="48"/>
      <c r="J55" s="55"/>
      <c r="K55" s="56">
        <v>1</v>
      </c>
      <c r="L55" s="51"/>
      <c r="M55" s="52"/>
      <c r="N55" s="46">
        <v>0.48819444444444443</v>
      </c>
      <c r="O55" s="53">
        <f t="shared" si="0"/>
        <v>5.5555555555555358E-3</v>
      </c>
      <c r="P55" s="54"/>
    </row>
    <row r="56" spans="1:16" ht="16" x14ac:dyDescent="0.2">
      <c r="A56" s="46">
        <v>0.47916666666666669</v>
      </c>
      <c r="B56" s="40" t="s">
        <v>124</v>
      </c>
      <c r="C56" s="40"/>
      <c r="D56" s="40" t="s">
        <v>120</v>
      </c>
      <c r="E56" s="37">
        <v>1</v>
      </c>
      <c r="F56" s="39" t="s">
        <v>44</v>
      </c>
      <c r="G56" s="47" t="s">
        <v>271</v>
      </c>
      <c r="H56" s="40" t="s">
        <v>103</v>
      </c>
      <c r="I56" s="48"/>
      <c r="J56" s="55"/>
      <c r="K56" s="56"/>
      <c r="L56" s="51">
        <v>1</v>
      </c>
      <c r="M56" s="52"/>
      <c r="N56" s="46">
        <v>0.50347222222222221</v>
      </c>
      <c r="O56" s="53">
        <f t="shared" si="0"/>
        <v>2.4305555555555525E-2</v>
      </c>
      <c r="P56" s="54"/>
    </row>
    <row r="57" spans="1:16" ht="16" x14ac:dyDescent="0.2">
      <c r="A57" s="46">
        <v>0.47916666666666669</v>
      </c>
      <c r="B57" s="40" t="s">
        <v>197</v>
      </c>
      <c r="C57" s="40"/>
      <c r="D57" s="40" t="s">
        <v>120</v>
      </c>
      <c r="E57" s="37">
        <v>1</v>
      </c>
      <c r="F57" s="39" t="s">
        <v>51</v>
      </c>
      <c r="G57" s="47" t="s">
        <v>165</v>
      </c>
      <c r="H57" s="40" t="s">
        <v>103</v>
      </c>
      <c r="I57" s="48"/>
      <c r="J57" s="55"/>
      <c r="K57" s="56"/>
      <c r="L57" s="51">
        <v>1</v>
      </c>
      <c r="M57" s="52"/>
      <c r="N57" s="46">
        <v>0.50347222222222221</v>
      </c>
      <c r="O57" s="53">
        <f t="shared" si="0"/>
        <v>2.4305555555555525E-2</v>
      </c>
      <c r="P57" s="54"/>
    </row>
    <row r="58" spans="1:16" ht="16" x14ac:dyDescent="0.2">
      <c r="A58" s="46">
        <v>0.4826388888888889</v>
      </c>
      <c r="B58" s="40" t="s">
        <v>147</v>
      </c>
      <c r="C58" s="40"/>
      <c r="D58" s="40" t="s">
        <v>194</v>
      </c>
      <c r="E58" s="37">
        <v>1</v>
      </c>
      <c r="F58" s="39" t="s">
        <v>44</v>
      </c>
      <c r="G58" s="47" t="s">
        <v>115</v>
      </c>
      <c r="H58" s="40" t="s">
        <v>103</v>
      </c>
      <c r="I58" s="48">
        <v>1</v>
      </c>
      <c r="J58" s="55"/>
      <c r="K58" s="56"/>
      <c r="L58" s="51"/>
      <c r="M58" s="52"/>
      <c r="N58" s="46">
        <v>0.48819444444444443</v>
      </c>
      <c r="O58" s="53">
        <f t="shared" si="0"/>
        <v>5.5555555555555358E-3</v>
      </c>
      <c r="P58" s="54"/>
    </row>
    <row r="59" spans="1:16" ht="16" x14ac:dyDescent="0.2">
      <c r="A59" s="46">
        <v>0.48402777777777778</v>
      </c>
      <c r="B59" s="40" t="s">
        <v>455</v>
      </c>
      <c r="C59" s="40"/>
      <c r="D59" s="40" t="s">
        <v>120</v>
      </c>
      <c r="E59" s="37">
        <v>1</v>
      </c>
      <c r="F59" s="39" t="s">
        <v>44</v>
      </c>
      <c r="G59" s="47" t="s">
        <v>136</v>
      </c>
      <c r="H59" s="40" t="s">
        <v>103</v>
      </c>
      <c r="I59" s="57">
        <v>1</v>
      </c>
      <c r="J59" s="55"/>
      <c r="K59" s="56"/>
      <c r="L59" s="51"/>
      <c r="M59" s="52"/>
      <c r="N59" s="46">
        <v>0.49791666666666662</v>
      </c>
      <c r="O59" s="53">
        <f t="shared" si="0"/>
        <v>1.388888888888884E-2</v>
      </c>
      <c r="P59" s="54"/>
    </row>
    <row r="60" spans="1:16" ht="16" x14ac:dyDescent="0.2">
      <c r="A60" s="46">
        <v>0.4861111111111111</v>
      </c>
      <c r="B60" s="40" t="s">
        <v>109</v>
      </c>
      <c r="C60" s="40"/>
      <c r="D60" s="40" t="s">
        <v>120</v>
      </c>
      <c r="E60" s="37">
        <v>1</v>
      </c>
      <c r="F60" s="39" t="s">
        <v>49</v>
      </c>
      <c r="G60" s="47" t="s">
        <v>107</v>
      </c>
      <c r="H60" s="40" t="s">
        <v>103</v>
      </c>
      <c r="I60" s="57"/>
      <c r="J60" s="55"/>
      <c r="K60" s="56">
        <v>1</v>
      </c>
      <c r="L60" s="51"/>
      <c r="M60" s="52"/>
      <c r="N60" s="46">
        <v>0.4993055555555555</v>
      </c>
      <c r="O60" s="53">
        <f t="shared" si="0"/>
        <v>1.3194444444444398E-2</v>
      </c>
      <c r="P60" s="54"/>
    </row>
    <row r="61" spans="1:16" ht="16" x14ac:dyDescent="0.2">
      <c r="A61" s="46">
        <v>0.48819444444444443</v>
      </c>
      <c r="B61" s="40" t="s">
        <v>191</v>
      </c>
      <c r="C61" s="40"/>
      <c r="D61" s="40" t="s">
        <v>120</v>
      </c>
      <c r="E61" s="37">
        <v>1</v>
      </c>
      <c r="F61" s="39" t="s">
        <v>51</v>
      </c>
      <c r="G61" s="47" t="s">
        <v>289</v>
      </c>
      <c r="H61" s="40" t="s">
        <v>103</v>
      </c>
      <c r="I61" s="48"/>
      <c r="J61" s="55"/>
      <c r="K61" s="56"/>
      <c r="L61" s="51">
        <v>1</v>
      </c>
      <c r="M61" s="52"/>
      <c r="N61" s="46">
        <v>0.50347222222222221</v>
      </c>
      <c r="O61" s="53">
        <f t="shared" si="0"/>
        <v>1.5277777777777779E-2</v>
      </c>
      <c r="P61" s="88"/>
    </row>
    <row r="62" spans="1:16" ht="16" x14ac:dyDescent="0.2">
      <c r="A62" s="46">
        <v>0.4909722222222222</v>
      </c>
      <c r="B62" s="40" t="s">
        <v>139</v>
      </c>
      <c r="C62" s="40"/>
      <c r="D62" s="40" t="s">
        <v>120</v>
      </c>
      <c r="E62" s="37">
        <v>1</v>
      </c>
      <c r="F62" s="39" t="s">
        <v>45</v>
      </c>
      <c r="G62" s="47" t="s">
        <v>271</v>
      </c>
      <c r="H62" s="40" t="s">
        <v>103</v>
      </c>
      <c r="I62" s="48"/>
      <c r="J62" s="55"/>
      <c r="K62" s="56"/>
      <c r="L62" s="51">
        <v>1</v>
      </c>
      <c r="M62" s="52"/>
      <c r="N62" s="46">
        <v>0.50347222222222221</v>
      </c>
      <c r="O62" s="53">
        <f t="shared" si="0"/>
        <v>1.2500000000000011E-2</v>
      </c>
      <c r="P62" s="131" t="s">
        <v>294</v>
      </c>
    </row>
    <row r="63" spans="1:16" ht="16" x14ac:dyDescent="0.2">
      <c r="A63" s="46">
        <v>0.52500000000000002</v>
      </c>
      <c r="B63" s="40" t="s">
        <v>193</v>
      </c>
      <c r="C63" s="40"/>
      <c r="D63" s="40" t="s">
        <v>120</v>
      </c>
      <c r="E63" s="37">
        <v>2</v>
      </c>
      <c r="F63" s="39" t="s">
        <v>50</v>
      </c>
      <c r="G63" s="47" t="s">
        <v>103</v>
      </c>
      <c r="H63" s="40" t="s">
        <v>220</v>
      </c>
      <c r="I63" s="48">
        <v>1</v>
      </c>
      <c r="J63" s="55"/>
      <c r="K63" s="56"/>
      <c r="L63" s="51"/>
      <c r="M63" s="52"/>
      <c r="N63" s="46">
        <v>0.52916666666666667</v>
      </c>
      <c r="O63" s="53">
        <f t="shared" si="0"/>
        <v>4.1666666666666519E-3</v>
      </c>
      <c r="P63" s="54"/>
    </row>
    <row r="64" spans="1:16" ht="16" x14ac:dyDescent="0.2">
      <c r="A64" s="46">
        <v>0.52500000000000002</v>
      </c>
      <c r="B64" s="40" t="s">
        <v>112</v>
      </c>
      <c r="C64" s="40"/>
      <c r="D64" s="40" t="s">
        <v>120</v>
      </c>
      <c r="E64" s="37">
        <v>1</v>
      </c>
      <c r="F64" s="39" t="s">
        <v>46</v>
      </c>
      <c r="G64" s="47" t="s">
        <v>103</v>
      </c>
      <c r="H64" s="40" t="s">
        <v>220</v>
      </c>
      <c r="I64" s="48">
        <v>1</v>
      </c>
      <c r="J64" s="55"/>
      <c r="K64" s="56"/>
      <c r="L64" s="51"/>
      <c r="M64" s="52"/>
      <c r="N64" s="46">
        <v>0.52916666666666667</v>
      </c>
      <c r="O64" s="53">
        <f t="shared" si="0"/>
        <v>4.1666666666666519E-3</v>
      </c>
      <c r="P64" s="54"/>
    </row>
    <row r="65" spans="1:16" ht="16" x14ac:dyDescent="0.2">
      <c r="A65" s="46">
        <v>0.52569444444444446</v>
      </c>
      <c r="B65" s="40" t="s">
        <v>191</v>
      </c>
      <c r="C65" s="40"/>
      <c r="D65" s="40" t="s">
        <v>120</v>
      </c>
      <c r="E65" s="37">
        <v>1</v>
      </c>
      <c r="F65" s="39" t="s">
        <v>51</v>
      </c>
      <c r="G65" s="47" t="s">
        <v>103</v>
      </c>
      <c r="H65" s="40" t="s">
        <v>289</v>
      </c>
      <c r="I65" s="48"/>
      <c r="J65" s="55"/>
      <c r="K65" s="56">
        <v>1</v>
      </c>
      <c r="L65" s="51"/>
      <c r="M65" s="52"/>
      <c r="N65" s="46">
        <v>0.52986111111111112</v>
      </c>
      <c r="O65" s="53">
        <f t="shared" si="0"/>
        <v>4.1666666666666519E-3</v>
      </c>
      <c r="P65" s="54"/>
    </row>
    <row r="66" spans="1:16" ht="16" x14ac:dyDescent="0.2">
      <c r="A66" s="46">
        <v>0.52986111111111112</v>
      </c>
      <c r="B66" s="40" t="s">
        <v>207</v>
      </c>
      <c r="C66" s="40"/>
      <c r="D66" s="40" t="s">
        <v>194</v>
      </c>
      <c r="E66" s="37">
        <v>1</v>
      </c>
      <c r="F66" s="39" t="s">
        <v>45</v>
      </c>
      <c r="G66" s="47" t="s">
        <v>103</v>
      </c>
      <c r="H66" s="40" t="s">
        <v>297</v>
      </c>
      <c r="I66" s="48"/>
      <c r="J66" s="55"/>
      <c r="K66" s="56"/>
      <c r="L66" s="51">
        <v>1</v>
      </c>
      <c r="M66" s="52"/>
      <c r="N66" s="46">
        <v>0.53194444444444444</v>
      </c>
      <c r="O66" s="53">
        <f t="shared" si="0"/>
        <v>2.0833333333333259E-3</v>
      </c>
      <c r="P66" s="54"/>
    </row>
    <row r="67" spans="1:16" ht="16" x14ac:dyDescent="0.2">
      <c r="A67" s="46">
        <v>0.52986111111111112</v>
      </c>
      <c r="B67" s="40" t="s">
        <v>131</v>
      </c>
      <c r="C67" s="40"/>
      <c r="D67" s="40" t="s">
        <v>120</v>
      </c>
      <c r="E67" s="37">
        <v>1</v>
      </c>
      <c r="F67" s="39" t="s">
        <v>49</v>
      </c>
      <c r="G67" s="47" t="s">
        <v>103</v>
      </c>
      <c r="H67" s="40" t="s">
        <v>308</v>
      </c>
      <c r="I67" s="48"/>
      <c r="J67" s="55"/>
      <c r="K67" s="56"/>
      <c r="L67" s="51">
        <v>1</v>
      </c>
      <c r="M67" s="52"/>
      <c r="N67" s="46">
        <v>0.53611111111111109</v>
      </c>
      <c r="O67" s="53">
        <f t="shared" si="0"/>
        <v>6.2499999999999778E-3</v>
      </c>
      <c r="P67" s="54"/>
    </row>
    <row r="68" spans="1:16" ht="16" x14ac:dyDescent="0.2">
      <c r="A68" s="46">
        <v>0.52986111111111112</v>
      </c>
      <c r="B68" s="40" t="s">
        <v>147</v>
      </c>
      <c r="C68" s="40"/>
      <c r="D68" s="40" t="s">
        <v>194</v>
      </c>
      <c r="E68" s="37">
        <v>1</v>
      </c>
      <c r="F68" s="39" t="s">
        <v>44</v>
      </c>
      <c r="G68" s="47" t="s">
        <v>103</v>
      </c>
      <c r="H68" s="40" t="s">
        <v>284</v>
      </c>
      <c r="I68" s="48"/>
      <c r="J68" s="55"/>
      <c r="K68" s="56"/>
      <c r="L68" s="51">
        <v>1</v>
      </c>
      <c r="M68" s="52"/>
      <c r="N68" s="46">
        <v>0.54513888888888895</v>
      </c>
      <c r="O68" s="53">
        <f t="shared" ref="O68:O131" si="1">ABS(N68-A68)</f>
        <v>1.5277777777777835E-2</v>
      </c>
      <c r="P68" s="54"/>
    </row>
    <row r="69" spans="1:16" ht="16" x14ac:dyDescent="0.2">
      <c r="A69" s="46">
        <v>0.52986111111111112</v>
      </c>
      <c r="B69" s="40" t="s">
        <v>256</v>
      </c>
      <c r="C69" s="40"/>
      <c r="D69" s="40" t="s">
        <v>120</v>
      </c>
      <c r="E69" s="37">
        <v>1</v>
      </c>
      <c r="F69" s="39" t="s">
        <v>45</v>
      </c>
      <c r="G69" s="47" t="s">
        <v>136</v>
      </c>
      <c r="H69" s="40" t="s">
        <v>308</v>
      </c>
      <c r="I69" s="48"/>
      <c r="J69" s="55"/>
      <c r="K69" s="56"/>
      <c r="L69" s="51">
        <v>1</v>
      </c>
      <c r="M69" s="52"/>
      <c r="N69" s="46">
        <v>0.53611111111111109</v>
      </c>
      <c r="O69" s="53">
        <f t="shared" si="1"/>
        <v>6.2499999999999778E-3</v>
      </c>
      <c r="P69" s="54"/>
    </row>
    <row r="70" spans="1:16" ht="16" x14ac:dyDescent="0.2">
      <c r="A70" s="46">
        <v>0.53263888888888888</v>
      </c>
      <c r="B70" s="40" t="s">
        <v>135</v>
      </c>
      <c r="C70" s="40"/>
      <c r="D70" s="40" t="s">
        <v>194</v>
      </c>
      <c r="E70" s="37">
        <v>1</v>
      </c>
      <c r="F70" s="39" t="s">
        <v>45</v>
      </c>
      <c r="G70" s="47" t="s">
        <v>103</v>
      </c>
      <c r="H70" s="40" t="s">
        <v>142</v>
      </c>
      <c r="I70" s="48"/>
      <c r="J70" s="55"/>
      <c r="K70" s="56">
        <v>1</v>
      </c>
      <c r="L70" s="51"/>
      <c r="M70" s="52"/>
      <c r="N70" s="46">
        <v>0.53472222222222221</v>
      </c>
      <c r="O70" s="53">
        <f t="shared" si="1"/>
        <v>2.0833333333333259E-3</v>
      </c>
      <c r="P70" s="54"/>
    </row>
    <row r="71" spans="1:16" ht="16" x14ac:dyDescent="0.2">
      <c r="A71" s="46">
        <v>0.53263888888888888</v>
      </c>
      <c r="B71" s="40" t="s">
        <v>139</v>
      </c>
      <c r="C71" s="40"/>
      <c r="D71" s="40" t="s">
        <v>194</v>
      </c>
      <c r="E71" s="37">
        <v>1</v>
      </c>
      <c r="F71" s="39" t="s">
        <v>45</v>
      </c>
      <c r="G71" s="47" t="s">
        <v>103</v>
      </c>
      <c r="H71" s="40" t="s">
        <v>271</v>
      </c>
      <c r="I71" s="48"/>
      <c r="J71" s="55"/>
      <c r="K71" s="56">
        <v>1</v>
      </c>
      <c r="L71" s="51"/>
      <c r="M71" s="52"/>
      <c r="N71" s="46">
        <v>0.53888888888888886</v>
      </c>
      <c r="O71" s="53">
        <f t="shared" si="1"/>
        <v>6.2499999999999778E-3</v>
      </c>
      <c r="P71" s="54"/>
    </row>
    <row r="72" spans="1:16" ht="16" x14ac:dyDescent="0.2">
      <c r="A72" s="46">
        <v>0.5395833333333333</v>
      </c>
      <c r="B72" s="40" t="s">
        <v>318</v>
      </c>
      <c r="C72" s="40"/>
      <c r="D72" s="40" t="s">
        <v>120</v>
      </c>
      <c r="E72" s="37">
        <v>1</v>
      </c>
      <c r="F72" s="39" t="s">
        <v>44</v>
      </c>
      <c r="G72" s="47" t="s">
        <v>136</v>
      </c>
      <c r="H72" s="40" t="s">
        <v>103</v>
      </c>
      <c r="I72" s="48">
        <v>1</v>
      </c>
      <c r="J72" s="55"/>
      <c r="K72" s="56"/>
      <c r="L72" s="51"/>
      <c r="M72" s="52"/>
      <c r="N72" s="46">
        <v>0.55347222222222225</v>
      </c>
      <c r="O72" s="53">
        <f t="shared" si="1"/>
        <v>1.3888888888888951E-2</v>
      </c>
      <c r="P72" s="54"/>
    </row>
    <row r="73" spans="1:16" ht="16" x14ac:dyDescent="0.2">
      <c r="A73" s="46">
        <v>0.5395833333333333</v>
      </c>
      <c r="B73" s="40" t="s">
        <v>109</v>
      </c>
      <c r="C73" s="40"/>
      <c r="D73" s="40" t="s">
        <v>120</v>
      </c>
      <c r="E73" s="37">
        <v>1</v>
      </c>
      <c r="F73" s="39" t="s">
        <v>49</v>
      </c>
      <c r="G73" s="47" t="s">
        <v>103</v>
      </c>
      <c r="H73" s="40" t="s">
        <v>203</v>
      </c>
      <c r="I73" s="48">
        <v>1</v>
      </c>
      <c r="J73" s="55"/>
      <c r="K73" s="56"/>
      <c r="L73" s="51"/>
      <c r="M73" s="52"/>
      <c r="N73" s="46">
        <v>0.54166666666666663</v>
      </c>
      <c r="O73" s="53">
        <f t="shared" si="1"/>
        <v>2.0833333333333259E-3</v>
      </c>
      <c r="P73" s="54"/>
    </row>
    <row r="74" spans="1:16" ht="16" x14ac:dyDescent="0.2">
      <c r="A74" s="46">
        <v>4.8611111111111112E-2</v>
      </c>
      <c r="B74" s="40" t="s">
        <v>462</v>
      </c>
      <c r="C74" s="40"/>
      <c r="D74" s="40" t="s">
        <v>120</v>
      </c>
      <c r="E74" s="37">
        <v>2</v>
      </c>
      <c r="F74" s="39" t="s">
        <v>51</v>
      </c>
      <c r="G74" s="47" t="s">
        <v>103</v>
      </c>
      <c r="H74" s="40" t="s">
        <v>136</v>
      </c>
      <c r="I74" s="48"/>
      <c r="J74" s="55"/>
      <c r="K74" s="56">
        <v>1</v>
      </c>
      <c r="L74" s="51"/>
      <c r="M74" s="52"/>
      <c r="N74" s="46">
        <v>5.2777777777777778E-2</v>
      </c>
      <c r="O74" s="53">
        <f t="shared" si="1"/>
        <v>4.1666666666666657E-3</v>
      </c>
      <c r="P74" s="54"/>
    </row>
    <row r="75" spans="1:16" ht="16" x14ac:dyDescent="0.2">
      <c r="A75" s="46">
        <v>5.347222222222222E-2</v>
      </c>
      <c r="B75" s="40" t="s">
        <v>209</v>
      </c>
      <c r="C75" s="40"/>
      <c r="D75" s="40" t="s">
        <v>120</v>
      </c>
      <c r="E75" s="37">
        <v>1</v>
      </c>
      <c r="F75" s="39" t="s">
        <v>44</v>
      </c>
      <c r="G75" s="47" t="s">
        <v>103</v>
      </c>
      <c r="H75" s="40" t="s">
        <v>142</v>
      </c>
      <c r="I75" s="48">
        <v>1</v>
      </c>
      <c r="J75" s="55"/>
      <c r="K75" s="56"/>
      <c r="L75" s="51"/>
      <c r="M75" s="52"/>
      <c r="N75" s="46">
        <v>5.7638888888888885E-2</v>
      </c>
      <c r="O75" s="53">
        <f t="shared" si="1"/>
        <v>4.1666666666666657E-3</v>
      </c>
      <c r="P75" s="54"/>
    </row>
    <row r="76" spans="1:16" ht="16" x14ac:dyDescent="0.2">
      <c r="A76" s="46">
        <v>5.6944444444444443E-2</v>
      </c>
      <c r="B76" s="40" t="s">
        <v>463</v>
      </c>
      <c r="C76" s="40"/>
      <c r="D76" s="40" t="s">
        <v>120</v>
      </c>
      <c r="E76" s="37">
        <v>2</v>
      </c>
      <c r="F76" s="39" t="s">
        <v>44</v>
      </c>
      <c r="G76" s="47" t="s">
        <v>103</v>
      </c>
      <c r="H76" s="40" t="s">
        <v>107</v>
      </c>
      <c r="I76" s="48"/>
      <c r="J76" s="55"/>
      <c r="K76" s="56"/>
      <c r="L76" s="51">
        <v>1</v>
      </c>
      <c r="M76" s="52"/>
      <c r="N76" s="46">
        <v>6.9444444444444434E-2</v>
      </c>
      <c r="O76" s="53">
        <f t="shared" si="1"/>
        <v>1.249999999999999E-2</v>
      </c>
      <c r="P76" s="54"/>
    </row>
    <row r="77" spans="1:16" ht="16" x14ac:dyDescent="0.2">
      <c r="A77" s="46">
        <v>5.6944444444444443E-2</v>
      </c>
      <c r="B77" s="40" t="s">
        <v>155</v>
      </c>
      <c r="C77" s="40"/>
      <c r="D77" s="40" t="s">
        <v>120</v>
      </c>
      <c r="E77" s="37">
        <v>1</v>
      </c>
      <c r="F77" s="39" t="s">
        <v>44</v>
      </c>
      <c r="G77" s="47" t="s">
        <v>143</v>
      </c>
      <c r="H77" s="40" t="s">
        <v>107</v>
      </c>
      <c r="I77" s="48"/>
      <c r="J77" s="55"/>
      <c r="K77" s="56"/>
      <c r="L77" s="51">
        <v>1</v>
      </c>
      <c r="M77" s="52"/>
      <c r="N77" s="46">
        <v>6.9444444444444434E-2</v>
      </c>
      <c r="O77" s="53">
        <f t="shared" si="1"/>
        <v>1.249999999999999E-2</v>
      </c>
      <c r="P77" s="54"/>
    </row>
    <row r="78" spans="1:16" ht="16" x14ac:dyDescent="0.2">
      <c r="A78" s="46">
        <v>5.6944444444444443E-2</v>
      </c>
      <c r="B78" s="40" t="s">
        <v>295</v>
      </c>
      <c r="C78" s="40"/>
      <c r="D78" s="40" t="s">
        <v>120</v>
      </c>
      <c r="E78" s="37">
        <v>2</v>
      </c>
      <c r="F78" s="39" t="s">
        <v>47</v>
      </c>
      <c r="G78" s="47" t="s">
        <v>103</v>
      </c>
      <c r="H78" s="40" t="s">
        <v>170</v>
      </c>
      <c r="I78" s="48"/>
      <c r="J78" s="55"/>
      <c r="K78" s="56">
        <v>1</v>
      </c>
      <c r="L78" s="51"/>
      <c r="M78" s="52"/>
      <c r="N78" s="46">
        <v>6.1805555555555558E-2</v>
      </c>
      <c r="O78" s="53">
        <f t="shared" si="1"/>
        <v>4.8611111111111147E-3</v>
      </c>
      <c r="P78" s="54"/>
    </row>
    <row r="79" spans="1:16" ht="16" x14ac:dyDescent="0.2">
      <c r="A79" s="46">
        <v>5.6944444444444443E-2</v>
      </c>
      <c r="B79" s="40" t="s">
        <v>270</v>
      </c>
      <c r="C79" s="40"/>
      <c r="D79" s="40" t="s">
        <v>120</v>
      </c>
      <c r="E79" s="37">
        <v>2</v>
      </c>
      <c r="F79" s="39" t="s">
        <v>50</v>
      </c>
      <c r="G79" s="47" t="s">
        <v>103</v>
      </c>
      <c r="H79" s="40" t="s">
        <v>216</v>
      </c>
      <c r="I79" s="48"/>
      <c r="J79" s="55"/>
      <c r="K79" s="56">
        <v>1</v>
      </c>
      <c r="L79" s="51"/>
      <c r="M79" s="52"/>
      <c r="N79" s="46">
        <v>7.2222222222222229E-2</v>
      </c>
      <c r="O79" s="53">
        <f t="shared" si="1"/>
        <v>1.5277777777777786E-2</v>
      </c>
      <c r="P79" s="54"/>
    </row>
    <row r="80" spans="1:16" ht="16" x14ac:dyDescent="0.2">
      <c r="A80" s="46">
        <v>6.1111111111111116E-2</v>
      </c>
      <c r="B80" s="40" t="s">
        <v>131</v>
      </c>
      <c r="C80" s="40"/>
      <c r="D80" s="40" t="s">
        <v>120</v>
      </c>
      <c r="E80" s="37">
        <v>1</v>
      </c>
      <c r="F80" s="39" t="s">
        <v>49</v>
      </c>
      <c r="G80" s="47" t="s">
        <v>195</v>
      </c>
      <c r="H80" s="40" t="s">
        <v>136</v>
      </c>
      <c r="I80" s="48">
        <v>1</v>
      </c>
      <c r="J80" s="55"/>
      <c r="K80" s="56"/>
      <c r="L80" s="51"/>
      <c r="M80" s="52"/>
      <c r="N80" s="46">
        <v>7.6388888888888895E-2</v>
      </c>
      <c r="O80" s="53">
        <f t="shared" si="1"/>
        <v>1.5277777777777779E-2</v>
      </c>
      <c r="P80" s="54"/>
    </row>
    <row r="81" spans="1:16" ht="16" x14ac:dyDescent="0.2">
      <c r="A81" s="46">
        <v>6.1805555555555558E-2</v>
      </c>
      <c r="B81" s="40" t="s">
        <v>213</v>
      </c>
      <c r="C81" s="40"/>
      <c r="D81" s="40" t="s">
        <v>120</v>
      </c>
      <c r="E81" s="37">
        <v>1</v>
      </c>
      <c r="F81" s="39" t="s">
        <v>51</v>
      </c>
      <c r="G81" s="47" t="s">
        <v>341</v>
      </c>
      <c r="H81" s="40" t="s">
        <v>103</v>
      </c>
      <c r="I81" s="48">
        <v>1</v>
      </c>
      <c r="J81" s="55"/>
      <c r="K81" s="56"/>
      <c r="L81" s="51"/>
      <c r="M81" s="52"/>
      <c r="N81" s="46">
        <v>8.6805555555555566E-2</v>
      </c>
      <c r="O81" s="53">
        <f t="shared" si="1"/>
        <v>2.5000000000000008E-2</v>
      </c>
      <c r="P81" s="131" t="s">
        <v>294</v>
      </c>
    </row>
    <row r="82" spans="1:16" ht="16" x14ac:dyDescent="0.2">
      <c r="A82" s="46">
        <v>6.9444444444444434E-2</v>
      </c>
      <c r="B82" s="40" t="s">
        <v>112</v>
      </c>
      <c r="C82" s="40"/>
      <c r="D82" s="40" t="s">
        <v>120</v>
      </c>
      <c r="E82" s="37">
        <v>1</v>
      </c>
      <c r="F82" s="39" t="s">
        <v>46</v>
      </c>
      <c r="G82" s="47" t="s">
        <v>220</v>
      </c>
      <c r="H82" s="40" t="s">
        <v>103</v>
      </c>
      <c r="I82" s="48"/>
      <c r="J82" s="55"/>
      <c r="K82" s="56"/>
      <c r="L82" s="51">
        <v>1</v>
      </c>
      <c r="M82" s="52"/>
      <c r="N82" s="46">
        <v>8.5416666666666655E-2</v>
      </c>
      <c r="O82" s="53">
        <f t="shared" si="1"/>
        <v>1.5972222222222221E-2</v>
      </c>
      <c r="P82" s="131" t="s">
        <v>294</v>
      </c>
    </row>
    <row r="83" spans="1:16" ht="16" x14ac:dyDescent="0.2">
      <c r="A83" s="46">
        <v>9.4444444444444442E-2</v>
      </c>
      <c r="B83" s="40" t="s">
        <v>457</v>
      </c>
      <c r="C83" s="40">
        <v>1</v>
      </c>
      <c r="D83" s="40" t="s">
        <v>194</v>
      </c>
      <c r="E83" s="37"/>
      <c r="F83" s="39" t="s">
        <v>44</v>
      </c>
      <c r="G83" s="47" t="s">
        <v>103</v>
      </c>
      <c r="H83" s="40" t="s">
        <v>206</v>
      </c>
      <c r="I83" s="48"/>
      <c r="J83" s="55"/>
      <c r="K83" s="56">
        <v>1</v>
      </c>
      <c r="L83" s="51"/>
      <c r="M83" s="52"/>
      <c r="N83" s="46">
        <v>9.9999999999999992E-2</v>
      </c>
      <c r="O83" s="53">
        <f t="shared" si="1"/>
        <v>5.5555555555555497E-3</v>
      </c>
      <c r="P83" s="131" t="s">
        <v>212</v>
      </c>
    </row>
    <row r="84" spans="1:16" ht="16" x14ac:dyDescent="0.2">
      <c r="A84" s="46">
        <v>9.4444444444444442E-2</v>
      </c>
      <c r="B84" s="40" t="s">
        <v>209</v>
      </c>
      <c r="C84" s="40">
        <v>1</v>
      </c>
      <c r="D84" s="40" t="s">
        <v>194</v>
      </c>
      <c r="E84" s="37"/>
      <c r="F84" s="39" t="s">
        <v>44</v>
      </c>
      <c r="G84" s="47" t="s">
        <v>248</v>
      </c>
      <c r="H84" s="40" t="s">
        <v>142</v>
      </c>
      <c r="I84" s="48"/>
      <c r="J84" s="55"/>
      <c r="K84" s="56">
        <v>1</v>
      </c>
      <c r="L84" s="51"/>
      <c r="M84" s="52"/>
      <c r="N84" s="46">
        <v>9.7916666666666666E-2</v>
      </c>
      <c r="O84" s="53">
        <f t="shared" si="1"/>
        <v>3.4722222222222238E-3</v>
      </c>
      <c r="P84" s="131" t="s">
        <v>212</v>
      </c>
    </row>
    <row r="85" spans="1:16" ht="16" x14ac:dyDescent="0.2">
      <c r="A85" s="46">
        <v>9.4444444444444442E-2</v>
      </c>
      <c r="B85" s="40" t="s">
        <v>318</v>
      </c>
      <c r="C85" s="40"/>
      <c r="D85" s="40" t="s">
        <v>120</v>
      </c>
      <c r="E85" s="37">
        <v>1</v>
      </c>
      <c r="F85" s="39" t="s">
        <v>44</v>
      </c>
      <c r="G85" s="47" t="s">
        <v>103</v>
      </c>
      <c r="H85" s="40" t="s">
        <v>287</v>
      </c>
      <c r="I85" s="48"/>
      <c r="J85" s="55"/>
      <c r="K85" s="56">
        <v>1</v>
      </c>
      <c r="L85" s="51"/>
      <c r="M85" s="52"/>
      <c r="N85" s="46">
        <v>0.10277777777777779</v>
      </c>
      <c r="O85" s="53">
        <f t="shared" si="1"/>
        <v>8.3333333333333454E-3</v>
      </c>
      <c r="P85" s="54"/>
    </row>
    <row r="86" spans="1:16" ht="16" x14ac:dyDescent="0.2">
      <c r="A86" s="46">
        <v>0.1013888888888889</v>
      </c>
      <c r="B86" s="40" t="s">
        <v>109</v>
      </c>
      <c r="C86" s="40"/>
      <c r="D86" s="40" t="s">
        <v>120</v>
      </c>
      <c r="E86" s="37">
        <v>1</v>
      </c>
      <c r="F86" s="39" t="s">
        <v>49</v>
      </c>
      <c r="G86" s="47" t="s">
        <v>203</v>
      </c>
      <c r="H86" s="40" t="s">
        <v>230</v>
      </c>
      <c r="I86" s="48"/>
      <c r="J86" s="55"/>
      <c r="K86" s="56">
        <v>1</v>
      </c>
      <c r="L86" s="51"/>
      <c r="M86" s="52"/>
      <c r="N86" s="46">
        <v>0.10902777777777778</v>
      </c>
      <c r="O86" s="53">
        <f t="shared" si="1"/>
        <v>7.6388888888888756E-3</v>
      </c>
      <c r="P86" s="54"/>
    </row>
    <row r="87" spans="1:16" ht="16" x14ac:dyDescent="0.2">
      <c r="A87" s="46">
        <v>9.6527777777777768E-2</v>
      </c>
      <c r="B87" s="40" t="s">
        <v>139</v>
      </c>
      <c r="C87" s="40"/>
      <c r="D87" s="40" t="s">
        <v>120</v>
      </c>
      <c r="E87" s="37">
        <v>1</v>
      </c>
      <c r="F87" s="39" t="s">
        <v>45</v>
      </c>
      <c r="G87" s="47" t="s">
        <v>271</v>
      </c>
      <c r="H87" s="40" t="s">
        <v>103</v>
      </c>
      <c r="I87" s="48"/>
      <c r="J87" s="55"/>
      <c r="K87" s="56"/>
      <c r="L87" s="51">
        <v>1</v>
      </c>
      <c r="M87" s="52"/>
      <c r="N87" s="46">
        <v>0.1111111111111111</v>
      </c>
      <c r="O87" s="53">
        <f t="shared" si="1"/>
        <v>1.4583333333333337E-2</v>
      </c>
      <c r="P87" s="54"/>
    </row>
    <row r="88" spans="1:16" ht="16" x14ac:dyDescent="0.2">
      <c r="A88" s="46">
        <v>9.7916666666666666E-2</v>
      </c>
      <c r="B88" s="40" t="s">
        <v>114</v>
      </c>
      <c r="C88" s="40"/>
      <c r="D88" s="40" t="s">
        <v>120</v>
      </c>
      <c r="E88" s="37">
        <v>1</v>
      </c>
      <c r="F88" s="39" t="s">
        <v>46</v>
      </c>
      <c r="G88" s="47" t="s">
        <v>103</v>
      </c>
      <c r="H88" s="40" t="s">
        <v>255</v>
      </c>
      <c r="I88" s="48">
        <v>1</v>
      </c>
      <c r="J88" s="55"/>
      <c r="K88" s="56"/>
      <c r="L88" s="51"/>
      <c r="M88" s="52"/>
      <c r="N88" s="46">
        <v>0.1013888888888889</v>
      </c>
      <c r="O88" s="53">
        <f t="shared" si="1"/>
        <v>3.4722222222222376E-3</v>
      </c>
      <c r="P88" s="54"/>
    </row>
    <row r="89" spans="1:16" ht="16" x14ac:dyDescent="0.2">
      <c r="A89" s="46">
        <v>9.9999999999999992E-2</v>
      </c>
      <c r="B89" s="40" t="s">
        <v>270</v>
      </c>
      <c r="C89" s="40"/>
      <c r="D89" s="40" t="s">
        <v>120</v>
      </c>
      <c r="E89" s="37">
        <v>2</v>
      </c>
      <c r="F89" s="39" t="s">
        <v>50</v>
      </c>
      <c r="G89" s="47" t="s">
        <v>216</v>
      </c>
      <c r="H89" s="40" t="s">
        <v>103</v>
      </c>
      <c r="I89" s="48">
        <v>1</v>
      </c>
      <c r="J89" s="55"/>
      <c r="K89" s="56"/>
      <c r="L89" s="51"/>
      <c r="M89" s="52"/>
      <c r="N89" s="46">
        <v>0.14166666666666666</v>
      </c>
      <c r="O89" s="53">
        <f t="shared" si="1"/>
        <v>4.1666666666666671E-2</v>
      </c>
      <c r="P89" s="54"/>
    </row>
    <row r="90" spans="1:16" ht="16" x14ac:dyDescent="0.2">
      <c r="A90" s="46">
        <v>0.10277777777777779</v>
      </c>
      <c r="B90" s="40" t="s">
        <v>193</v>
      </c>
      <c r="C90" s="40"/>
      <c r="D90" s="40" t="s">
        <v>120</v>
      </c>
      <c r="E90" s="37">
        <v>2</v>
      </c>
      <c r="F90" s="39" t="s">
        <v>50</v>
      </c>
      <c r="G90" s="47" t="s">
        <v>220</v>
      </c>
      <c r="H90" s="40" t="s">
        <v>103</v>
      </c>
      <c r="I90" s="48"/>
      <c r="J90" s="55"/>
      <c r="K90" s="56">
        <v>1</v>
      </c>
      <c r="L90" s="51"/>
      <c r="M90" s="52"/>
      <c r="N90" s="46">
        <v>0.11041666666666666</v>
      </c>
      <c r="O90" s="53">
        <f t="shared" si="1"/>
        <v>7.6388888888888756E-3</v>
      </c>
      <c r="P90" s="54"/>
    </row>
    <row r="91" spans="1:16" ht="16" x14ac:dyDescent="0.2">
      <c r="A91" s="46">
        <v>0.10416666666666667</v>
      </c>
      <c r="B91" s="40" t="s">
        <v>295</v>
      </c>
      <c r="C91" s="40"/>
      <c r="D91" s="40" t="s">
        <v>120</v>
      </c>
      <c r="E91" s="37">
        <v>2</v>
      </c>
      <c r="F91" s="39" t="s">
        <v>47</v>
      </c>
      <c r="G91" s="47" t="s">
        <v>170</v>
      </c>
      <c r="H91" s="40" t="s">
        <v>103</v>
      </c>
      <c r="I91" s="48"/>
      <c r="J91" s="55"/>
      <c r="K91" s="56"/>
      <c r="L91" s="51">
        <v>1</v>
      </c>
      <c r="M91" s="52"/>
      <c r="N91" s="46">
        <v>0.1111111111111111</v>
      </c>
      <c r="O91" s="53">
        <f t="shared" si="1"/>
        <v>6.9444444444444337E-3</v>
      </c>
      <c r="P91" s="54"/>
    </row>
    <row r="92" spans="1:16" ht="16" x14ac:dyDescent="0.2">
      <c r="A92" s="46">
        <v>0.10416666666666667</v>
      </c>
      <c r="B92" s="40" t="s">
        <v>462</v>
      </c>
      <c r="C92" s="40"/>
      <c r="D92" s="40" t="s">
        <v>120</v>
      </c>
      <c r="E92" s="37">
        <v>2</v>
      </c>
      <c r="F92" s="39" t="s">
        <v>51</v>
      </c>
      <c r="G92" s="47" t="s">
        <v>136</v>
      </c>
      <c r="H92" s="40" t="s">
        <v>103</v>
      </c>
      <c r="I92" s="48">
        <v>1</v>
      </c>
      <c r="J92" s="55"/>
      <c r="K92" s="56"/>
      <c r="L92" s="51"/>
      <c r="M92" s="52"/>
      <c r="N92" s="46">
        <v>0.1076388888888889</v>
      </c>
      <c r="O92" s="53">
        <f t="shared" si="1"/>
        <v>3.4722222222222238E-3</v>
      </c>
      <c r="P92" s="54"/>
    </row>
    <row r="93" spans="1:16" ht="16" x14ac:dyDescent="0.2">
      <c r="A93" s="46">
        <v>0.1076388888888889</v>
      </c>
      <c r="B93" s="40" t="s">
        <v>202</v>
      </c>
      <c r="C93" s="40"/>
      <c r="D93" s="40" t="s">
        <v>120</v>
      </c>
      <c r="E93" s="37">
        <v>1</v>
      </c>
      <c r="F93" s="39" t="s">
        <v>51</v>
      </c>
      <c r="G93" s="47" t="s">
        <v>103</v>
      </c>
      <c r="H93" s="40" t="s">
        <v>274</v>
      </c>
      <c r="I93" s="48">
        <v>1</v>
      </c>
      <c r="J93" s="55"/>
      <c r="K93" s="56"/>
      <c r="L93" s="51"/>
      <c r="M93" s="52"/>
      <c r="N93" s="46">
        <v>0.11666666666666665</v>
      </c>
      <c r="O93" s="53">
        <f t="shared" si="1"/>
        <v>9.0277777777777596E-3</v>
      </c>
      <c r="P93" s="54"/>
    </row>
    <row r="94" spans="1:16" ht="16" x14ac:dyDescent="0.2">
      <c r="A94" s="46">
        <v>0.10486111111111111</v>
      </c>
      <c r="B94" s="40" t="s">
        <v>112</v>
      </c>
      <c r="C94" s="40">
        <v>1</v>
      </c>
      <c r="D94" s="40" t="s">
        <v>194</v>
      </c>
      <c r="E94" s="37"/>
      <c r="F94" s="39" t="s">
        <v>46</v>
      </c>
      <c r="G94" s="47" t="s">
        <v>143</v>
      </c>
      <c r="H94" s="40" t="s">
        <v>252</v>
      </c>
      <c r="I94" s="48"/>
      <c r="J94" s="55"/>
      <c r="K94" s="56">
        <v>1</v>
      </c>
      <c r="L94" s="51"/>
      <c r="M94" s="52"/>
      <c r="N94" s="46">
        <v>0.11527777777777777</v>
      </c>
      <c r="O94" s="53">
        <f t="shared" si="1"/>
        <v>1.0416666666666657E-2</v>
      </c>
      <c r="P94" s="54"/>
    </row>
    <row r="95" spans="1:16" ht="16" x14ac:dyDescent="0.2">
      <c r="A95" s="46">
        <v>0.10833333333333334</v>
      </c>
      <c r="B95" s="40" t="s">
        <v>205</v>
      </c>
      <c r="C95" s="40"/>
      <c r="D95" s="40" t="s">
        <v>120</v>
      </c>
      <c r="E95" s="37">
        <v>1</v>
      </c>
      <c r="F95" s="39" t="s">
        <v>45</v>
      </c>
      <c r="G95" s="47" t="s">
        <v>190</v>
      </c>
      <c r="H95" s="40" t="s">
        <v>103</v>
      </c>
      <c r="I95" s="48"/>
      <c r="J95" s="55"/>
      <c r="K95" s="56"/>
      <c r="L95" s="51">
        <v>1</v>
      </c>
      <c r="M95" s="52"/>
      <c r="N95" s="46">
        <v>0.12013888888888889</v>
      </c>
      <c r="O95" s="53">
        <f t="shared" si="1"/>
        <v>1.1805555555555555E-2</v>
      </c>
      <c r="P95" s="54"/>
    </row>
    <row r="96" spans="1:16" ht="16" x14ac:dyDescent="0.2">
      <c r="A96" s="46">
        <v>0.11666666666666665</v>
      </c>
      <c r="B96" s="40" t="s">
        <v>202</v>
      </c>
      <c r="C96" s="40"/>
      <c r="D96" s="40" t="s">
        <v>120</v>
      </c>
      <c r="E96" s="37">
        <v>1</v>
      </c>
      <c r="F96" s="39" t="s">
        <v>51</v>
      </c>
      <c r="G96" s="47" t="s">
        <v>274</v>
      </c>
      <c r="H96" s="40" t="s">
        <v>103</v>
      </c>
      <c r="I96" s="48">
        <v>1</v>
      </c>
      <c r="J96" s="55"/>
      <c r="K96" s="56"/>
      <c r="L96" s="51"/>
      <c r="M96" s="52"/>
      <c r="N96" s="46">
        <v>0.14166666666666666</v>
      </c>
      <c r="O96" s="53">
        <f t="shared" si="1"/>
        <v>2.5000000000000008E-2</v>
      </c>
      <c r="P96" s="54"/>
    </row>
    <row r="97" spans="1:16" ht="16" x14ac:dyDescent="0.2">
      <c r="A97" s="46">
        <v>0.11319444444444444</v>
      </c>
      <c r="B97" s="40" t="s">
        <v>126</v>
      </c>
      <c r="C97" s="40"/>
      <c r="D97" s="40" t="s">
        <v>194</v>
      </c>
      <c r="E97" s="37">
        <v>1</v>
      </c>
      <c r="F97" s="39" t="s">
        <v>45</v>
      </c>
      <c r="G97" s="47" t="s">
        <v>125</v>
      </c>
      <c r="H97" s="40" t="s">
        <v>103</v>
      </c>
      <c r="I97" s="48"/>
      <c r="J97" s="55"/>
      <c r="K97" s="56">
        <v>1</v>
      </c>
      <c r="L97" s="51"/>
      <c r="M97" s="52"/>
      <c r="N97" s="46">
        <v>0.12222222222222223</v>
      </c>
      <c r="O97" s="53">
        <f t="shared" si="1"/>
        <v>9.0277777777777873E-3</v>
      </c>
      <c r="P97" s="54"/>
    </row>
    <row r="98" spans="1:16" ht="16" x14ac:dyDescent="0.2">
      <c r="A98" s="46">
        <v>0.11875000000000001</v>
      </c>
      <c r="B98" s="40" t="s">
        <v>209</v>
      </c>
      <c r="C98" s="40">
        <v>1</v>
      </c>
      <c r="D98" s="40" t="s">
        <v>194</v>
      </c>
      <c r="E98" s="37"/>
      <c r="F98" s="39" t="s">
        <v>44</v>
      </c>
      <c r="G98" s="47" t="s">
        <v>143</v>
      </c>
      <c r="H98" s="40" t="s">
        <v>142</v>
      </c>
      <c r="I98" s="48"/>
      <c r="J98" s="55"/>
      <c r="K98" s="56"/>
      <c r="L98" s="51">
        <v>1</v>
      </c>
      <c r="M98" s="52"/>
      <c r="N98" s="46">
        <v>0.12708333333333333</v>
      </c>
      <c r="O98" s="53">
        <f t="shared" si="1"/>
        <v>8.3333333333333176E-3</v>
      </c>
      <c r="P98" s="54"/>
    </row>
    <row r="99" spans="1:16" ht="16" x14ac:dyDescent="0.2">
      <c r="A99" s="46">
        <v>0.11875000000000001</v>
      </c>
      <c r="B99" s="40" t="s">
        <v>191</v>
      </c>
      <c r="C99" s="40"/>
      <c r="D99" s="40" t="s">
        <v>120</v>
      </c>
      <c r="E99" s="37">
        <v>1</v>
      </c>
      <c r="F99" s="39" t="s">
        <v>51</v>
      </c>
      <c r="G99" s="47" t="s">
        <v>289</v>
      </c>
      <c r="H99" s="40" t="s">
        <v>103</v>
      </c>
      <c r="I99" s="48"/>
      <c r="J99" s="55"/>
      <c r="K99" s="56">
        <v>1</v>
      </c>
      <c r="L99" s="51"/>
      <c r="M99" s="52"/>
      <c r="N99" s="46">
        <v>0.13194444444444445</v>
      </c>
      <c r="O99" s="53">
        <f t="shared" si="1"/>
        <v>1.3194444444444439E-2</v>
      </c>
      <c r="P99" s="54"/>
    </row>
    <row r="100" spans="1:16" ht="16" x14ac:dyDescent="0.2">
      <c r="A100" s="46">
        <v>0.12013888888888889</v>
      </c>
      <c r="B100" s="40"/>
      <c r="C100" s="40"/>
      <c r="D100" s="40" t="s">
        <v>194</v>
      </c>
      <c r="E100" s="37">
        <v>1</v>
      </c>
      <c r="F100" s="39" t="s">
        <v>52</v>
      </c>
      <c r="G100" s="47" t="s">
        <v>103</v>
      </c>
      <c r="H100" s="40" t="s">
        <v>322</v>
      </c>
      <c r="I100" s="48"/>
      <c r="J100" s="55"/>
      <c r="K100" s="56"/>
      <c r="L100" s="51">
        <v>1</v>
      </c>
      <c r="M100" s="52"/>
      <c r="N100" s="46">
        <v>0.13055555555555556</v>
      </c>
      <c r="O100" s="53">
        <f t="shared" si="1"/>
        <v>1.0416666666666671E-2</v>
      </c>
      <c r="P100" s="54"/>
    </row>
    <row r="101" spans="1:16" ht="16" x14ac:dyDescent="0.2">
      <c r="A101" s="46">
        <v>0.12083333333333333</v>
      </c>
      <c r="B101" s="40" t="s">
        <v>112</v>
      </c>
      <c r="C101" s="40"/>
      <c r="D101" s="40" t="s">
        <v>120</v>
      </c>
      <c r="E101" s="37">
        <v>1</v>
      </c>
      <c r="F101" s="39" t="s">
        <v>46</v>
      </c>
      <c r="G101" s="47" t="s">
        <v>255</v>
      </c>
      <c r="H101" s="40" t="s">
        <v>103</v>
      </c>
      <c r="I101" s="48"/>
      <c r="J101" s="55"/>
      <c r="K101" s="56"/>
      <c r="L101" s="51">
        <v>1</v>
      </c>
      <c r="M101" s="52"/>
      <c r="N101" s="46">
        <v>0.14166666666666666</v>
      </c>
      <c r="O101" s="53">
        <f t="shared" si="1"/>
        <v>2.0833333333333329E-2</v>
      </c>
      <c r="P101" s="54"/>
    </row>
    <row r="102" spans="1:16" ht="16" x14ac:dyDescent="0.2">
      <c r="A102" s="46">
        <v>0.12291666666666667</v>
      </c>
      <c r="B102" s="40" t="s">
        <v>114</v>
      </c>
      <c r="C102" s="40"/>
      <c r="D102" s="40" t="s">
        <v>120</v>
      </c>
      <c r="E102" s="37">
        <v>1</v>
      </c>
      <c r="F102" s="39" t="s">
        <v>46</v>
      </c>
      <c r="G102" s="47" t="s">
        <v>297</v>
      </c>
      <c r="H102" s="40" t="s">
        <v>103</v>
      </c>
      <c r="I102" s="48"/>
      <c r="J102" s="55"/>
      <c r="K102" s="56"/>
      <c r="L102" s="51">
        <v>1</v>
      </c>
      <c r="M102" s="52"/>
      <c r="N102" s="46">
        <v>0.14166666666666666</v>
      </c>
      <c r="O102" s="53">
        <f t="shared" si="1"/>
        <v>1.8749999999999989E-2</v>
      </c>
      <c r="P102" s="54"/>
    </row>
    <row r="103" spans="1:16" ht="16" x14ac:dyDescent="0.2">
      <c r="A103" s="46">
        <v>0.13263888888888889</v>
      </c>
      <c r="B103" s="40" t="s">
        <v>155</v>
      </c>
      <c r="C103" s="40">
        <v>1</v>
      </c>
      <c r="D103" s="40" t="s">
        <v>194</v>
      </c>
      <c r="E103" s="37"/>
      <c r="F103" s="39" t="s">
        <v>44</v>
      </c>
      <c r="G103" s="47" t="s">
        <v>103</v>
      </c>
      <c r="H103" s="40" t="s">
        <v>107</v>
      </c>
      <c r="I103" s="48"/>
      <c r="J103" s="55"/>
      <c r="K103" s="56">
        <v>1</v>
      </c>
      <c r="L103" s="51"/>
      <c r="M103" s="52"/>
      <c r="N103" s="46">
        <v>0.14166666666666666</v>
      </c>
      <c r="O103" s="53">
        <f t="shared" si="1"/>
        <v>9.0277777777777735E-3</v>
      </c>
      <c r="P103" s="54"/>
    </row>
    <row r="104" spans="1:16" ht="16" x14ac:dyDescent="0.2">
      <c r="A104" s="46">
        <v>0.13263888888888889</v>
      </c>
      <c r="B104" s="40" t="s">
        <v>147</v>
      </c>
      <c r="C104" s="40"/>
      <c r="D104" s="40" t="s">
        <v>194</v>
      </c>
      <c r="E104" s="37">
        <v>1</v>
      </c>
      <c r="F104" s="39" t="s">
        <v>44</v>
      </c>
      <c r="G104" s="47" t="s">
        <v>284</v>
      </c>
      <c r="H104" s="40" t="s">
        <v>103</v>
      </c>
      <c r="I104" s="48"/>
      <c r="J104" s="55"/>
      <c r="K104" s="56">
        <v>1</v>
      </c>
      <c r="L104" s="51"/>
      <c r="M104" s="52"/>
      <c r="N104" s="46">
        <v>0.15</v>
      </c>
      <c r="O104" s="53">
        <f t="shared" si="1"/>
        <v>1.7361111111111105E-2</v>
      </c>
      <c r="P104" s="54"/>
    </row>
    <row r="105" spans="1:16" ht="16" x14ac:dyDescent="0.2">
      <c r="A105" s="46">
        <v>0.1451388888888889</v>
      </c>
      <c r="B105" s="40" t="s">
        <v>209</v>
      </c>
      <c r="C105" s="40"/>
      <c r="D105" s="40" t="s">
        <v>120</v>
      </c>
      <c r="E105" s="37">
        <v>1</v>
      </c>
      <c r="F105" s="39" t="s">
        <v>44</v>
      </c>
      <c r="G105" s="47" t="s">
        <v>142</v>
      </c>
      <c r="H105" s="40" t="s">
        <v>103</v>
      </c>
      <c r="I105" s="48"/>
      <c r="J105" s="55"/>
      <c r="K105" s="56"/>
      <c r="L105" s="51">
        <v>1</v>
      </c>
      <c r="M105" s="52"/>
      <c r="N105" s="46">
        <v>0.14791666666666667</v>
      </c>
      <c r="O105" s="53">
        <f t="shared" si="1"/>
        <v>2.7777777777777679E-3</v>
      </c>
      <c r="P105" s="54"/>
    </row>
    <row r="106" spans="1:16" ht="16" x14ac:dyDescent="0.2">
      <c r="A106" s="46">
        <v>0.14930555555555555</v>
      </c>
      <c r="B106" s="40" t="s">
        <v>168</v>
      </c>
      <c r="C106" s="40"/>
      <c r="D106" s="40" t="s">
        <v>194</v>
      </c>
      <c r="E106" s="37">
        <v>1</v>
      </c>
      <c r="F106" s="39" t="s">
        <v>44</v>
      </c>
      <c r="G106" s="47" t="s">
        <v>103</v>
      </c>
      <c r="H106" s="40" t="s">
        <v>115</v>
      </c>
      <c r="I106" s="48"/>
      <c r="J106" s="55"/>
      <c r="K106" s="56"/>
      <c r="L106" s="51">
        <v>1</v>
      </c>
      <c r="M106" s="52"/>
      <c r="N106" s="46">
        <v>0.15277777777777776</v>
      </c>
      <c r="O106" s="53">
        <f t="shared" si="1"/>
        <v>3.4722222222222099E-3</v>
      </c>
      <c r="P106" s="54"/>
    </row>
    <row r="107" spans="1:16" ht="16" x14ac:dyDescent="0.2">
      <c r="A107" s="46"/>
      <c r="B107" s="40"/>
      <c r="C107" s="40"/>
      <c r="D107" s="40"/>
      <c r="E107" s="37"/>
      <c r="F107" s="39"/>
      <c r="G107" s="47"/>
      <c r="H107" s="40"/>
      <c r="I107" s="48"/>
      <c r="J107" s="55"/>
      <c r="K107" s="56"/>
      <c r="L107" s="51"/>
      <c r="M107" s="52"/>
      <c r="N107" s="46"/>
      <c r="O107" s="53">
        <f t="shared" si="1"/>
        <v>0</v>
      </c>
      <c r="P107" s="54"/>
    </row>
    <row r="108" spans="1:16" ht="16" x14ac:dyDescent="0.2">
      <c r="A108" s="46"/>
      <c r="B108" s="40"/>
      <c r="C108" s="40"/>
      <c r="D108" s="40"/>
      <c r="E108" s="37"/>
      <c r="F108" s="39"/>
      <c r="G108" s="47"/>
      <c r="H108" s="40"/>
      <c r="I108" s="48"/>
      <c r="J108" s="55"/>
      <c r="K108" s="56"/>
      <c r="L108" s="51"/>
      <c r="M108" s="52"/>
      <c r="N108" s="46"/>
      <c r="O108" s="53">
        <f t="shared" si="1"/>
        <v>0</v>
      </c>
      <c r="P108" s="54"/>
    </row>
    <row r="109" spans="1:16" ht="16" x14ac:dyDescent="0.2">
      <c r="A109" s="46"/>
      <c r="B109" s="40"/>
      <c r="C109" s="40"/>
      <c r="D109" s="40"/>
      <c r="E109" s="37"/>
      <c r="F109" s="39"/>
      <c r="G109" s="47"/>
      <c r="H109" s="40"/>
      <c r="I109" s="48"/>
      <c r="J109" s="55"/>
      <c r="K109" s="56"/>
      <c r="L109" s="51"/>
      <c r="M109" s="52"/>
      <c r="N109" s="46"/>
      <c r="O109" s="53">
        <f t="shared" si="1"/>
        <v>0</v>
      </c>
      <c r="P109" s="54"/>
    </row>
    <row r="110" spans="1:16" ht="16" x14ac:dyDescent="0.2">
      <c r="A110" s="46"/>
      <c r="B110" s="40"/>
      <c r="C110" s="40"/>
      <c r="D110" s="40"/>
      <c r="E110" s="37"/>
      <c r="F110" s="39"/>
      <c r="G110" s="47"/>
      <c r="H110" s="40"/>
      <c r="I110" s="48"/>
      <c r="J110" s="55"/>
      <c r="K110" s="56"/>
      <c r="L110" s="51"/>
      <c r="M110" s="52"/>
      <c r="N110" s="46"/>
      <c r="O110" s="53">
        <f t="shared" si="1"/>
        <v>0</v>
      </c>
      <c r="P110" s="54"/>
    </row>
    <row r="111" spans="1:16" ht="16" x14ac:dyDescent="0.2">
      <c r="A111" s="46"/>
      <c r="B111" s="40"/>
      <c r="C111" s="40"/>
      <c r="D111" s="40"/>
      <c r="E111" s="37"/>
      <c r="F111" s="39"/>
      <c r="G111" s="47"/>
      <c r="H111" s="40"/>
      <c r="I111" s="48"/>
      <c r="J111" s="55"/>
      <c r="K111" s="56"/>
      <c r="L111" s="51"/>
      <c r="M111" s="52"/>
      <c r="N111" s="46"/>
      <c r="O111" s="53">
        <f t="shared" si="1"/>
        <v>0</v>
      </c>
      <c r="P111" s="54"/>
    </row>
    <row r="112" spans="1:16" ht="16" x14ac:dyDescent="0.2">
      <c r="A112" s="46"/>
      <c r="B112" s="40"/>
      <c r="C112" s="40"/>
      <c r="D112" s="40"/>
      <c r="E112" s="37"/>
      <c r="F112" s="39"/>
      <c r="G112" s="47"/>
      <c r="H112" s="40"/>
      <c r="I112" s="48"/>
      <c r="J112" s="55"/>
      <c r="K112" s="56"/>
      <c r="L112" s="51"/>
      <c r="M112" s="52"/>
      <c r="N112" s="46"/>
      <c r="O112" s="53">
        <f t="shared" si="1"/>
        <v>0</v>
      </c>
      <c r="P112" s="54"/>
    </row>
    <row r="113" spans="1:16" ht="16" x14ac:dyDescent="0.2">
      <c r="A113" s="46"/>
      <c r="B113" s="40"/>
      <c r="C113" s="40"/>
      <c r="D113" s="40"/>
      <c r="E113" s="37"/>
      <c r="F113" s="39"/>
      <c r="G113" s="47"/>
      <c r="H113" s="40"/>
      <c r="I113" s="48"/>
      <c r="J113" s="55"/>
      <c r="K113" s="56"/>
      <c r="L113" s="51"/>
      <c r="M113" s="52"/>
      <c r="N113" s="46"/>
      <c r="O113" s="53">
        <f t="shared" si="1"/>
        <v>0</v>
      </c>
      <c r="P113" s="54"/>
    </row>
    <row r="114" spans="1:16" ht="16" x14ac:dyDescent="0.2">
      <c r="A114" s="46"/>
      <c r="B114" s="40"/>
      <c r="C114" s="40"/>
      <c r="D114" s="40"/>
      <c r="E114" s="37"/>
      <c r="F114" s="39"/>
      <c r="G114" s="47"/>
      <c r="H114" s="40"/>
      <c r="I114" s="48"/>
      <c r="J114" s="55"/>
      <c r="K114" s="56"/>
      <c r="L114" s="51"/>
      <c r="M114" s="52"/>
      <c r="N114" s="46"/>
      <c r="O114" s="53">
        <f t="shared" si="1"/>
        <v>0</v>
      </c>
      <c r="P114" s="54"/>
    </row>
    <row r="115" spans="1:16" ht="16" x14ac:dyDescent="0.2">
      <c r="A115" s="46"/>
      <c r="B115" s="40"/>
      <c r="C115" s="40"/>
      <c r="D115" s="40"/>
      <c r="E115" s="37"/>
      <c r="F115" s="39"/>
      <c r="G115" s="47"/>
      <c r="H115" s="40"/>
      <c r="I115" s="48"/>
      <c r="J115" s="55"/>
      <c r="K115" s="56"/>
      <c r="L115" s="51"/>
      <c r="M115" s="52"/>
      <c r="N115" s="46"/>
      <c r="O115" s="53">
        <f t="shared" si="1"/>
        <v>0</v>
      </c>
      <c r="P115" s="54"/>
    </row>
    <row r="116" spans="1:16" ht="16" x14ac:dyDescent="0.2">
      <c r="A116" s="46"/>
      <c r="B116" s="40"/>
      <c r="C116" s="40"/>
      <c r="D116" s="40"/>
      <c r="E116" s="37"/>
      <c r="F116" s="39"/>
      <c r="G116" s="47"/>
      <c r="H116" s="40"/>
      <c r="I116" s="48"/>
      <c r="J116" s="55"/>
      <c r="K116" s="56"/>
      <c r="L116" s="51"/>
      <c r="M116" s="52"/>
      <c r="N116" s="46"/>
      <c r="O116" s="53">
        <f t="shared" si="1"/>
        <v>0</v>
      </c>
      <c r="P116" s="54"/>
    </row>
    <row r="117" spans="1:16" ht="16" x14ac:dyDescent="0.2">
      <c r="A117" s="46"/>
      <c r="B117" s="40"/>
      <c r="C117" s="40"/>
      <c r="D117" s="40"/>
      <c r="E117" s="37"/>
      <c r="F117" s="39"/>
      <c r="G117" s="47"/>
      <c r="H117" s="40"/>
      <c r="I117" s="48"/>
      <c r="J117" s="55"/>
      <c r="K117" s="56"/>
      <c r="L117" s="51"/>
      <c r="M117" s="52"/>
      <c r="N117" s="46"/>
      <c r="O117" s="53">
        <f t="shared" si="1"/>
        <v>0</v>
      </c>
      <c r="P117" s="54"/>
    </row>
    <row r="118" spans="1:16" ht="16" x14ac:dyDescent="0.2">
      <c r="A118" s="46"/>
      <c r="B118" s="40"/>
      <c r="C118" s="40"/>
      <c r="D118" s="40"/>
      <c r="E118" s="37"/>
      <c r="F118" s="39"/>
      <c r="G118" s="47"/>
      <c r="H118" s="40"/>
      <c r="I118" s="48"/>
      <c r="J118" s="55"/>
      <c r="K118" s="56"/>
      <c r="L118" s="51"/>
      <c r="M118" s="52"/>
      <c r="N118" s="46"/>
      <c r="O118" s="53">
        <f t="shared" si="1"/>
        <v>0</v>
      </c>
      <c r="P118" s="54"/>
    </row>
    <row r="119" spans="1:16" ht="16" x14ac:dyDescent="0.2">
      <c r="A119" s="46"/>
      <c r="B119" s="40"/>
      <c r="C119" s="40"/>
      <c r="D119" s="40"/>
      <c r="E119" s="37"/>
      <c r="F119" s="39"/>
      <c r="G119" s="47"/>
      <c r="H119" s="40"/>
      <c r="I119" s="48"/>
      <c r="J119" s="55"/>
      <c r="K119" s="56"/>
      <c r="L119" s="51"/>
      <c r="M119" s="52"/>
      <c r="N119" s="46"/>
      <c r="O119" s="53">
        <f t="shared" si="1"/>
        <v>0</v>
      </c>
      <c r="P119" s="54"/>
    </row>
    <row r="120" spans="1:16" ht="16" x14ac:dyDescent="0.2">
      <c r="A120" s="46"/>
      <c r="B120" s="40"/>
      <c r="C120" s="40"/>
      <c r="D120" s="40"/>
      <c r="E120" s="37"/>
      <c r="F120" s="39"/>
      <c r="G120" s="47"/>
      <c r="H120" s="40"/>
      <c r="I120" s="48"/>
      <c r="J120" s="55"/>
      <c r="K120" s="56"/>
      <c r="L120" s="51"/>
      <c r="M120" s="52"/>
      <c r="N120" s="46"/>
      <c r="O120" s="53">
        <f t="shared" si="1"/>
        <v>0</v>
      </c>
      <c r="P120" s="54"/>
    </row>
    <row r="121" spans="1:16" ht="16" x14ac:dyDescent="0.2">
      <c r="A121" s="46"/>
      <c r="B121" s="40"/>
      <c r="C121" s="40"/>
      <c r="D121" s="40"/>
      <c r="E121" s="37"/>
      <c r="F121" s="39"/>
      <c r="G121" s="47"/>
      <c r="H121" s="40"/>
      <c r="I121" s="48"/>
      <c r="J121" s="55"/>
      <c r="K121" s="56"/>
      <c r="L121" s="51"/>
      <c r="M121" s="52"/>
      <c r="N121" s="46"/>
      <c r="O121" s="53">
        <f t="shared" si="1"/>
        <v>0</v>
      </c>
      <c r="P121" s="54"/>
    </row>
    <row r="122" spans="1:16" ht="16" x14ac:dyDescent="0.2">
      <c r="A122" s="46"/>
      <c r="B122" s="40"/>
      <c r="C122" s="40"/>
      <c r="D122" s="40"/>
      <c r="E122" s="37"/>
      <c r="F122" s="39"/>
      <c r="G122" s="47"/>
      <c r="H122" s="40"/>
      <c r="I122" s="48"/>
      <c r="J122" s="55"/>
      <c r="K122" s="56"/>
      <c r="L122" s="51"/>
      <c r="M122" s="52"/>
      <c r="N122" s="46"/>
      <c r="O122" s="53">
        <f t="shared" si="1"/>
        <v>0</v>
      </c>
      <c r="P122" s="54"/>
    </row>
    <row r="123" spans="1:16" ht="16" x14ac:dyDescent="0.2">
      <c r="A123" s="46"/>
      <c r="B123" s="40"/>
      <c r="C123" s="40"/>
      <c r="D123" s="40"/>
      <c r="E123" s="37"/>
      <c r="F123" s="39"/>
      <c r="G123" s="47"/>
      <c r="H123" s="40"/>
      <c r="I123" s="48"/>
      <c r="J123" s="55"/>
      <c r="K123" s="56"/>
      <c r="L123" s="51"/>
      <c r="M123" s="52"/>
      <c r="N123" s="46"/>
      <c r="O123" s="53">
        <f t="shared" si="1"/>
        <v>0</v>
      </c>
      <c r="P123" s="58"/>
    </row>
    <row r="124" spans="1:16" ht="16" x14ac:dyDescent="0.2">
      <c r="A124" s="46"/>
      <c r="B124" s="40"/>
      <c r="C124" s="40"/>
      <c r="D124" s="40"/>
      <c r="E124" s="37"/>
      <c r="F124" s="39"/>
      <c r="G124" s="47"/>
      <c r="H124" s="40"/>
      <c r="I124" s="48"/>
      <c r="J124" s="55"/>
      <c r="K124" s="56"/>
      <c r="L124" s="51"/>
      <c r="M124" s="52"/>
      <c r="N124" s="46"/>
      <c r="O124" s="53">
        <f t="shared" si="1"/>
        <v>0</v>
      </c>
      <c r="P124" s="54"/>
    </row>
    <row r="125" spans="1:16" ht="16" x14ac:dyDescent="0.2">
      <c r="A125" s="46"/>
      <c r="B125" s="40"/>
      <c r="C125" s="40"/>
      <c r="D125" s="40"/>
      <c r="E125" s="37"/>
      <c r="F125" s="39"/>
      <c r="G125" s="47"/>
      <c r="H125" s="40"/>
      <c r="I125" s="48"/>
      <c r="J125" s="55"/>
      <c r="K125" s="56"/>
      <c r="L125" s="51"/>
      <c r="M125" s="52"/>
      <c r="N125" s="46"/>
      <c r="O125" s="53">
        <f t="shared" si="1"/>
        <v>0</v>
      </c>
      <c r="P125" s="54"/>
    </row>
    <row r="126" spans="1:16" ht="16" x14ac:dyDescent="0.2">
      <c r="A126" s="46"/>
      <c r="B126" s="40"/>
      <c r="C126" s="40"/>
      <c r="D126" s="40"/>
      <c r="E126" s="37"/>
      <c r="F126" s="39"/>
      <c r="G126" s="47"/>
      <c r="H126" s="40"/>
      <c r="I126" s="48"/>
      <c r="J126" s="55"/>
      <c r="K126" s="56"/>
      <c r="L126" s="51"/>
      <c r="M126" s="52"/>
      <c r="N126" s="46"/>
      <c r="O126" s="53">
        <f t="shared" si="1"/>
        <v>0</v>
      </c>
      <c r="P126" s="54"/>
    </row>
    <row r="127" spans="1:16" ht="16" x14ac:dyDescent="0.2">
      <c r="A127" s="46"/>
      <c r="B127" s="40"/>
      <c r="C127" s="40"/>
      <c r="D127" s="40"/>
      <c r="E127" s="37"/>
      <c r="F127" s="39"/>
      <c r="G127" s="47"/>
      <c r="H127" s="40"/>
      <c r="I127" s="48"/>
      <c r="J127" s="55"/>
      <c r="K127" s="56"/>
      <c r="L127" s="51"/>
      <c r="M127" s="52"/>
      <c r="N127" s="46"/>
      <c r="O127" s="53">
        <f t="shared" si="1"/>
        <v>0</v>
      </c>
      <c r="P127" s="54"/>
    </row>
    <row r="128" spans="1:16" ht="16" x14ac:dyDescent="0.2">
      <c r="A128" s="46"/>
      <c r="B128" s="40"/>
      <c r="C128" s="40"/>
      <c r="D128" s="40"/>
      <c r="E128" s="37"/>
      <c r="F128" s="39"/>
      <c r="G128" s="47"/>
      <c r="H128" s="40"/>
      <c r="I128" s="48"/>
      <c r="J128" s="55"/>
      <c r="K128" s="56"/>
      <c r="L128" s="51"/>
      <c r="M128" s="52"/>
      <c r="N128" s="46"/>
      <c r="O128" s="53">
        <f t="shared" si="1"/>
        <v>0</v>
      </c>
      <c r="P128" s="54"/>
    </row>
    <row r="129" spans="1:16" ht="16" x14ac:dyDescent="0.2">
      <c r="A129" s="46"/>
      <c r="B129" s="40"/>
      <c r="C129" s="40"/>
      <c r="D129" s="40"/>
      <c r="E129" s="37"/>
      <c r="F129" s="39"/>
      <c r="G129" s="47"/>
      <c r="H129" s="40"/>
      <c r="I129" s="57"/>
      <c r="J129" s="49"/>
      <c r="K129" s="50"/>
      <c r="L129" s="51"/>
      <c r="M129" s="52"/>
      <c r="N129" s="46"/>
      <c r="O129" s="53">
        <f t="shared" si="1"/>
        <v>0</v>
      </c>
      <c r="P129" s="54"/>
    </row>
    <row r="130" spans="1:16" ht="16" x14ac:dyDescent="0.2">
      <c r="A130" s="46"/>
      <c r="B130" s="40"/>
      <c r="C130" s="40"/>
      <c r="D130" s="40"/>
      <c r="E130" s="37"/>
      <c r="F130" s="39"/>
      <c r="G130" s="47"/>
      <c r="H130" s="40"/>
      <c r="I130" s="48"/>
      <c r="J130" s="49"/>
      <c r="K130" s="50"/>
      <c r="L130" s="51"/>
      <c r="M130" s="52"/>
      <c r="N130" s="46"/>
      <c r="O130" s="53">
        <f t="shared" si="1"/>
        <v>0</v>
      </c>
      <c r="P130" s="54"/>
    </row>
    <row r="131" spans="1:16" ht="16" x14ac:dyDescent="0.2">
      <c r="A131" s="46"/>
      <c r="B131" s="40"/>
      <c r="C131" s="40"/>
      <c r="D131" s="40"/>
      <c r="E131" s="37"/>
      <c r="F131" s="39"/>
      <c r="G131" s="47"/>
      <c r="H131" s="40"/>
      <c r="I131" s="48"/>
      <c r="J131" s="49"/>
      <c r="K131" s="50"/>
      <c r="L131" s="51"/>
      <c r="M131" s="52"/>
      <c r="N131" s="46"/>
      <c r="O131" s="53">
        <f t="shared" si="1"/>
        <v>0</v>
      </c>
      <c r="P131" s="54"/>
    </row>
    <row r="132" spans="1:16" ht="16" x14ac:dyDescent="0.2">
      <c r="A132" s="46"/>
      <c r="B132" s="40"/>
      <c r="C132" s="40"/>
      <c r="D132" s="40"/>
      <c r="E132" s="37"/>
      <c r="F132" s="39"/>
      <c r="G132" s="47"/>
      <c r="H132" s="40"/>
      <c r="I132" s="48"/>
      <c r="J132" s="49"/>
      <c r="K132" s="50"/>
      <c r="L132" s="51"/>
      <c r="M132" s="52"/>
      <c r="N132" s="46"/>
      <c r="O132" s="53">
        <f t="shared" ref="O132:O195" si="2">ABS(N132-A132)</f>
        <v>0</v>
      </c>
      <c r="P132" s="54"/>
    </row>
    <row r="133" spans="1:16" ht="16" x14ac:dyDescent="0.2">
      <c r="A133" s="46"/>
      <c r="B133" s="40"/>
      <c r="C133" s="40"/>
      <c r="D133" s="40"/>
      <c r="E133" s="37"/>
      <c r="F133" s="39"/>
      <c r="G133" s="47"/>
      <c r="H133" s="40"/>
      <c r="I133" s="48"/>
      <c r="J133" s="49"/>
      <c r="K133" s="50"/>
      <c r="L133" s="51"/>
      <c r="M133" s="52"/>
      <c r="N133" s="46"/>
      <c r="O133" s="53">
        <f t="shared" si="2"/>
        <v>0</v>
      </c>
      <c r="P133" s="54"/>
    </row>
    <row r="134" spans="1:16" ht="16" x14ac:dyDescent="0.2">
      <c r="A134" s="46"/>
      <c r="B134" s="40"/>
      <c r="C134" s="40"/>
      <c r="D134" s="40"/>
      <c r="E134" s="37"/>
      <c r="F134" s="39"/>
      <c r="G134" s="47"/>
      <c r="H134" s="40"/>
      <c r="I134" s="48"/>
      <c r="J134" s="49"/>
      <c r="K134" s="50"/>
      <c r="L134" s="51"/>
      <c r="M134" s="52"/>
      <c r="N134" s="46"/>
      <c r="O134" s="53">
        <f t="shared" si="2"/>
        <v>0</v>
      </c>
      <c r="P134" s="54"/>
    </row>
    <row r="135" spans="1:16" ht="16" x14ac:dyDescent="0.2">
      <c r="A135" s="46"/>
      <c r="B135" s="40"/>
      <c r="C135" s="40"/>
      <c r="D135" s="40"/>
      <c r="E135" s="37"/>
      <c r="F135" s="39"/>
      <c r="G135" s="47"/>
      <c r="H135" s="40"/>
      <c r="I135" s="48"/>
      <c r="J135" s="49"/>
      <c r="K135" s="50"/>
      <c r="L135" s="51"/>
      <c r="M135" s="52"/>
      <c r="N135" s="46"/>
      <c r="O135" s="53">
        <f t="shared" si="2"/>
        <v>0</v>
      </c>
      <c r="P135" s="54"/>
    </row>
    <row r="136" spans="1:16" ht="16" x14ac:dyDescent="0.2">
      <c r="A136" s="46"/>
      <c r="B136" s="40"/>
      <c r="C136" s="40"/>
      <c r="D136" s="40"/>
      <c r="E136" s="37"/>
      <c r="F136" s="39"/>
      <c r="G136" s="47"/>
      <c r="H136" s="40"/>
      <c r="I136" s="48"/>
      <c r="J136" s="49"/>
      <c r="K136" s="50"/>
      <c r="L136" s="51"/>
      <c r="M136" s="52"/>
      <c r="N136" s="46"/>
      <c r="O136" s="53">
        <f t="shared" si="2"/>
        <v>0</v>
      </c>
      <c r="P136" s="54"/>
    </row>
    <row r="137" spans="1:16" ht="16" x14ac:dyDescent="0.2">
      <c r="A137" s="46"/>
      <c r="B137" s="40"/>
      <c r="C137" s="40"/>
      <c r="D137" s="40"/>
      <c r="E137" s="37"/>
      <c r="F137" s="39"/>
      <c r="G137" s="47"/>
      <c r="H137" s="40"/>
      <c r="I137" s="48"/>
      <c r="J137" s="49"/>
      <c r="K137" s="50"/>
      <c r="L137" s="51"/>
      <c r="M137" s="52"/>
      <c r="N137" s="46"/>
      <c r="O137" s="53">
        <f t="shared" si="2"/>
        <v>0</v>
      </c>
      <c r="P137" s="54"/>
    </row>
    <row r="138" spans="1:16" ht="16" x14ac:dyDescent="0.2">
      <c r="A138" s="46"/>
      <c r="B138" s="40"/>
      <c r="C138" s="40"/>
      <c r="D138" s="40"/>
      <c r="E138" s="37"/>
      <c r="F138" s="39"/>
      <c r="G138" s="47"/>
      <c r="H138" s="40"/>
      <c r="I138" s="48"/>
      <c r="J138" s="49"/>
      <c r="K138" s="50"/>
      <c r="L138" s="51"/>
      <c r="M138" s="52"/>
      <c r="N138" s="46"/>
      <c r="O138" s="53">
        <f t="shared" si="2"/>
        <v>0</v>
      </c>
      <c r="P138" s="54"/>
    </row>
    <row r="139" spans="1:16" ht="16" x14ac:dyDescent="0.2">
      <c r="A139" s="46"/>
      <c r="B139" s="40"/>
      <c r="C139" s="40"/>
      <c r="D139" s="40"/>
      <c r="E139" s="37"/>
      <c r="F139" s="39"/>
      <c r="G139" s="47"/>
      <c r="H139" s="40"/>
      <c r="I139" s="48"/>
      <c r="J139" s="49"/>
      <c r="K139" s="50"/>
      <c r="L139" s="51"/>
      <c r="M139" s="52"/>
      <c r="N139" s="46"/>
      <c r="O139" s="53">
        <f t="shared" si="2"/>
        <v>0</v>
      </c>
      <c r="P139" s="54"/>
    </row>
    <row r="140" spans="1:16" ht="16" x14ac:dyDescent="0.2">
      <c r="A140" s="46"/>
      <c r="B140" s="40"/>
      <c r="C140" s="40"/>
      <c r="D140" s="40"/>
      <c r="E140" s="37"/>
      <c r="F140" s="39"/>
      <c r="G140" s="47"/>
      <c r="H140" s="40"/>
      <c r="I140" s="48"/>
      <c r="J140" s="49"/>
      <c r="K140" s="50"/>
      <c r="L140" s="51"/>
      <c r="M140" s="52"/>
      <c r="N140" s="46"/>
      <c r="O140" s="53">
        <f t="shared" si="2"/>
        <v>0</v>
      </c>
      <c r="P140" s="54"/>
    </row>
    <row r="141" spans="1:16" ht="16" x14ac:dyDescent="0.2">
      <c r="A141" s="46"/>
      <c r="B141" s="40"/>
      <c r="C141" s="40"/>
      <c r="D141" s="40"/>
      <c r="E141" s="37"/>
      <c r="F141" s="39"/>
      <c r="G141" s="47"/>
      <c r="H141" s="40"/>
      <c r="I141" s="48"/>
      <c r="J141" s="49"/>
      <c r="K141" s="50"/>
      <c r="L141" s="51"/>
      <c r="M141" s="52"/>
      <c r="N141" s="46"/>
      <c r="O141" s="53">
        <f t="shared" si="2"/>
        <v>0</v>
      </c>
      <c r="P141" s="54"/>
    </row>
    <row r="142" spans="1:16" ht="16" x14ac:dyDescent="0.2">
      <c r="A142" s="46"/>
      <c r="B142" s="40"/>
      <c r="C142" s="40"/>
      <c r="D142" s="40"/>
      <c r="E142" s="37"/>
      <c r="F142" s="39"/>
      <c r="G142" s="47"/>
      <c r="H142" s="40"/>
      <c r="I142" s="48"/>
      <c r="J142" s="49"/>
      <c r="K142" s="50"/>
      <c r="L142" s="51"/>
      <c r="M142" s="52"/>
      <c r="N142" s="46"/>
      <c r="O142" s="53">
        <f t="shared" si="2"/>
        <v>0</v>
      </c>
      <c r="P142" s="54"/>
    </row>
    <row r="143" spans="1:16" ht="16" x14ac:dyDescent="0.2">
      <c r="A143" s="46"/>
      <c r="B143" s="40"/>
      <c r="C143" s="40"/>
      <c r="D143" s="40"/>
      <c r="E143" s="37"/>
      <c r="F143" s="39"/>
      <c r="G143" s="47"/>
      <c r="H143" s="40"/>
      <c r="I143" s="48"/>
      <c r="J143" s="49"/>
      <c r="K143" s="50"/>
      <c r="L143" s="51"/>
      <c r="M143" s="52"/>
      <c r="N143" s="46"/>
      <c r="O143" s="53">
        <f t="shared" si="2"/>
        <v>0</v>
      </c>
      <c r="P143" s="54"/>
    </row>
    <row r="144" spans="1:16" ht="16" x14ac:dyDescent="0.2">
      <c r="A144" s="46"/>
      <c r="B144" s="40"/>
      <c r="C144" s="40"/>
      <c r="D144" s="40"/>
      <c r="E144" s="37"/>
      <c r="F144" s="39"/>
      <c r="G144" s="47"/>
      <c r="H144" s="40"/>
      <c r="I144" s="48"/>
      <c r="J144" s="49"/>
      <c r="K144" s="50"/>
      <c r="L144" s="51"/>
      <c r="M144" s="52"/>
      <c r="N144" s="46"/>
      <c r="O144" s="53">
        <f t="shared" si="2"/>
        <v>0</v>
      </c>
      <c r="P144" s="54"/>
    </row>
    <row r="145" spans="1:16" ht="16" x14ac:dyDescent="0.2">
      <c r="A145" s="46"/>
      <c r="B145" s="40"/>
      <c r="C145" s="40"/>
      <c r="D145" s="40"/>
      <c r="E145" s="37"/>
      <c r="F145" s="39"/>
      <c r="G145" s="47"/>
      <c r="H145" s="40"/>
      <c r="I145" s="48"/>
      <c r="J145" s="49"/>
      <c r="K145" s="50"/>
      <c r="L145" s="51"/>
      <c r="M145" s="52"/>
      <c r="N145" s="46"/>
      <c r="O145" s="53">
        <f t="shared" si="2"/>
        <v>0</v>
      </c>
      <c r="P145" s="54"/>
    </row>
    <row r="146" spans="1:16" ht="16" x14ac:dyDescent="0.2">
      <c r="A146" s="46"/>
      <c r="B146" s="40"/>
      <c r="C146" s="40"/>
      <c r="D146" s="40"/>
      <c r="E146" s="37"/>
      <c r="F146" s="39"/>
      <c r="G146" s="47"/>
      <c r="H146" s="40"/>
      <c r="I146" s="48"/>
      <c r="J146" s="49"/>
      <c r="K146" s="50"/>
      <c r="L146" s="51"/>
      <c r="M146" s="52"/>
      <c r="N146" s="46"/>
      <c r="O146" s="53">
        <f t="shared" si="2"/>
        <v>0</v>
      </c>
      <c r="P146" s="54"/>
    </row>
    <row r="147" spans="1:16" ht="16" x14ac:dyDescent="0.2">
      <c r="A147" s="46"/>
      <c r="B147" s="40"/>
      <c r="C147" s="40"/>
      <c r="D147" s="40"/>
      <c r="E147" s="37"/>
      <c r="F147" s="39"/>
      <c r="G147" s="47"/>
      <c r="H147" s="40"/>
      <c r="I147" s="48"/>
      <c r="J147" s="49"/>
      <c r="K147" s="50"/>
      <c r="L147" s="51"/>
      <c r="M147" s="52"/>
      <c r="N147" s="46"/>
      <c r="O147" s="53">
        <f t="shared" si="2"/>
        <v>0</v>
      </c>
      <c r="P147" s="54"/>
    </row>
    <row r="148" spans="1:16" ht="16" x14ac:dyDescent="0.2">
      <c r="A148" s="46"/>
      <c r="B148" s="40"/>
      <c r="C148" s="40"/>
      <c r="D148" s="40"/>
      <c r="E148" s="37"/>
      <c r="F148" s="39"/>
      <c r="G148" s="47"/>
      <c r="H148" s="40"/>
      <c r="I148" s="48"/>
      <c r="J148" s="49"/>
      <c r="K148" s="50"/>
      <c r="L148" s="51"/>
      <c r="M148" s="52"/>
      <c r="N148" s="46"/>
      <c r="O148" s="53">
        <f t="shared" si="2"/>
        <v>0</v>
      </c>
      <c r="P148" s="54"/>
    </row>
    <row r="149" spans="1:16" ht="16" x14ac:dyDescent="0.2">
      <c r="A149" s="46"/>
      <c r="B149" s="40"/>
      <c r="C149" s="40"/>
      <c r="D149" s="40"/>
      <c r="E149" s="37"/>
      <c r="F149" s="39"/>
      <c r="G149" s="47"/>
      <c r="H149" s="40"/>
      <c r="I149" s="48"/>
      <c r="J149" s="49"/>
      <c r="K149" s="50"/>
      <c r="L149" s="51"/>
      <c r="M149" s="52"/>
      <c r="N149" s="46"/>
      <c r="O149" s="53">
        <f t="shared" si="2"/>
        <v>0</v>
      </c>
      <c r="P149" s="54"/>
    </row>
    <row r="150" spans="1:16" ht="16" x14ac:dyDescent="0.2">
      <c r="A150" s="46"/>
      <c r="B150" s="40"/>
      <c r="C150" s="40"/>
      <c r="D150" s="40"/>
      <c r="E150" s="37"/>
      <c r="F150" s="39"/>
      <c r="G150" s="47"/>
      <c r="H150" s="40"/>
      <c r="I150" s="48"/>
      <c r="J150" s="49"/>
      <c r="K150" s="50"/>
      <c r="L150" s="51"/>
      <c r="M150" s="52"/>
      <c r="N150" s="46"/>
      <c r="O150" s="53">
        <f t="shared" si="2"/>
        <v>0</v>
      </c>
      <c r="P150" s="54"/>
    </row>
    <row r="151" spans="1:16" ht="16" x14ac:dyDescent="0.2">
      <c r="A151" s="46"/>
      <c r="B151" s="40"/>
      <c r="C151" s="40"/>
      <c r="D151" s="40"/>
      <c r="E151" s="37"/>
      <c r="F151" s="39"/>
      <c r="G151" s="47"/>
      <c r="H151" s="40"/>
      <c r="I151" s="48"/>
      <c r="J151" s="49"/>
      <c r="K151" s="50"/>
      <c r="L151" s="51"/>
      <c r="M151" s="52"/>
      <c r="N151" s="46"/>
      <c r="O151" s="53">
        <f t="shared" si="2"/>
        <v>0</v>
      </c>
      <c r="P151" s="54"/>
    </row>
    <row r="152" spans="1:16" ht="16" x14ac:dyDescent="0.2">
      <c r="A152" s="46"/>
      <c r="B152" s="40"/>
      <c r="C152" s="40"/>
      <c r="D152" s="40"/>
      <c r="E152" s="37"/>
      <c r="F152" s="39"/>
      <c r="G152" s="47"/>
      <c r="H152" s="40"/>
      <c r="I152" s="48"/>
      <c r="J152" s="49"/>
      <c r="K152" s="50"/>
      <c r="L152" s="51"/>
      <c r="M152" s="52"/>
      <c r="N152" s="46"/>
      <c r="O152" s="53">
        <f t="shared" si="2"/>
        <v>0</v>
      </c>
      <c r="P152" s="54"/>
    </row>
    <row r="153" spans="1:16" ht="16" x14ac:dyDescent="0.2">
      <c r="A153" s="46"/>
      <c r="B153" s="40"/>
      <c r="C153" s="40"/>
      <c r="D153" s="40"/>
      <c r="E153" s="37"/>
      <c r="F153" s="39"/>
      <c r="G153" s="47"/>
      <c r="H153" s="40"/>
      <c r="I153" s="48"/>
      <c r="J153" s="49"/>
      <c r="K153" s="50"/>
      <c r="L153" s="51"/>
      <c r="M153" s="52"/>
      <c r="N153" s="46"/>
      <c r="O153" s="53">
        <f t="shared" si="2"/>
        <v>0</v>
      </c>
      <c r="P153" s="54"/>
    </row>
    <row r="154" spans="1:16" ht="16" x14ac:dyDescent="0.2">
      <c r="A154" s="46"/>
      <c r="B154" s="40"/>
      <c r="C154" s="40"/>
      <c r="D154" s="40"/>
      <c r="E154" s="37"/>
      <c r="F154" s="39"/>
      <c r="G154" s="47"/>
      <c r="H154" s="40"/>
      <c r="I154" s="48"/>
      <c r="J154" s="49"/>
      <c r="K154" s="50"/>
      <c r="L154" s="51"/>
      <c r="M154" s="52"/>
      <c r="N154" s="46"/>
      <c r="O154" s="53">
        <f t="shared" si="2"/>
        <v>0</v>
      </c>
      <c r="P154" s="54"/>
    </row>
    <row r="155" spans="1:16" ht="16" x14ac:dyDescent="0.2">
      <c r="A155" s="46"/>
      <c r="B155" s="40"/>
      <c r="C155" s="40"/>
      <c r="D155" s="40"/>
      <c r="E155" s="37"/>
      <c r="F155" s="39"/>
      <c r="G155" s="47"/>
      <c r="H155" s="40"/>
      <c r="I155" s="48"/>
      <c r="J155" s="49"/>
      <c r="K155" s="50"/>
      <c r="L155" s="51"/>
      <c r="M155" s="52"/>
      <c r="N155" s="46"/>
      <c r="O155" s="53">
        <f t="shared" si="2"/>
        <v>0</v>
      </c>
      <c r="P155" s="54"/>
    </row>
    <row r="156" spans="1:16" ht="16" x14ac:dyDescent="0.2">
      <c r="A156" s="46"/>
      <c r="B156" s="40"/>
      <c r="C156" s="40"/>
      <c r="D156" s="40"/>
      <c r="E156" s="37"/>
      <c r="F156" s="39"/>
      <c r="G156" s="47"/>
      <c r="H156" s="40"/>
      <c r="I156" s="48"/>
      <c r="J156" s="49"/>
      <c r="K156" s="50"/>
      <c r="L156" s="51"/>
      <c r="M156" s="52"/>
      <c r="N156" s="46"/>
      <c r="O156" s="53">
        <f t="shared" si="2"/>
        <v>0</v>
      </c>
      <c r="P156" s="54"/>
    </row>
    <row r="157" spans="1:16" ht="16" x14ac:dyDescent="0.2">
      <c r="A157" s="46"/>
      <c r="B157" s="40"/>
      <c r="C157" s="40"/>
      <c r="D157" s="40"/>
      <c r="E157" s="37"/>
      <c r="F157" s="39"/>
      <c r="G157" s="47"/>
      <c r="H157" s="40"/>
      <c r="I157" s="48"/>
      <c r="J157" s="49"/>
      <c r="K157" s="50"/>
      <c r="L157" s="51"/>
      <c r="M157" s="52"/>
      <c r="N157" s="46"/>
      <c r="O157" s="53">
        <f t="shared" si="2"/>
        <v>0</v>
      </c>
      <c r="P157" s="54"/>
    </row>
    <row r="158" spans="1:16" ht="16" x14ac:dyDescent="0.2">
      <c r="A158" s="46"/>
      <c r="B158" s="40"/>
      <c r="C158" s="40"/>
      <c r="D158" s="40"/>
      <c r="E158" s="37"/>
      <c r="F158" s="39"/>
      <c r="G158" s="47"/>
      <c r="H158" s="40"/>
      <c r="I158" s="48"/>
      <c r="J158" s="49"/>
      <c r="K158" s="50"/>
      <c r="L158" s="51"/>
      <c r="M158" s="52"/>
      <c r="N158" s="46"/>
      <c r="O158" s="53">
        <f t="shared" si="2"/>
        <v>0</v>
      </c>
      <c r="P158" s="54"/>
    </row>
    <row r="159" spans="1:16" ht="16" x14ac:dyDescent="0.2">
      <c r="A159" s="46"/>
      <c r="B159" s="40"/>
      <c r="C159" s="40"/>
      <c r="D159" s="40"/>
      <c r="E159" s="37"/>
      <c r="F159" s="39"/>
      <c r="G159" s="47"/>
      <c r="H159" s="40"/>
      <c r="I159" s="48"/>
      <c r="J159" s="49"/>
      <c r="K159" s="50"/>
      <c r="L159" s="51"/>
      <c r="M159" s="52"/>
      <c r="N159" s="46"/>
      <c r="O159" s="53">
        <f t="shared" si="2"/>
        <v>0</v>
      </c>
      <c r="P159" s="54"/>
    </row>
    <row r="160" spans="1:16" ht="16" x14ac:dyDescent="0.2">
      <c r="A160" s="46"/>
      <c r="B160" s="40"/>
      <c r="C160" s="40"/>
      <c r="D160" s="40"/>
      <c r="E160" s="37"/>
      <c r="F160" s="39"/>
      <c r="G160" s="47"/>
      <c r="H160" s="40"/>
      <c r="I160" s="48"/>
      <c r="J160" s="49"/>
      <c r="K160" s="50"/>
      <c r="L160" s="51"/>
      <c r="M160" s="52"/>
      <c r="N160" s="46"/>
      <c r="O160" s="53">
        <f t="shared" si="2"/>
        <v>0</v>
      </c>
      <c r="P160" s="54"/>
    </row>
    <row r="161" spans="1:16" ht="16" x14ac:dyDescent="0.2">
      <c r="A161" s="46"/>
      <c r="B161" s="40"/>
      <c r="C161" s="40"/>
      <c r="D161" s="40"/>
      <c r="E161" s="37"/>
      <c r="F161" s="39"/>
      <c r="G161" s="47"/>
      <c r="H161" s="40"/>
      <c r="I161" s="48"/>
      <c r="J161" s="49"/>
      <c r="K161" s="50"/>
      <c r="L161" s="51"/>
      <c r="M161" s="52"/>
      <c r="N161" s="46"/>
      <c r="O161" s="53">
        <f t="shared" si="2"/>
        <v>0</v>
      </c>
      <c r="P161" s="54"/>
    </row>
    <row r="162" spans="1:16" ht="16" x14ac:dyDescent="0.2">
      <c r="A162" s="46"/>
      <c r="B162" s="40"/>
      <c r="C162" s="40"/>
      <c r="D162" s="40"/>
      <c r="E162" s="37"/>
      <c r="F162" s="39"/>
      <c r="G162" s="47"/>
      <c r="H162" s="40"/>
      <c r="I162" s="48"/>
      <c r="J162" s="49"/>
      <c r="K162" s="50"/>
      <c r="L162" s="51"/>
      <c r="M162" s="52"/>
      <c r="N162" s="46"/>
      <c r="O162" s="53">
        <f t="shared" si="2"/>
        <v>0</v>
      </c>
      <c r="P162" s="54"/>
    </row>
    <row r="163" spans="1:16" ht="16" x14ac:dyDescent="0.2">
      <c r="A163" s="46"/>
      <c r="B163" s="40"/>
      <c r="C163" s="40"/>
      <c r="D163" s="40"/>
      <c r="E163" s="37"/>
      <c r="F163" s="39"/>
      <c r="G163" s="47"/>
      <c r="H163" s="40"/>
      <c r="I163" s="48"/>
      <c r="J163" s="49"/>
      <c r="K163" s="50"/>
      <c r="L163" s="51"/>
      <c r="M163" s="52"/>
      <c r="N163" s="46"/>
      <c r="O163" s="53">
        <f t="shared" si="2"/>
        <v>0</v>
      </c>
      <c r="P163" s="54"/>
    </row>
    <row r="164" spans="1:16" ht="16" x14ac:dyDescent="0.2">
      <c r="A164" s="46"/>
      <c r="B164" s="40"/>
      <c r="C164" s="40"/>
      <c r="D164" s="40"/>
      <c r="E164" s="37"/>
      <c r="F164" s="39"/>
      <c r="G164" s="47"/>
      <c r="H164" s="40"/>
      <c r="I164" s="48"/>
      <c r="J164" s="49"/>
      <c r="K164" s="50"/>
      <c r="L164" s="51"/>
      <c r="M164" s="52"/>
      <c r="N164" s="46"/>
      <c r="O164" s="53">
        <f t="shared" si="2"/>
        <v>0</v>
      </c>
      <c r="P164" s="54"/>
    </row>
    <row r="165" spans="1:16" ht="16" x14ac:dyDescent="0.2">
      <c r="A165" s="46"/>
      <c r="B165" s="40"/>
      <c r="C165" s="40"/>
      <c r="D165" s="40"/>
      <c r="E165" s="37"/>
      <c r="F165" s="39"/>
      <c r="G165" s="47"/>
      <c r="H165" s="40"/>
      <c r="I165" s="48"/>
      <c r="J165" s="49"/>
      <c r="K165" s="50"/>
      <c r="L165" s="51"/>
      <c r="M165" s="52"/>
      <c r="N165" s="46"/>
      <c r="O165" s="53">
        <f t="shared" si="2"/>
        <v>0</v>
      </c>
      <c r="P165" s="54"/>
    </row>
    <row r="166" spans="1:16" ht="16" x14ac:dyDescent="0.2">
      <c r="A166" s="46"/>
      <c r="B166" s="40"/>
      <c r="C166" s="40"/>
      <c r="D166" s="40"/>
      <c r="E166" s="37"/>
      <c r="F166" s="39"/>
      <c r="G166" s="47"/>
      <c r="H166" s="40"/>
      <c r="I166" s="48"/>
      <c r="J166" s="49"/>
      <c r="K166" s="50"/>
      <c r="L166" s="51"/>
      <c r="M166" s="52"/>
      <c r="N166" s="46"/>
      <c r="O166" s="53">
        <f t="shared" si="2"/>
        <v>0</v>
      </c>
      <c r="P166" s="54"/>
    </row>
    <row r="167" spans="1:16" ht="16" x14ac:dyDescent="0.2">
      <c r="A167" s="46"/>
      <c r="B167" s="40"/>
      <c r="C167" s="40"/>
      <c r="D167" s="40"/>
      <c r="E167" s="37"/>
      <c r="F167" s="39"/>
      <c r="G167" s="47"/>
      <c r="H167" s="40"/>
      <c r="I167" s="48"/>
      <c r="J167" s="49"/>
      <c r="K167" s="50"/>
      <c r="L167" s="51"/>
      <c r="M167" s="52"/>
      <c r="N167" s="46"/>
      <c r="O167" s="53">
        <f t="shared" si="2"/>
        <v>0</v>
      </c>
      <c r="P167" s="54"/>
    </row>
    <row r="168" spans="1:16" ht="16" x14ac:dyDescent="0.2">
      <c r="A168" s="46"/>
      <c r="B168" s="40"/>
      <c r="C168" s="40"/>
      <c r="D168" s="40"/>
      <c r="E168" s="37"/>
      <c r="F168" s="39"/>
      <c r="G168" s="47"/>
      <c r="H168" s="40"/>
      <c r="I168" s="48"/>
      <c r="J168" s="49"/>
      <c r="K168" s="50"/>
      <c r="L168" s="51"/>
      <c r="M168" s="52"/>
      <c r="N168" s="46"/>
      <c r="O168" s="53">
        <f t="shared" si="2"/>
        <v>0</v>
      </c>
      <c r="P168" s="54"/>
    </row>
    <row r="169" spans="1:16" ht="16" x14ac:dyDescent="0.2">
      <c r="A169" s="46"/>
      <c r="B169" s="40"/>
      <c r="C169" s="40"/>
      <c r="D169" s="40"/>
      <c r="E169" s="37"/>
      <c r="F169" s="39"/>
      <c r="G169" s="47"/>
      <c r="H169" s="40"/>
      <c r="I169" s="48"/>
      <c r="J169" s="49"/>
      <c r="K169" s="50"/>
      <c r="L169" s="51"/>
      <c r="M169" s="52"/>
      <c r="N169" s="46"/>
      <c r="O169" s="53">
        <f t="shared" si="2"/>
        <v>0</v>
      </c>
      <c r="P169" s="54"/>
    </row>
    <row r="170" spans="1:16" ht="16" x14ac:dyDescent="0.2">
      <c r="A170" s="46"/>
      <c r="B170" s="40"/>
      <c r="C170" s="40"/>
      <c r="D170" s="40"/>
      <c r="E170" s="37"/>
      <c r="F170" s="39"/>
      <c r="G170" s="47"/>
      <c r="H170" s="40"/>
      <c r="I170" s="48"/>
      <c r="J170" s="49"/>
      <c r="K170" s="50"/>
      <c r="L170" s="51"/>
      <c r="M170" s="52"/>
      <c r="N170" s="46"/>
      <c r="O170" s="53">
        <f t="shared" si="2"/>
        <v>0</v>
      </c>
      <c r="P170" s="54"/>
    </row>
    <row r="171" spans="1:16" ht="16" x14ac:dyDescent="0.2">
      <c r="A171" s="46"/>
      <c r="B171" s="40"/>
      <c r="C171" s="40"/>
      <c r="D171" s="40"/>
      <c r="E171" s="37"/>
      <c r="F171" s="39"/>
      <c r="G171" s="47"/>
      <c r="H171" s="40"/>
      <c r="I171" s="48"/>
      <c r="J171" s="49"/>
      <c r="K171" s="50"/>
      <c r="L171" s="51"/>
      <c r="M171" s="52"/>
      <c r="N171" s="46"/>
      <c r="O171" s="53">
        <f t="shared" si="2"/>
        <v>0</v>
      </c>
      <c r="P171" s="54"/>
    </row>
    <row r="172" spans="1:16" ht="16" x14ac:dyDescent="0.2">
      <c r="A172" s="46"/>
      <c r="B172" s="40"/>
      <c r="C172" s="40"/>
      <c r="D172" s="40"/>
      <c r="E172" s="37"/>
      <c r="F172" s="39"/>
      <c r="G172" s="47"/>
      <c r="H172" s="40"/>
      <c r="I172" s="48"/>
      <c r="J172" s="49"/>
      <c r="K172" s="50"/>
      <c r="L172" s="51"/>
      <c r="M172" s="52"/>
      <c r="N172" s="46"/>
      <c r="O172" s="53">
        <f t="shared" si="2"/>
        <v>0</v>
      </c>
      <c r="P172" s="54"/>
    </row>
    <row r="173" spans="1:16" ht="16" x14ac:dyDescent="0.2">
      <c r="A173" s="46"/>
      <c r="B173" s="40"/>
      <c r="C173" s="40"/>
      <c r="D173" s="40"/>
      <c r="E173" s="37"/>
      <c r="F173" s="39"/>
      <c r="G173" s="47"/>
      <c r="H173" s="40"/>
      <c r="I173" s="48"/>
      <c r="J173" s="49"/>
      <c r="K173" s="50"/>
      <c r="L173" s="51"/>
      <c r="M173" s="52"/>
      <c r="N173" s="46"/>
      <c r="O173" s="53">
        <f t="shared" si="2"/>
        <v>0</v>
      </c>
      <c r="P173" s="54"/>
    </row>
    <row r="174" spans="1:16" ht="16" x14ac:dyDescent="0.2">
      <c r="A174" s="46"/>
      <c r="B174" s="40"/>
      <c r="C174" s="40"/>
      <c r="D174" s="90"/>
      <c r="E174" s="59"/>
      <c r="F174" s="39"/>
      <c r="G174" s="47"/>
      <c r="H174" s="40"/>
      <c r="I174" s="48"/>
      <c r="J174" s="49"/>
      <c r="K174" s="50"/>
      <c r="L174" s="51"/>
      <c r="M174" s="52"/>
      <c r="N174" s="46"/>
      <c r="O174" s="53">
        <f t="shared" si="2"/>
        <v>0</v>
      </c>
      <c r="P174" s="54"/>
    </row>
    <row r="175" spans="1:16" ht="16" x14ac:dyDescent="0.2">
      <c r="A175" s="46"/>
      <c r="B175" s="40"/>
      <c r="C175" s="40"/>
      <c r="D175" s="40"/>
      <c r="E175" s="37"/>
      <c r="F175" s="39"/>
      <c r="G175" s="47"/>
      <c r="H175" s="40"/>
      <c r="I175" s="48"/>
      <c r="J175" s="49"/>
      <c r="K175" s="50"/>
      <c r="L175" s="51"/>
      <c r="M175" s="52"/>
      <c r="N175" s="46"/>
      <c r="O175" s="53">
        <f t="shared" si="2"/>
        <v>0</v>
      </c>
      <c r="P175" s="54"/>
    </row>
    <row r="176" spans="1:16" ht="16" x14ac:dyDescent="0.2">
      <c r="A176" s="46"/>
      <c r="B176" s="40"/>
      <c r="C176" s="40"/>
      <c r="D176" s="40"/>
      <c r="E176" s="37"/>
      <c r="F176" s="39"/>
      <c r="G176" s="47"/>
      <c r="H176" s="40"/>
      <c r="I176" s="48"/>
      <c r="J176" s="49"/>
      <c r="K176" s="50"/>
      <c r="L176" s="51"/>
      <c r="M176" s="52"/>
      <c r="N176" s="46"/>
      <c r="O176" s="53">
        <f t="shared" si="2"/>
        <v>0</v>
      </c>
      <c r="P176" s="54"/>
    </row>
    <row r="177" spans="1:16" ht="16" x14ac:dyDescent="0.2">
      <c r="A177" s="46"/>
      <c r="B177" s="40"/>
      <c r="C177" s="40"/>
      <c r="D177" s="40"/>
      <c r="E177" s="37"/>
      <c r="F177" s="39"/>
      <c r="G177" s="47"/>
      <c r="H177" s="40"/>
      <c r="I177" s="48"/>
      <c r="J177" s="49"/>
      <c r="K177" s="50"/>
      <c r="L177" s="51"/>
      <c r="M177" s="52"/>
      <c r="N177" s="46"/>
      <c r="O177" s="53">
        <f t="shared" si="2"/>
        <v>0</v>
      </c>
      <c r="P177" s="54"/>
    </row>
    <row r="178" spans="1:16" ht="16" x14ac:dyDescent="0.2">
      <c r="A178" s="46"/>
      <c r="B178" s="40"/>
      <c r="C178" s="40"/>
      <c r="D178" s="40"/>
      <c r="E178" s="37"/>
      <c r="F178" s="39"/>
      <c r="G178" s="47"/>
      <c r="H178" s="40"/>
      <c r="I178" s="48"/>
      <c r="J178" s="49"/>
      <c r="K178" s="50"/>
      <c r="L178" s="51"/>
      <c r="M178" s="52"/>
      <c r="N178" s="46"/>
      <c r="O178" s="53">
        <f t="shared" si="2"/>
        <v>0</v>
      </c>
      <c r="P178" s="54"/>
    </row>
    <row r="179" spans="1:16" ht="16" x14ac:dyDescent="0.2">
      <c r="A179" s="46"/>
      <c r="B179" s="40"/>
      <c r="C179" s="40"/>
      <c r="D179" s="40"/>
      <c r="E179" s="37"/>
      <c r="F179" s="39"/>
      <c r="G179" s="47"/>
      <c r="H179" s="40"/>
      <c r="I179" s="48"/>
      <c r="J179" s="49"/>
      <c r="K179" s="50"/>
      <c r="L179" s="51"/>
      <c r="M179" s="52"/>
      <c r="N179" s="46"/>
      <c r="O179" s="53">
        <f t="shared" si="2"/>
        <v>0</v>
      </c>
      <c r="P179" s="54"/>
    </row>
    <row r="180" spans="1:16" ht="16" x14ac:dyDescent="0.2">
      <c r="A180" s="46"/>
      <c r="B180" s="40"/>
      <c r="C180" s="40"/>
      <c r="D180" s="40"/>
      <c r="E180" s="37"/>
      <c r="F180" s="39"/>
      <c r="G180" s="47"/>
      <c r="H180" s="40"/>
      <c r="I180" s="48"/>
      <c r="J180" s="49"/>
      <c r="K180" s="50"/>
      <c r="L180" s="51"/>
      <c r="M180" s="52"/>
      <c r="N180" s="46"/>
      <c r="O180" s="53">
        <f t="shared" si="2"/>
        <v>0</v>
      </c>
      <c r="P180" s="54"/>
    </row>
    <row r="181" spans="1:16" ht="16" x14ac:dyDescent="0.2">
      <c r="A181" s="46"/>
      <c r="B181" s="40"/>
      <c r="C181" s="40"/>
      <c r="D181" s="40"/>
      <c r="E181" s="37"/>
      <c r="F181" s="39"/>
      <c r="G181" s="47"/>
      <c r="H181" s="40"/>
      <c r="I181" s="48"/>
      <c r="J181" s="49"/>
      <c r="K181" s="50"/>
      <c r="L181" s="51"/>
      <c r="M181" s="52"/>
      <c r="N181" s="46"/>
      <c r="O181" s="53">
        <f t="shared" si="2"/>
        <v>0</v>
      </c>
      <c r="P181" s="54"/>
    </row>
    <row r="182" spans="1:16" ht="16" x14ac:dyDescent="0.2">
      <c r="A182" s="46"/>
      <c r="B182" s="40"/>
      <c r="C182" s="40"/>
      <c r="D182" s="40"/>
      <c r="E182" s="37"/>
      <c r="F182" s="39"/>
      <c r="G182" s="47"/>
      <c r="H182" s="40"/>
      <c r="I182" s="48"/>
      <c r="J182" s="49"/>
      <c r="K182" s="50"/>
      <c r="L182" s="51"/>
      <c r="M182" s="52"/>
      <c r="N182" s="46"/>
      <c r="O182" s="53">
        <f t="shared" si="2"/>
        <v>0</v>
      </c>
      <c r="P182" s="54"/>
    </row>
    <row r="183" spans="1:16" ht="16" x14ac:dyDescent="0.2">
      <c r="A183" s="46"/>
      <c r="B183" s="40"/>
      <c r="C183" s="40"/>
      <c r="D183" s="40"/>
      <c r="E183" s="37"/>
      <c r="F183" s="39"/>
      <c r="G183" s="47"/>
      <c r="H183" s="40"/>
      <c r="I183" s="48"/>
      <c r="J183" s="49"/>
      <c r="K183" s="50"/>
      <c r="L183" s="51"/>
      <c r="M183" s="52"/>
      <c r="N183" s="46"/>
      <c r="O183" s="53">
        <f t="shared" si="2"/>
        <v>0</v>
      </c>
      <c r="P183" s="54"/>
    </row>
    <row r="184" spans="1:16" ht="16" x14ac:dyDescent="0.2">
      <c r="A184" s="46"/>
      <c r="B184" s="40"/>
      <c r="C184" s="40"/>
      <c r="D184" s="40"/>
      <c r="E184" s="37"/>
      <c r="F184" s="39"/>
      <c r="G184" s="47"/>
      <c r="H184" s="40"/>
      <c r="I184" s="48"/>
      <c r="J184" s="49"/>
      <c r="K184" s="50"/>
      <c r="L184" s="51"/>
      <c r="M184" s="52"/>
      <c r="N184" s="46"/>
      <c r="O184" s="53">
        <f t="shared" si="2"/>
        <v>0</v>
      </c>
      <c r="P184" s="54"/>
    </row>
    <row r="185" spans="1:16" ht="16" x14ac:dyDescent="0.2">
      <c r="A185" s="46"/>
      <c r="B185" s="40"/>
      <c r="C185" s="40"/>
      <c r="D185" s="40"/>
      <c r="E185" s="37"/>
      <c r="F185" s="39"/>
      <c r="G185" s="47"/>
      <c r="H185" s="40"/>
      <c r="I185" s="48"/>
      <c r="J185" s="49"/>
      <c r="K185" s="50"/>
      <c r="L185" s="51"/>
      <c r="M185" s="52"/>
      <c r="N185" s="46"/>
      <c r="O185" s="53">
        <f t="shared" si="2"/>
        <v>0</v>
      </c>
      <c r="P185" s="54"/>
    </row>
    <row r="186" spans="1:16" ht="16" x14ac:dyDescent="0.2">
      <c r="A186" s="46"/>
      <c r="B186" s="40"/>
      <c r="C186" s="40"/>
      <c r="D186" s="40"/>
      <c r="E186" s="37"/>
      <c r="F186" s="39"/>
      <c r="G186" s="47"/>
      <c r="H186" s="40"/>
      <c r="I186" s="48"/>
      <c r="J186" s="49"/>
      <c r="K186" s="50"/>
      <c r="L186" s="51"/>
      <c r="M186" s="52"/>
      <c r="N186" s="46"/>
      <c r="O186" s="53">
        <f t="shared" si="2"/>
        <v>0</v>
      </c>
      <c r="P186" s="54"/>
    </row>
    <row r="187" spans="1:16" ht="16" x14ac:dyDescent="0.2">
      <c r="A187" s="46"/>
      <c r="B187" s="40"/>
      <c r="C187" s="40"/>
      <c r="D187" s="40"/>
      <c r="E187" s="37"/>
      <c r="F187" s="39"/>
      <c r="G187" s="47"/>
      <c r="H187" s="40"/>
      <c r="I187" s="48"/>
      <c r="J187" s="49"/>
      <c r="K187" s="50"/>
      <c r="L187" s="51"/>
      <c r="M187" s="52"/>
      <c r="N187" s="46"/>
      <c r="O187" s="53">
        <f t="shared" si="2"/>
        <v>0</v>
      </c>
      <c r="P187" s="54"/>
    </row>
    <row r="188" spans="1:16" ht="16" x14ac:dyDescent="0.2">
      <c r="A188" s="46"/>
      <c r="B188" s="40"/>
      <c r="C188" s="40"/>
      <c r="D188" s="40"/>
      <c r="E188" s="37"/>
      <c r="F188" s="39"/>
      <c r="G188" s="47"/>
      <c r="H188" s="40"/>
      <c r="I188" s="48"/>
      <c r="J188" s="49"/>
      <c r="K188" s="50"/>
      <c r="L188" s="51"/>
      <c r="M188" s="52"/>
      <c r="N188" s="46"/>
      <c r="O188" s="53">
        <f t="shared" si="2"/>
        <v>0</v>
      </c>
      <c r="P188" s="54"/>
    </row>
    <row r="189" spans="1:16" ht="16" x14ac:dyDescent="0.2">
      <c r="A189" s="46"/>
      <c r="B189" s="40"/>
      <c r="C189" s="40"/>
      <c r="D189" s="40"/>
      <c r="E189" s="37"/>
      <c r="F189" s="39"/>
      <c r="G189" s="47"/>
      <c r="H189" s="40"/>
      <c r="I189" s="48"/>
      <c r="J189" s="49"/>
      <c r="K189" s="50"/>
      <c r="L189" s="51"/>
      <c r="M189" s="52"/>
      <c r="N189" s="46"/>
      <c r="O189" s="53">
        <f t="shared" si="2"/>
        <v>0</v>
      </c>
      <c r="P189" s="54"/>
    </row>
    <row r="190" spans="1:16" ht="16" x14ac:dyDescent="0.2">
      <c r="A190" s="46"/>
      <c r="B190" s="40"/>
      <c r="C190" s="40"/>
      <c r="D190" s="40"/>
      <c r="E190" s="37"/>
      <c r="F190" s="39"/>
      <c r="G190" s="47"/>
      <c r="H190" s="40"/>
      <c r="I190" s="48"/>
      <c r="J190" s="49"/>
      <c r="K190" s="50"/>
      <c r="L190" s="51"/>
      <c r="M190" s="52"/>
      <c r="N190" s="46"/>
      <c r="O190" s="53">
        <f t="shared" si="2"/>
        <v>0</v>
      </c>
      <c r="P190" s="54"/>
    </row>
    <row r="191" spans="1:16" ht="16" x14ac:dyDescent="0.2">
      <c r="A191" s="46"/>
      <c r="B191" s="40"/>
      <c r="C191" s="40"/>
      <c r="D191" s="40"/>
      <c r="E191" s="37"/>
      <c r="F191" s="39"/>
      <c r="G191" s="47"/>
      <c r="H191" s="40"/>
      <c r="I191" s="48"/>
      <c r="J191" s="49"/>
      <c r="K191" s="50"/>
      <c r="L191" s="51"/>
      <c r="M191" s="52"/>
      <c r="N191" s="46"/>
      <c r="O191" s="53">
        <f t="shared" si="2"/>
        <v>0</v>
      </c>
      <c r="P191" s="54"/>
    </row>
    <row r="192" spans="1:16" ht="16" x14ac:dyDescent="0.2">
      <c r="A192" s="46"/>
      <c r="B192" s="40"/>
      <c r="C192" s="40"/>
      <c r="D192" s="40"/>
      <c r="E192" s="37"/>
      <c r="F192" s="39"/>
      <c r="G192" s="47"/>
      <c r="H192" s="40"/>
      <c r="I192" s="48"/>
      <c r="J192" s="49"/>
      <c r="K192" s="50"/>
      <c r="L192" s="51"/>
      <c r="M192" s="52"/>
      <c r="N192" s="46"/>
      <c r="O192" s="53">
        <f t="shared" si="2"/>
        <v>0</v>
      </c>
      <c r="P192" s="54"/>
    </row>
    <row r="193" spans="1:16" ht="16" x14ac:dyDescent="0.2">
      <c r="A193" s="46"/>
      <c r="B193" s="40"/>
      <c r="C193" s="40"/>
      <c r="D193" s="40"/>
      <c r="E193" s="37"/>
      <c r="F193" s="39"/>
      <c r="G193" s="47"/>
      <c r="H193" s="40"/>
      <c r="I193" s="48"/>
      <c r="J193" s="49"/>
      <c r="K193" s="50"/>
      <c r="L193" s="51"/>
      <c r="M193" s="52"/>
      <c r="N193" s="46"/>
      <c r="O193" s="53">
        <f t="shared" si="2"/>
        <v>0</v>
      </c>
      <c r="P193" s="54"/>
    </row>
    <row r="194" spans="1:16" ht="16" x14ac:dyDescent="0.2">
      <c r="A194" s="89"/>
      <c r="B194" s="90"/>
      <c r="C194" s="90"/>
      <c r="D194" s="90"/>
      <c r="E194" s="59"/>
      <c r="F194" s="91"/>
      <c r="G194" s="47"/>
      <c r="H194" s="40"/>
      <c r="I194" s="48"/>
      <c r="J194" s="49"/>
      <c r="K194" s="50"/>
      <c r="L194" s="51"/>
      <c r="M194" s="52"/>
      <c r="N194" s="46"/>
      <c r="O194" s="53">
        <f t="shared" si="2"/>
        <v>0</v>
      </c>
      <c r="P194" s="54"/>
    </row>
    <row r="195" spans="1:16" ht="16" x14ac:dyDescent="0.2">
      <c r="A195" s="46"/>
      <c r="B195" s="40"/>
      <c r="C195" s="40"/>
      <c r="D195" s="40"/>
      <c r="E195" s="37"/>
      <c r="F195" s="39"/>
      <c r="G195" s="47"/>
      <c r="H195" s="40"/>
      <c r="I195" s="48"/>
      <c r="J195" s="49"/>
      <c r="K195" s="50"/>
      <c r="L195" s="51"/>
      <c r="M195" s="52"/>
      <c r="N195" s="46"/>
      <c r="O195" s="53">
        <f t="shared" si="2"/>
        <v>0</v>
      </c>
      <c r="P195" s="54"/>
    </row>
    <row r="196" spans="1:16" ht="16" x14ac:dyDescent="0.2">
      <c r="A196" s="46"/>
      <c r="B196" s="40"/>
      <c r="C196" s="40"/>
      <c r="D196" s="40"/>
      <c r="E196" s="37"/>
      <c r="F196" s="39"/>
      <c r="G196" s="47"/>
      <c r="H196" s="40"/>
      <c r="I196" s="48"/>
      <c r="J196" s="49"/>
      <c r="K196" s="50"/>
      <c r="L196" s="51"/>
      <c r="M196" s="52"/>
      <c r="N196" s="46"/>
      <c r="O196" s="53">
        <f t="shared" ref="O196:O220" si="3">ABS(N196-A196)</f>
        <v>0</v>
      </c>
      <c r="P196" s="54"/>
    </row>
    <row r="197" spans="1:16" ht="16" x14ac:dyDescent="0.2">
      <c r="A197" s="46"/>
      <c r="B197" s="40"/>
      <c r="C197" s="40"/>
      <c r="D197" s="40"/>
      <c r="E197" s="37"/>
      <c r="F197" s="39"/>
      <c r="G197" s="47"/>
      <c r="H197" s="40"/>
      <c r="I197" s="48"/>
      <c r="J197" s="49"/>
      <c r="K197" s="50"/>
      <c r="L197" s="51"/>
      <c r="M197" s="52"/>
      <c r="N197" s="46"/>
      <c r="O197" s="53">
        <f t="shared" si="3"/>
        <v>0</v>
      </c>
      <c r="P197" s="54"/>
    </row>
    <row r="198" spans="1:16" ht="16" x14ac:dyDescent="0.2">
      <c r="A198" s="46"/>
      <c r="B198" s="40"/>
      <c r="C198" s="40"/>
      <c r="D198" s="40"/>
      <c r="E198" s="37"/>
      <c r="F198" s="39"/>
      <c r="G198" s="47"/>
      <c r="H198" s="40"/>
      <c r="I198" s="48"/>
      <c r="J198" s="49"/>
      <c r="K198" s="50"/>
      <c r="L198" s="51"/>
      <c r="M198" s="52"/>
      <c r="N198" s="46"/>
      <c r="O198" s="53">
        <f t="shared" si="3"/>
        <v>0</v>
      </c>
      <c r="P198" s="54"/>
    </row>
    <row r="199" spans="1:16" ht="16" x14ac:dyDescent="0.2">
      <c r="A199" s="46"/>
      <c r="B199" s="40"/>
      <c r="C199" s="40"/>
      <c r="D199" s="40"/>
      <c r="E199" s="37"/>
      <c r="F199" s="39"/>
      <c r="G199" s="47"/>
      <c r="H199" s="40"/>
      <c r="I199" s="48"/>
      <c r="J199" s="49"/>
      <c r="K199" s="50"/>
      <c r="L199" s="51"/>
      <c r="M199" s="52"/>
      <c r="N199" s="46"/>
      <c r="O199" s="53">
        <f t="shared" si="3"/>
        <v>0</v>
      </c>
      <c r="P199" s="54"/>
    </row>
    <row r="200" spans="1:16" ht="16" x14ac:dyDescent="0.2">
      <c r="A200" s="46"/>
      <c r="B200" s="40"/>
      <c r="C200" s="40"/>
      <c r="D200" s="40"/>
      <c r="E200" s="37"/>
      <c r="F200" s="39"/>
      <c r="G200" s="47"/>
      <c r="H200" s="40"/>
      <c r="I200" s="48"/>
      <c r="J200" s="49"/>
      <c r="K200" s="50"/>
      <c r="L200" s="51"/>
      <c r="M200" s="52"/>
      <c r="N200" s="46"/>
      <c r="O200" s="53">
        <f t="shared" si="3"/>
        <v>0</v>
      </c>
      <c r="P200" s="54"/>
    </row>
    <row r="201" spans="1:16" ht="16" x14ac:dyDescent="0.2">
      <c r="A201" s="46"/>
      <c r="B201" s="40"/>
      <c r="C201" s="40"/>
      <c r="D201" s="40"/>
      <c r="E201" s="37"/>
      <c r="F201" s="39"/>
      <c r="G201" s="47"/>
      <c r="H201" s="40"/>
      <c r="I201" s="48"/>
      <c r="J201" s="49"/>
      <c r="K201" s="50"/>
      <c r="L201" s="51"/>
      <c r="M201" s="52"/>
      <c r="N201" s="46"/>
      <c r="O201" s="53">
        <f t="shared" si="3"/>
        <v>0</v>
      </c>
      <c r="P201" s="54"/>
    </row>
    <row r="202" spans="1:16" ht="16" x14ac:dyDescent="0.2">
      <c r="A202" s="46"/>
      <c r="B202" s="40"/>
      <c r="C202" s="40"/>
      <c r="D202" s="40"/>
      <c r="E202" s="37"/>
      <c r="F202" s="39"/>
      <c r="G202" s="47"/>
      <c r="H202" s="40"/>
      <c r="I202" s="48"/>
      <c r="J202" s="49"/>
      <c r="K202" s="50"/>
      <c r="L202" s="51"/>
      <c r="M202" s="52"/>
      <c r="N202" s="46"/>
      <c r="O202" s="53">
        <f t="shared" si="3"/>
        <v>0</v>
      </c>
      <c r="P202" s="54"/>
    </row>
    <row r="203" spans="1:16" ht="16" x14ac:dyDescent="0.2">
      <c r="A203" s="46"/>
      <c r="B203" s="40"/>
      <c r="C203" s="40"/>
      <c r="D203" s="40"/>
      <c r="E203" s="37"/>
      <c r="F203" s="39"/>
      <c r="G203" s="47"/>
      <c r="H203" s="40"/>
      <c r="I203" s="48"/>
      <c r="J203" s="49"/>
      <c r="K203" s="50"/>
      <c r="L203" s="51"/>
      <c r="M203" s="52"/>
      <c r="N203" s="46"/>
      <c r="O203" s="53">
        <f t="shared" si="3"/>
        <v>0</v>
      </c>
      <c r="P203" s="54"/>
    </row>
    <row r="204" spans="1:16" ht="16" x14ac:dyDescent="0.2">
      <c r="A204" s="46"/>
      <c r="B204" s="40"/>
      <c r="C204" s="40"/>
      <c r="D204" s="40"/>
      <c r="E204" s="37"/>
      <c r="F204" s="39"/>
      <c r="G204" s="47"/>
      <c r="H204" s="40"/>
      <c r="I204" s="48"/>
      <c r="J204" s="49"/>
      <c r="K204" s="50"/>
      <c r="L204" s="51"/>
      <c r="M204" s="52"/>
      <c r="N204" s="46"/>
      <c r="O204" s="53">
        <f t="shared" si="3"/>
        <v>0</v>
      </c>
      <c r="P204" s="54"/>
    </row>
    <row r="205" spans="1:16" ht="16" x14ac:dyDescent="0.2">
      <c r="A205" s="46"/>
      <c r="B205" s="40"/>
      <c r="C205" s="40"/>
      <c r="D205" s="40"/>
      <c r="E205" s="37"/>
      <c r="F205" s="39"/>
      <c r="G205" s="47"/>
      <c r="H205" s="40"/>
      <c r="I205" s="48"/>
      <c r="J205" s="49"/>
      <c r="K205" s="50"/>
      <c r="L205" s="51"/>
      <c r="M205" s="52"/>
      <c r="N205" s="46"/>
      <c r="O205" s="53">
        <f t="shared" si="3"/>
        <v>0</v>
      </c>
      <c r="P205" s="54"/>
    </row>
    <row r="206" spans="1:16" ht="16" x14ac:dyDescent="0.2">
      <c r="A206" s="46"/>
      <c r="B206" s="40"/>
      <c r="C206" s="40"/>
      <c r="D206" s="40"/>
      <c r="E206" s="37"/>
      <c r="F206" s="39"/>
      <c r="G206" s="47"/>
      <c r="H206" s="40"/>
      <c r="I206" s="48"/>
      <c r="J206" s="49"/>
      <c r="K206" s="50"/>
      <c r="L206" s="51"/>
      <c r="M206" s="52"/>
      <c r="N206" s="46"/>
      <c r="O206" s="53">
        <f t="shared" si="3"/>
        <v>0</v>
      </c>
      <c r="P206" s="54"/>
    </row>
    <row r="207" spans="1:16" ht="16" x14ac:dyDescent="0.2">
      <c r="A207" s="46"/>
      <c r="B207" s="40"/>
      <c r="C207" s="40"/>
      <c r="D207" s="40"/>
      <c r="E207" s="37"/>
      <c r="F207" s="39"/>
      <c r="G207" s="47"/>
      <c r="H207" s="40"/>
      <c r="I207" s="48"/>
      <c r="J207" s="49"/>
      <c r="K207" s="50"/>
      <c r="L207" s="51"/>
      <c r="M207" s="52"/>
      <c r="N207" s="46"/>
      <c r="O207" s="53">
        <f t="shared" si="3"/>
        <v>0</v>
      </c>
      <c r="P207" s="54"/>
    </row>
    <row r="208" spans="1:16" ht="16" x14ac:dyDescent="0.2">
      <c r="A208" s="46"/>
      <c r="B208" s="40"/>
      <c r="C208" s="40"/>
      <c r="D208" s="40"/>
      <c r="E208" s="37"/>
      <c r="F208" s="39"/>
      <c r="G208" s="47"/>
      <c r="H208" s="40"/>
      <c r="I208" s="48"/>
      <c r="J208" s="49"/>
      <c r="K208" s="50"/>
      <c r="L208" s="51"/>
      <c r="M208" s="52"/>
      <c r="N208" s="46"/>
      <c r="O208" s="53">
        <f t="shared" si="3"/>
        <v>0</v>
      </c>
      <c r="P208" s="54"/>
    </row>
    <row r="209" spans="1:16" ht="16" x14ac:dyDescent="0.2">
      <c r="A209" s="46"/>
      <c r="B209" s="40"/>
      <c r="C209" s="40"/>
      <c r="D209" s="40"/>
      <c r="E209" s="37"/>
      <c r="F209" s="39"/>
      <c r="G209" s="47"/>
      <c r="H209" s="40"/>
      <c r="I209" s="48"/>
      <c r="J209" s="49"/>
      <c r="K209" s="50"/>
      <c r="L209" s="51"/>
      <c r="M209" s="52"/>
      <c r="N209" s="46"/>
      <c r="O209" s="53">
        <f t="shared" si="3"/>
        <v>0</v>
      </c>
      <c r="P209" s="54"/>
    </row>
    <row r="210" spans="1:16" ht="16" x14ac:dyDescent="0.2">
      <c r="A210" s="46"/>
      <c r="B210" s="40"/>
      <c r="C210" s="40"/>
      <c r="D210" s="40"/>
      <c r="E210" s="37"/>
      <c r="F210" s="39"/>
      <c r="G210" s="47"/>
      <c r="H210" s="40"/>
      <c r="I210" s="48"/>
      <c r="J210" s="49"/>
      <c r="K210" s="50"/>
      <c r="L210" s="51"/>
      <c r="M210" s="52"/>
      <c r="N210" s="46"/>
      <c r="O210" s="53">
        <f t="shared" si="3"/>
        <v>0</v>
      </c>
      <c r="P210" s="54"/>
    </row>
    <row r="211" spans="1:16" ht="16" x14ac:dyDescent="0.2">
      <c r="A211" s="46"/>
      <c r="B211" s="40"/>
      <c r="C211" s="40"/>
      <c r="D211" s="40"/>
      <c r="E211" s="37"/>
      <c r="F211" s="39"/>
      <c r="G211" s="47"/>
      <c r="H211" s="40"/>
      <c r="I211" s="48"/>
      <c r="J211" s="49"/>
      <c r="K211" s="50"/>
      <c r="L211" s="51"/>
      <c r="M211" s="52"/>
      <c r="N211" s="46"/>
      <c r="O211" s="53">
        <f t="shared" si="3"/>
        <v>0</v>
      </c>
      <c r="P211" s="54"/>
    </row>
    <row r="212" spans="1:16" ht="16" x14ac:dyDescent="0.2">
      <c r="A212" s="46"/>
      <c r="B212" s="40"/>
      <c r="C212" s="40"/>
      <c r="D212" s="40"/>
      <c r="E212" s="37"/>
      <c r="F212" s="39"/>
      <c r="G212" s="47"/>
      <c r="H212" s="40"/>
      <c r="I212" s="48"/>
      <c r="J212" s="49"/>
      <c r="K212" s="50"/>
      <c r="L212" s="51"/>
      <c r="M212" s="52"/>
      <c r="N212" s="46"/>
      <c r="O212" s="53">
        <f t="shared" si="3"/>
        <v>0</v>
      </c>
      <c r="P212" s="54"/>
    </row>
    <row r="213" spans="1:16" ht="16" x14ac:dyDescent="0.2">
      <c r="A213" s="46"/>
      <c r="B213" s="40"/>
      <c r="C213" s="40"/>
      <c r="D213" s="40"/>
      <c r="E213" s="37"/>
      <c r="F213" s="39"/>
      <c r="G213" s="47"/>
      <c r="H213" s="40"/>
      <c r="I213" s="48"/>
      <c r="J213" s="49"/>
      <c r="K213" s="50"/>
      <c r="L213" s="51"/>
      <c r="M213" s="52"/>
      <c r="N213" s="46"/>
      <c r="O213" s="53">
        <f t="shared" si="3"/>
        <v>0</v>
      </c>
      <c r="P213" s="54"/>
    </row>
    <row r="214" spans="1:16" ht="16" x14ac:dyDescent="0.2">
      <c r="A214" s="46"/>
      <c r="B214" s="40"/>
      <c r="C214" s="40"/>
      <c r="D214" s="40"/>
      <c r="E214" s="37"/>
      <c r="F214" s="39"/>
      <c r="G214" s="47"/>
      <c r="H214" s="40"/>
      <c r="I214" s="48"/>
      <c r="J214" s="49"/>
      <c r="K214" s="50"/>
      <c r="L214" s="51"/>
      <c r="M214" s="52"/>
      <c r="N214" s="46"/>
      <c r="O214" s="53">
        <f t="shared" si="3"/>
        <v>0</v>
      </c>
      <c r="P214" s="54"/>
    </row>
    <row r="215" spans="1:16" ht="16" x14ac:dyDescent="0.2">
      <c r="A215" s="46"/>
      <c r="B215" s="40"/>
      <c r="C215" s="40"/>
      <c r="D215" s="40"/>
      <c r="E215" s="37"/>
      <c r="F215" s="39"/>
      <c r="G215" s="47"/>
      <c r="H215" s="40"/>
      <c r="I215" s="48"/>
      <c r="J215" s="49"/>
      <c r="K215" s="50"/>
      <c r="L215" s="51"/>
      <c r="M215" s="52"/>
      <c r="N215" s="46"/>
      <c r="O215" s="53">
        <f t="shared" si="3"/>
        <v>0</v>
      </c>
      <c r="P215" s="54"/>
    </row>
    <row r="216" spans="1:16" ht="16" x14ac:dyDescent="0.2">
      <c r="A216" s="46"/>
      <c r="B216" s="40"/>
      <c r="C216" s="40"/>
      <c r="D216" s="40"/>
      <c r="E216" s="37"/>
      <c r="F216" s="39"/>
      <c r="G216" s="47"/>
      <c r="H216" s="40"/>
      <c r="I216" s="48"/>
      <c r="J216" s="49"/>
      <c r="K216" s="107"/>
      <c r="L216" s="110"/>
      <c r="M216" s="111"/>
      <c r="N216" s="46"/>
      <c r="O216" s="53">
        <f t="shared" si="3"/>
        <v>0</v>
      </c>
      <c r="P216" s="54"/>
    </row>
    <row r="217" spans="1:16" ht="16" x14ac:dyDescent="0.2">
      <c r="A217" s="46"/>
      <c r="B217" s="40"/>
      <c r="C217" s="40"/>
      <c r="D217" s="40"/>
      <c r="E217" s="37"/>
      <c r="F217" s="39"/>
      <c r="G217" s="47"/>
      <c r="H217" s="40"/>
      <c r="I217" s="48"/>
      <c r="J217" s="49"/>
      <c r="K217" s="50"/>
      <c r="L217" s="51"/>
      <c r="M217" s="52"/>
      <c r="N217" s="46"/>
      <c r="O217" s="53">
        <f t="shared" si="3"/>
        <v>0</v>
      </c>
      <c r="P217" s="54"/>
    </row>
    <row r="218" spans="1:16" ht="16" x14ac:dyDescent="0.2">
      <c r="A218" s="46"/>
      <c r="B218" s="40"/>
      <c r="C218" s="40"/>
      <c r="D218" s="40"/>
      <c r="E218" s="37"/>
      <c r="F218" s="39"/>
      <c r="G218" s="47"/>
      <c r="H218" s="40"/>
      <c r="I218" s="48"/>
      <c r="J218" s="49"/>
      <c r="K218" s="50"/>
      <c r="L218" s="51"/>
      <c r="M218" s="52"/>
      <c r="N218" s="46"/>
      <c r="O218" s="53">
        <f t="shared" si="3"/>
        <v>0</v>
      </c>
      <c r="P218" s="54"/>
    </row>
    <row r="219" spans="1:16" ht="16" x14ac:dyDescent="0.2">
      <c r="A219" s="46"/>
      <c r="B219" s="40"/>
      <c r="C219" s="40"/>
      <c r="D219" s="40"/>
      <c r="E219" s="37"/>
      <c r="F219" s="39"/>
      <c r="G219" s="47"/>
      <c r="H219" s="40"/>
      <c r="I219" s="48"/>
      <c r="J219" s="49"/>
      <c r="K219" s="50"/>
      <c r="L219" s="51"/>
      <c r="M219" s="52"/>
      <c r="N219" s="46"/>
      <c r="O219" s="53">
        <f t="shared" si="3"/>
        <v>0</v>
      </c>
      <c r="P219" s="54"/>
    </row>
    <row r="220" spans="1:16" ht="16" x14ac:dyDescent="0.2">
      <c r="A220" s="46"/>
      <c r="B220" s="40"/>
      <c r="C220" s="40"/>
      <c r="D220" s="40"/>
      <c r="E220" s="37"/>
      <c r="F220" s="39"/>
      <c r="G220" s="47"/>
      <c r="H220" s="40"/>
      <c r="I220" s="114"/>
      <c r="J220" s="49"/>
      <c r="K220" s="107"/>
      <c r="L220" s="110"/>
      <c r="M220" s="111"/>
      <c r="N220" s="46"/>
      <c r="O220" s="53">
        <f t="shared" si="3"/>
        <v>0</v>
      </c>
      <c r="P220" s="54"/>
    </row>
    <row r="221" spans="1:16" ht="34.5" customHeight="1" thickBot="1" x14ac:dyDescent="0.25">
      <c r="A221" s="100" t="s">
        <v>55</v>
      </c>
      <c r="B221" s="60"/>
      <c r="C221" s="104"/>
      <c r="D221" s="104"/>
      <c r="E221" s="92">
        <f>SUM(E4:E220)</f>
        <v>110</v>
      </c>
      <c r="F221" s="35"/>
      <c r="G221" s="161" t="s">
        <v>56</v>
      </c>
      <c r="H221" s="162"/>
      <c r="I221" s="62">
        <f>SUM(I4:I194)</f>
        <v>28</v>
      </c>
      <c r="J221" s="105">
        <f>SUM(J4:J194)</f>
        <v>0</v>
      </c>
      <c r="K221" s="108">
        <f>SUM(K4:K194)</f>
        <v>37</v>
      </c>
      <c r="L221" s="110">
        <f>SUM(L4:L194)</f>
        <v>38</v>
      </c>
      <c r="M221" s="52">
        <f>SUM(M4:M194)</f>
        <v>0</v>
      </c>
      <c r="N221" s="93"/>
      <c r="O221" s="64">
        <f>SUM(I221:M221)</f>
        <v>103</v>
      </c>
      <c r="P221" s="128" t="s">
        <v>57</v>
      </c>
    </row>
    <row r="222" spans="1:16" ht="33.75" customHeight="1" thickBot="1" x14ac:dyDescent="0.25">
      <c r="A222" s="150" t="s">
        <v>58</v>
      </c>
      <c r="B222" s="150"/>
      <c r="C222" s="150"/>
      <c r="D222" s="117"/>
      <c r="E222" s="61">
        <f>SUM(C4:C220)</f>
        <v>9</v>
      </c>
      <c r="F222" s="35"/>
      <c r="G222" s="163" t="s">
        <v>184</v>
      </c>
      <c r="H222" s="164"/>
      <c r="I222" s="66">
        <f>SUMIF(I4:I194,"=1",O4:O194)</f>
        <v>0.32013888888888881</v>
      </c>
      <c r="J222" s="106">
        <f>SUMIF(J4:J194,"=1",O4:O194)</f>
        <v>0</v>
      </c>
      <c r="K222" s="109">
        <f>SUMIF(K4:K194,"=1",O4:O194)</f>
        <v>0.29861111111111077</v>
      </c>
      <c r="L222" s="113">
        <f>SUMIF(L4:L194,"=1",O4:O194)</f>
        <v>0.41250000000000003</v>
      </c>
      <c r="M222" s="112">
        <f>SUMIF(M4:M194,"=1",O4:O194)</f>
        <v>0</v>
      </c>
      <c r="N222" s="94"/>
      <c r="O222" s="67">
        <f>SUM(O4:O220)</f>
        <v>1.0312499999999991</v>
      </c>
      <c r="P222" s="128" t="s">
        <v>181</v>
      </c>
    </row>
    <row r="223" spans="1:16" ht="32.25" customHeight="1" x14ac:dyDescent="0.2">
      <c r="A223" s="63"/>
      <c r="B223" s="69"/>
      <c r="C223" s="35"/>
      <c r="D223" s="35"/>
      <c r="E223" s="35"/>
      <c r="F223" s="35"/>
      <c r="G223" s="163" t="s">
        <v>185</v>
      </c>
      <c r="H223" s="164"/>
      <c r="I223" s="70">
        <f>ABS(I222*60)</f>
        <v>19.208333333333329</v>
      </c>
      <c r="J223" s="71">
        <f>ABS(J222*60)</f>
        <v>0</v>
      </c>
      <c r="K223" s="72">
        <f>ABS(K222*60)</f>
        <v>17.916666666666647</v>
      </c>
      <c r="L223" s="73">
        <f>ABS(L222*60)</f>
        <v>24.750000000000004</v>
      </c>
      <c r="M223" s="74">
        <f>ABS(M222*60)</f>
        <v>0</v>
      </c>
      <c r="N223" s="95"/>
      <c r="O223" s="53">
        <f>ABS(O222*60)</f>
        <v>61.874999999999943</v>
      </c>
      <c r="P223" s="128" t="s">
        <v>182</v>
      </c>
    </row>
    <row r="224" spans="1:16" ht="30" customHeight="1" x14ac:dyDescent="0.2">
      <c r="A224" s="63"/>
      <c r="B224" s="69"/>
      <c r="C224" s="35"/>
      <c r="D224" s="35"/>
      <c r="E224" s="35"/>
      <c r="F224" s="35"/>
      <c r="G224" s="163" t="s">
        <v>186</v>
      </c>
      <c r="H224" s="164"/>
      <c r="I224" s="115">
        <f t="shared" ref="I224" si="4">ABS(I223/I221)</f>
        <v>0.68601190476190455</v>
      </c>
      <c r="J224" s="116">
        <v>0</v>
      </c>
      <c r="K224" s="76">
        <f>ABS(K223/K221)</f>
        <v>0.48423423423423367</v>
      </c>
      <c r="L224" s="77">
        <f>ABS(L223/L221)</f>
        <v>0.65131578947368429</v>
      </c>
      <c r="M224" s="78">
        <v>0</v>
      </c>
      <c r="N224" s="93"/>
      <c r="O224" s="79">
        <f>ABS(O223/O221)</f>
        <v>0.60072815533980528</v>
      </c>
      <c r="P224" s="129" t="s">
        <v>183</v>
      </c>
    </row>
    <row r="225" spans="1:16" ht="17" thickBot="1" x14ac:dyDescent="0.25">
      <c r="A225" s="63"/>
      <c r="B225" s="69"/>
      <c r="C225" s="35"/>
      <c r="D225" s="35"/>
      <c r="E225" s="35"/>
      <c r="F225" s="35"/>
      <c r="G225" s="81"/>
      <c r="H225" s="82"/>
      <c r="I225" s="35"/>
      <c r="J225" s="83"/>
      <c r="K225" s="83"/>
      <c r="L225" s="83"/>
      <c r="M225" s="83"/>
      <c r="N225" s="63"/>
      <c r="O225" s="35"/>
      <c r="P225" s="35"/>
    </row>
    <row r="226" spans="1:16" ht="18" thickTop="1" thickBot="1" x14ac:dyDescent="0.25">
      <c r="A226" s="153" t="s">
        <v>65</v>
      </c>
      <c r="B226" s="154"/>
      <c r="C226" s="154"/>
      <c r="D226" s="154"/>
      <c r="E226" s="154"/>
      <c r="F226" s="154"/>
      <c r="G226" s="155"/>
      <c r="H226" s="82" t="s">
        <v>66</v>
      </c>
      <c r="I226" s="118" t="s">
        <v>187</v>
      </c>
      <c r="J226" s="118" t="s">
        <v>188</v>
      </c>
      <c r="K226" s="118">
        <v>46</v>
      </c>
      <c r="L226" s="118">
        <v>47</v>
      </c>
      <c r="M226" s="118">
        <v>51</v>
      </c>
      <c r="N226" s="63"/>
      <c r="O226" s="35"/>
      <c r="P226" s="35"/>
    </row>
    <row r="227" spans="1:16" ht="17" thickTop="1" x14ac:dyDescent="0.2">
      <c r="A227" s="63"/>
      <c r="B227" s="35"/>
      <c r="C227" s="35"/>
      <c r="D227" s="35"/>
      <c r="E227" s="35"/>
      <c r="F227" s="35" t="s">
        <v>67</v>
      </c>
      <c r="G227" s="82"/>
      <c r="H227" s="82" t="s">
        <v>68</v>
      </c>
      <c r="I227" s="118">
        <v>38207</v>
      </c>
      <c r="J227" s="118">
        <v>8893</v>
      </c>
      <c r="K227" s="118">
        <v>143176</v>
      </c>
      <c r="L227" s="118">
        <v>131995</v>
      </c>
      <c r="M227" s="118">
        <v>135000</v>
      </c>
      <c r="N227" s="63"/>
      <c r="O227" s="35"/>
      <c r="P227" s="35"/>
    </row>
    <row r="228" spans="1:16" ht="16" x14ac:dyDescent="0.2">
      <c r="A228" s="84" t="s">
        <v>46</v>
      </c>
      <c r="B228" s="140" t="s">
        <v>69</v>
      </c>
      <c r="C228" s="141"/>
      <c r="D228" s="141"/>
      <c r="E228" s="142"/>
      <c r="F228" s="85">
        <f>SUMIF(F4:F220,"CA",E4:E220)</f>
        <v>13</v>
      </c>
      <c r="G228" s="86">
        <f>ABS(F228/E221)</f>
        <v>0.11818181818181818</v>
      </c>
      <c r="H228" s="82" t="s">
        <v>70</v>
      </c>
      <c r="I228" s="118">
        <v>38248</v>
      </c>
      <c r="J228" s="118">
        <v>8893</v>
      </c>
      <c r="K228" s="118">
        <v>143230</v>
      </c>
      <c r="L228" s="118">
        <v>132051</v>
      </c>
      <c r="M228" s="118">
        <v>135000</v>
      </c>
      <c r="N228" s="63"/>
      <c r="O228" s="35"/>
      <c r="P228" s="35"/>
    </row>
    <row r="229" spans="1:16" ht="16" x14ac:dyDescent="0.2">
      <c r="A229" s="84" t="s">
        <v>44</v>
      </c>
      <c r="B229" s="140" t="s">
        <v>71</v>
      </c>
      <c r="C229" s="141"/>
      <c r="D229" s="141"/>
      <c r="E229" s="142"/>
      <c r="F229" s="85">
        <f>SUMIF(F4:F220,"EL",E4:E220)</f>
        <v>21</v>
      </c>
      <c r="G229" s="86">
        <f>ABS(F229/E221)</f>
        <v>0.19090909090909092</v>
      </c>
      <c r="H229" s="82" t="s">
        <v>72</v>
      </c>
      <c r="I229" s="118">
        <f>SUM(I228-I227)</f>
        <v>41</v>
      </c>
      <c r="J229" s="118">
        <f>SUM(J228-J227)</f>
        <v>0</v>
      </c>
      <c r="K229" s="118">
        <f>SUM(K228-K227)</f>
        <v>54</v>
      </c>
      <c r="L229" s="118">
        <f>SUM(L228-L227)</f>
        <v>56</v>
      </c>
      <c r="M229" s="118">
        <f>SUM(M228-M227)</f>
        <v>0</v>
      </c>
      <c r="N229" s="63"/>
      <c r="O229" s="35"/>
      <c r="P229" s="35"/>
    </row>
    <row r="230" spans="1:16" ht="16" x14ac:dyDescent="0.2">
      <c r="A230" s="84" t="s">
        <v>53</v>
      </c>
      <c r="B230" s="140" t="s">
        <v>73</v>
      </c>
      <c r="C230" s="141"/>
      <c r="D230" s="141"/>
      <c r="E230" s="142"/>
      <c r="F230" s="85">
        <f>SUMIF(F4:F220,"EN",E4:E220)</f>
        <v>0</v>
      </c>
      <c r="G230" s="86">
        <f>ABS(F230/E221)</f>
        <v>0</v>
      </c>
      <c r="H230" s="82" t="s">
        <v>74</v>
      </c>
      <c r="I230" s="118"/>
      <c r="J230" s="118"/>
      <c r="K230" s="118"/>
      <c r="L230" s="118"/>
      <c r="M230" s="118"/>
      <c r="N230" s="63"/>
      <c r="O230" s="35"/>
      <c r="P230" s="35"/>
    </row>
    <row r="231" spans="1:16" ht="16" x14ac:dyDescent="0.2">
      <c r="A231" s="84" t="s">
        <v>54</v>
      </c>
      <c r="B231" s="140" t="s">
        <v>75</v>
      </c>
      <c r="C231" s="141"/>
      <c r="D231" s="141"/>
      <c r="E231" s="142"/>
      <c r="F231" s="85">
        <f>SUMIF(F4:F220,"EV",E4:E220)</f>
        <v>0</v>
      </c>
      <c r="G231" s="86">
        <f>ABS(F231/E221)</f>
        <v>0</v>
      </c>
      <c r="H231" s="82"/>
      <c r="I231" s="118"/>
      <c r="J231" s="118"/>
      <c r="K231" s="118" t="s">
        <v>76</v>
      </c>
      <c r="L231" s="118"/>
      <c r="M231" s="118"/>
      <c r="N231" s="63"/>
      <c r="O231" s="35"/>
      <c r="P231" s="35"/>
    </row>
    <row r="232" spans="1:16" ht="16" x14ac:dyDescent="0.2">
      <c r="A232" s="84" t="s">
        <v>77</v>
      </c>
      <c r="B232" s="140" t="s">
        <v>78</v>
      </c>
      <c r="C232" s="141"/>
      <c r="D232" s="141"/>
      <c r="E232" s="142"/>
      <c r="F232" s="85">
        <f>SUMIF(F4:F220,"FP",E4:E220)</f>
        <v>0</v>
      </c>
      <c r="G232" s="86">
        <f>ABS(F232/E221)</f>
        <v>0</v>
      </c>
      <c r="H232" s="82"/>
      <c r="I232" s="35"/>
      <c r="J232" s="35"/>
      <c r="K232" s="35"/>
      <c r="L232" s="35"/>
      <c r="M232" s="35"/>
      <c r="N232" s="63"/>
      <c r="O232" s="35"/>
      <c r="P232" s="35"/>
    </row>
    <row r="233" spans="1:16" ht="16" x14ac:dyDescent="0.2">
      <c r="A233" s="84" t="s">
        <v>51</v>
      </c>
      <c r="B233" s="140" t="s">
        <v>79</v>
      </c>
      <c r="C233" s="141"/>
      <c r="D233" s="141"/>
      <c r="E233" s="142"/>
      <c r="F233" s="85">
        <f>SUMIF(F4:F220,"LS",E4:E220)</f>
        <v>18</v>
      </c>
      <c r="G233" s="86">
        <f>ABS(F233/E221)</f>
        <v>0.16363636363636364</v>
      </c>
      <c r="H233" s="82" t="s">
        <v>80</v>
      </c>
      <c r="I233" s="35"/>
      <c r="J233" s="35"/>
      <c r="K233" s="35"/>
      <c r="L233" s="35"/>
      <c r="M233" s="35"/>
      <c r="N233" s="63"/>
      <c r="O233" s="35"/>
      <c r="P233" s="35"/>
    </row>
    <row r="234" spans="1:16" ht="16" x14ac:dyDescent="0.2">
      <c r="A234" s="84" t="s">
        <v>47</v>
      </c>
      <c r="B234" s="140" t="s">
        <v>81</v>
      </c>
      <c r="C234" s="141"/>
      <c r="D234" s="141"/>
      <c r="E234" s="142"/>
      <c r="F234" s="85">
        <f>SUMIF(F4:F220,"MA",E4:E220)</f>
        <v>6</v>
      </c>
      <c r="G234" s="86">
        <f>ABS(F234/E221)</f>
        <v>5.4545454545454543E-2</v>
      </c>
      <c r="H234" s="35"/>
      <c r="I234" s="35"/>
      <c r="J234" s="35"/>
      <c r="K234" s="35"/>
      <c r="L234" s="35"/>
      <c r="M234" s="35"/>
      <c r="N234" s="35"/>
      <c r="O234" s="35"/>
      <c r="P234" s="35"/>
    </row>
    <row r="235" spans="1:16" ht="16" x14ac:dyDescent="0.2">
      <c r="A235" s="84" t="s">
        <v>49</v>
      </c>
      <c r="B235" s="140" t="s">
        <v>82</v>
      </c>
      <c r="C235" s="141"/>
      <c r="D235" s="141"/>
      <c r="E235" s="142"/>
      <c r="F235" s="85">
        <f>SUMIF(F4:F220,"TS",E4:E220)</f>
        <v>9</v>
      </c>
      <c r="G235" s="86">
        <f>ABS(F235/E221)</f>
        <v>8.1818181818181818E-2</v>
      </c>
      <c r="H235" s="35"/>
      <c r="I235" s="35"/>
      <c r="J235" s="35"/>
      <c r="K235" s="35"/>
      <c r="L235" s="35"/>
      <c r="M235" s="35"/>
      <c r="N235" s="35"/>
      <c r="O235" s="35"/>
      <c r="P235" s="35"/>
    </row>
    <row r="236" spans="1:16" ht="16" x14ac:dyDescent="0.2">
      <c r="A236" s="84" t="s">
        <v>45</v>
      </c>
      <c r="B236" s="140" t="s">
        <v>83</v>
      </c>
      <c r="C236" s="141"/>
      <c r="D236" s="141"/>
      <c r="E236" s="142"/>
      <c r="F236" s="85">
        <f>SUMIF(F4:F220,"PL",E4:E220)</f>
        <v>21</v>
      </c>
      <c r="G236" s="86">
        <f>ABS(F236/E221)</f>
        <v>0.19090909090909092</v>
      </c>
      <c r="H236" s="35"/>
      <c r="I236" s="35"/>
      <c r="J236" s="35"/>
      <c r="K236" s="35"/>
      <c r="L236" s="35"/>
      <c r="M236" s="35"/>
      <c r="N236" s="35"/>
      <c r="O236" s="35"/>
      <c r="P236" s="35"/>
    </row>
    <row r="237" spans="1:16" ht="16" x14ac:dyDescent="0.2">
      <c r="A237" s="84" t="s">
        <v>50</v>
      </c>
      <c r="B237" s="140" t="s">
        <v>84</v>
      </c>
      <c r="C237" s="141"/>
      <c r="D237" s="141"/>
      <c r="E237" s="142"/>
      <c r="F237" s="85">
        <f>SUMIF(F4:F220,"SF",E4:E220)</f>
        <v>20</v>
      </c>
      <c r="G237" s="86">
        <f>ABS(F237/E221)</f>
        <v>0.18181818181818182</v>
      </c>
      <c r="H237" s="35"/>
      <c r="I237" s="35"/>
      <c r="J237" s="35"/>
      <c r="K237" s="35"/>
      <c r="L237" s="35"/>
      <c r="M237" s="35"/>
      <c r="N237" s="35"/>
      <c r="O237" s="35"/>
      <c r="P237" s="35"/>
    </row>
    <row r="238" spans="1:16" ht="16" x14ac:dyDescent="0.2">
      <c r="A238" s="84" t="s">
        <v>48</v>
      </c>
      <c r="B238" s="140" t="s">
        <v>85</v>
      </c>
      <c r="C238" s="141"/>
      <c r="D238" s="141"/>
      <c r="E238" s="142"/>
      <c r="F238" s="85">
        <f>SUMIF(F4:F220,"CT",E4:E220)</f>
        <v>0</v>
      </c>
      <c r="G238" s="86">
        <f>ABS(F238/E221)</f>
        <v>0</v>
      </c>
      <c r="H238" s="35"/>
      <c r="I238" s="35"/>
      <c r="J238" s="35"/>
      <c r="K238" s="35"/>
      <c r="L238" s="35"/>
      <c r="M238" s="35"/>
      <c r="N238" s="35"/>
      <c r="O238" s="35"/>
      <c r="P238" s="35"/>
    </row>
    <row r="239" spans="1:16" ht="16" x14ac:dyDescent="0.2">
      <c r="A239" s="84" t="s">
        <v>86</v>
      </c>
      <c r="B239" s="140" t="s">
        <v>87</v>
      </c>
      <c r="C239" s="141"/>
      <c r="D239" s="141"/>
      <c r="E239" s="142"/>
      <c r="F239" s="85">
        <f>SUMIF(F4:F220,"PM",E4:E220)</f>
        <v>0</v>
      </c>
      <c r="G239" s="86">
        <f>ABS(F239/E221)</f>
        <v>0</v>
      </c>
      <c r="H239" s="35"/>
      <c r="I239" s="35"/>
      <c r="J239" s="35"/>
      <c r="K239" s="35"/>
      <c r="L239" s="35"/>
      <c r="M239" s="35"/>
      <c r="N239" s="35"/>
      <c r="O239" s="35"/>
      <c r="P239" s="35"/>
    </row>
    <row r="240" spans="1:16" ht="16" x14ac:dyDescent="0.2">
      <c r="A240" s="84" t="s">
        <v>52</v>
      </c>
      <c r="B240" s="140" t="s">
        <v>88</v>
      </c>
      <c r="C240" s="141"/>
      <c r="D240" s="141"/>
      <c r="E240" s="142"/>
      <c r="F240" s="85">
        <f>SUMIF(F4:F220,"OS",E4:E220)</f>
        <v>2</v>
      </c>
      <c r="G240" s="86">
        <f>ABS(F240/E221)</f>
        <v>1.8181818181818181E-2</v>
      </c>
      <c r="H240" s="35"/>
      <c r="I240" s="35"/>
      <c r="J240" s="35"/>
      <c r="K240" s="35"/>
      <c r="L240" s="35"/>
      <c r="M240" s="35"/>
      <c r="N240" s="35"/>
      <c r="O240" s="35"/>
      <c r="P240" s="35"/>
    </row>
    <row r="241" spans="1:16" ht="16" x14ac:dyDescent="0.2">
      <c r="A241" s="63"/>
      <c r="B241" s="63"/>
      <c r="C241" s="69"/>
      <c r="D241" s="69"/>
      <c r="E241" s="35"/>
      <c r="F241" s="35"/>
      <c r="G241" s="86">
        <f>SUM(G228:G240)</f>
        <v>0.99999999999999989</v>
      </c>
      <c r="H241" s="35"/>
      <c r="I241" s="35"/>
      <c r="J241" s="35"/>
      <c r="K241" s="35"/>
      <c r="L241" s="35"/>
      <c r="M241" s="35"/>
      <c r="N241" s="35"/>
      <c r="O241" s="35"/>
      <c r="P241" s="35"/>
    </row>
  </sheetData>
  <mergeCells count="23">
    <mergeCell ref="B237:E237"/>
    <mergeCell ref="B238:E238"/>
    <mergeCell ref="B239:E239"/>
    <mergeCell ref="B240:E240"/>
    <mergeCell ref="B231:E231"/>
    <mergeCell ref="B232:E232"/>
    <mergeCell ref="B233:E233"/>
    <mergeCell ref="B234:E234"/>
    <mergeCell ref="B235:E235"/>
    <mergeCell ref="B236:E236"/>
    <mergeCell ref="B230:E230"/>
    <mergeCell ref="A1:G1"/>
    <mergeCell ref="I1:L1"/>
    <mergeCell ref="M1:N1"/>
    <mergeCell ref="A2:G2"/>
    <mergeCell ref="G221:H221"/>
    <mergeCell ref="A222:C222"/>
    <mergeCell ref="G222:H222"/>
    <mergeCell ref="G223:H223"/>
    <mergeCell ref="G224:H224"/>
    <mergeCell ref="A226:G226"/>
    <mergeCell ref="B228:E228"/>
    <mergeCell ref="B229:E229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Q241"/>
  <sheetViews>
    <sheetView zoomScale="86" zoomScaleNormal="86" workbookViewId="0">
      <pane ySplit="3" topLeftCell="A221" activePane="bottomLeft" state="frozen"/>
      <selection activeCell="B223" sqref="B223"/>
      <selection pane="bottomLeft" activeCell="K240" sqref="K240"/>
    </sheetView>
  </sheetViews>
  <sheetFormatPr baseColWidth="10" defaultColWidth="8.83203125" defaultRowHeight="15" x14ac:dyDescent="0.2"/>
  <cols>
    <col min="1" max="1" width="9.5" customWidth="1"/>
    <col min="2" max="2" width="16.1640625" customWidth="1"/>
    <col min="3" max="4" width="5.5" customWidth="1"/>
    <col min="5" max="5" width="7.1640625" customWidth="1"/>
    <col min="7" max="8" width="15.5" customWidth="1"/>
    <col min="9" max="9" width="9.1640625" customWidth="1"/>
    <col min="14" max="14" width="12.33203125" customWidth="1"/>
    <col min="15" max="15" width="14.33203125" customWidth="1"/>
    <col min="16" max="16" width="61.83203125" customWidth="1"/>
  </cols>
  <sheetData>
    <row r="1" spans="1:17" ht="16" x14ac:dyDescent="0.2">
      <c r="A1" s="156" t="s">
        <v>32</v>
      </c>
      <c r="B1" s="156"/>
      <c r="C1" s="156"/>
      <c r="D1" s="156"/>
      <c r="E1" s="156"/>
      <c r="F1" s="156"/>
      <c r="G1" s="156"/>
      <c r="H1" s="118" t="s">
        <v>33</v>
      </c>
      <c r="I1" s="157" t="s">
        <v>461</v>
      </c>
      <c r="J1" s="157"/>
      <c r="K1" s="157"/>
      <c r="L1" s="157"/>
      <c r="M1" s="158" t="s">
        <v>34</v>
      </c>
      <c r="N1" s="158"/>
      <c r="O1" s="118" t="s">
        <v>93</v>
      </c>
      <c r="P1" s="118"/>
      <c r="Q1" s="121"/>
    </row>
    <row r="2" spans="1:17" ht="16" x14ac:dyDescent="0.2">
      <c r="A2" s="159" t="s">
        <v>91</v>
      </c>
      <c r="B2" s="160"/>
      <c r="C2" s="160"/>
      <c r="D2" s="160"/>
      <c r="E2" s="160"/>
      <c r="F2" s="160"/>
      <c r="G2" s="160"/>
      <c r="H2" s="102">
        <v>3</v>
      </c>
      <c r="I2" s="122"/>
      <c r="J2" s="122"/>
      <c r="K2" s="122"/>
      <c r="L2" s="122"/>
      <c r="M2" s="120"/>
      <c r="N2" s="118"/>
      <c r="O2" s="118"/>
      <c r="P2" s="118"/>
      <c r="Q2" s="121"/>
    </row>
    <row r="3" spans="1:17" ht="83" x14ac:dyDescent="0.2">
      <c r="A3" s="36" t="s">
        <v>35</v>
      </c>
      <c r="B3" s="37" t="s">
        <v>94</v>
      </c>
      <c r="C3" s="38" t="s">
        <v>36</v>
      </c>
      <c r="D3" s="38" t="s">
        <v>101</v>
      </c>
      <c r="E3" s="37" t="s">
        <v>37</v>
      </c>
      <c r="F3" s="39" t="s">
        <v>38</v>
      </c>
      <c r="G3" s="40" t="s">
        <v>39</v>
      </c>
      <c r="H3" s="40" t="s">
        <v>40</v>
      </c>
      <c r="I3" s="123" t="s">
        <v>431</v>
      </c>
      <c r="J3" s="124" t="s">
        <v>178</v>
      </c>
      <c r="K3" s="125" t="s">
        <v>105</v>
      </c>
      <c r="L3" s="126" t="s">
        <v>424</v>
      </c>
      <c r="M3" s="127" t="s">
        <v>96</v>
      </c>
      <c r="N3" s="36" t="s">
        <v>41</v>
      </c>
      <c r="O3" s="37" t="s">
        <v>180</v>
      </c>
      <c r="P3" s="39" t="s">
        <v>43</v>
      </c>
    </row>
    <row r="4" spans="1:17" ht="16" x14ac:dyDescent="0.2">
      <c r="A4" s="46">
        <v>0.31527777777777777</v>
      </c>
      <c r="B4" s="40" t="s">
        <v>126</v>
      </c>
      <c r="C4" s="40"/>
      <c r="D4" s="40" t="s">
        <v>194</v>
      </c>
      <c r="E4" s="37">
        <v>1</v>
      </c>
      <c r="F4" s="39" t="s">
        <v>45</v>
      </c>
      <c r="G4" s="47" t="s">
        <v>103</v>
      </c>
      <c r="H4" s="40" t="s">
        <v>125</v>
      </c>
      <c r="I4" s="48">
        <v>1</v>
      </c>
      <c r="J4" s="49"/>
      <c r="K4" s="50"/>
      <c r="L4" s="51"/>
      <c r="M4" s="52"/>
      <c r="N4" s="46">
        <v>0.31875000000000003</v>
      </c>
      <c r="O4" s="53">
        <f t="shared" ref="O4:O67" si="0">ABS(N4-A4)</f>
        <v>3.4722222222222654E-3</v>
      </c>
      <c r="P4" s="54"/>
    </row>
    <row r="5" spans="1:17" ht="16" x14ac:dyDescent="0.2">
      <c r="A5" s="46">
        <v>0.31527777777777777</v>
      </c>
      <c r="B5" s="40" t="s">
        <v>124</v>
      </c>
      <c r="C5" s="40"/>
      <c r="D5" s="40" t="s">
        <v>194</v>
      </c>
      <c r="E5" s="37">
        <v>1</v>
      </c>
      <c r="F5" s="39" t="s">
        <v>44</v>
      </c>
      <c r="G5" s="47" t="s">
        <v>103</v>
      </c>
      <c r="H5" s="40" t="s">
        <v>170</v>
      </c>
      <c r="I5" s="48">
        <v>1</v>
      </c>
      <c r="J5" s="49"/>
      <c r="K5" s="50"/>
      <c r="L5" s="51"/>
      <c r="M5" s="52"/>
      <c r="N5" s="46">
        <v>0.32083333333333336</v>
      </c>
      <c r="O5" s="53">
        <f t="shared" si="0"/>
        <v>5.5555555555555913E-3</v>
      </c>
      <c r="P5" s="54"/>
    </row>
    <row r="6" spans="1:17" ht="16" x14ac:dyDescent="0.2">
      <c r="A6" s="46">
        <v>0.31805555555555554</v>
      </c>
      <c r="B6" s="40" t="s">
        <v>135</v>
      </c>
      <c r="C6" s="40"/>
      <c r="D6" s="40" t="s">
        <v>120</v>
      </c>
      <c r="E6" s="37">
        <v>1</v>
      </c>
      <c r="F6" s="39" t="s">
        <v>45</v>
      </c>
      <c r="G6" s="47" t="s">
        <v>103</v>
      </c>
      <c r="H6" s="40" t="s">
        <v>302</v>
      </c>
      <c r="I6" s="48"/>
      <c r="J6" s="49"/>
      <c r="K6" s="50"/>
      <c r="L6" s="51">
        <v>1</v>
      </c>
      <c r="M6" s="52"/>
      <c r="N6" s="46">
        <v>0.32361111111111113</v>
      </c>
      <c r="O6" s="53">
        <f t="shared" si="0"/>
        <v>5.5555555555555913E-3</v>
      </c>
      <c r="P6" s="54"/>
    </row>
    <row r="7" spans="1:17" ht="16" x14ac:dyDescent="0.2">
      <c r="A7" s="46">
        <v>0.31944444444444448</v>
      </c>
      <c r="B7" s="40" t="s">
        <v>256</v>
      </c>
      <c r="C7" s="40"/>
      <c r="D7" s="40" t="s">
        <v>194</v>
      </c>
      <c r="E7" s="37">
        <v>1</v>
      </c>
      <c r="F7" s="39" t="s">
        <v>45</v>
      </c>
      <c r="G7" s="47" t="s">
        <v>103</v>
      </c>
      <c r="H7" s="40" t="s">
        <v>136</v>
      </c>
      <c r="I7" s="48"/>
      <c r="J7" s="49"/>
      <c r="K7" s="50">
        <v>1</v>
      </c>
      <c r="L7" s="51"/>
      <c r="M7" s="52"/>
      <c r="N7" s="46">
        <v>0.32222222222222224</v>
      </c>
      <c r="O7" s="53">
        <f t="shared" si="0"/>
        <v>2.7777777777777679E-3</v>
      </c>
      <c r="P7" s="54"/>
    </row>
    <row r="8" spans="1:17" ht="16" x14ac:dyDescent="0.2">
      <c r="A8" s="46">
        <v>0.32361111111111113</v>
      </c>
      <c r="B8" s="40" t="s">
        <v>193</v>
      </c>
      <c r="C8" s="40"/>
      <c r="D8" s="40" t="s">
        <v>120</v>
      </c>
      <c r="E8" s="37">
        <v>2</v>
      </c>
      <c r="F8" s="39" t="s">
        <v>50</v>
      </c>
      <c r="G8" s="47" t="s">
        <v>103</v>
      </c>
      <c r="H8" s="40" t="s">
        <v>217</v>
      </c>
      <c r="I8" s="48"/>
      <c r="J8" s="49"/>
      <c r="K8" s="50">
        <v>1</v>
      </c>
      <c r="L8" s="51"/>
      <c r="M8" s="52"/>
      <c r="N8" s="46">
        <v>0.33194444444444443</v>
      </c>
      <c r="O8" s="53">
        <f t="shared" si="0"/>
        <v>8.3333333333333037E-3</v>
      </c>
      <c r="P8" s="54"/>
    </row>
    <row r="9" spans="1:17" ht="16" x14ac:dyDescent="0.2">
      <c r="A9" s="46">
        <v>0.32361111111111113</v>
      </c>
      <c r="B9" s="40" t="s">
        <v>109</v>
      </c>
      <c r="C9" s="40"/>
      <c r="D9" s="40" t="s">
        <v>120</v>
      </c>
      <c r="E9" s="37">
        <v>1</v>
      </c>
      <c r="F9" s="39" t="s">
        <v>46</v>
      </c>
      <c r="G9" s="47" t="s">
        <v>103</v>
      </c>
      <c r="H9" s="40" t="s">
        <v>122</v>
      </c>
      <c r="I9" s="48"/>
      <c r="J9" s="49"/>
      <c r="K9" s="50">
        <v>1</v>
      </c>
      <c r="L9" s="51"/>
      <c r="M9" s="52"/>
      <c r="N9" s="46">
        <v>0.32708333333333334</v>
      </c>
      <c r="O9" s="53">
        <f t="shared" si="0"/>
        <v>3.4722222222222099E-3</v>
      </c>
      <c r="P9" s="54"/>
    </row>
    <row r="10" spans="1:17" ht="16" x14ac:dyDescent="0.2">
      <c r="A10" s="46">
        <v>0.32430555555555557</v>
      </c>
      <c r="B10" s="40" t="s">
        <v>114</v>
      </c>
      <c r="C10" s="40"/>
      <c r="D10" s="40" t="s">
        <v>120</v>
      </c>
      <c r="E10" s="37">
        <v>1</v>
      </c>
      <c r="F10" s="39" t="s">
        <v>46</v>
      </c>
      <c r="G10" s="47" t="s">
        <v>103</v>
      </c>
      <c r="H10" s="40" t="s">
        <v>115</v>
      </c>
      <c r="I10" s="48"/>
      <c r="J10" s="49"/>
      <c r="K10" s="50"/>
      <c r="L10" s="51">
        <v>1</v>
      </c>
      <c r="M10" s="52"/>
      <c r="N10" s="46">
        <v>0.32847222222222222</v>
      </c>
      <c r="O10" s="53">
        <f t="shared" si="0"/>
        <v>4.1666666666666519E-3</v>
      </c>
      <c r="P10" s="54"/>
    </row>
    <row r="11" spans="1:17" ht="16" x14ac:dyDescent="0.2">
      <c r="A11" s="46">
        <v>0.32430555555555557</v>
      </c>
      <c r="B11" s="40" t="s">
        <v>139</v>
      </c>
      <c r="C11" s="40"/>
      <c r="D11" s="40" t="s">
        <v>194</v>
      </c>
      <c r="E11" s="37">
        <v>1</v>
      </c>
      <c r="F11" s="39" t="s">
        <v>45</v>
      </c>
      <c r="G11" s="47" t="s">
        <v>103</v>
      </c>
      <c r="H11" s="40" t="s">
        <v>115</v>
      </c>
      <c r="I11" s="48"/>
      <c r="J11" s="49"/>
      <c r="K11" s="50"/>
      <c r="L11" s="51">
        <v>1</v>
      </c>
      <c r="M11" s="52"/>
      <c r="N11" s="46">
        <v>0.32847222222222222</v>
      </c>
      <c r="O11" s="53">
        <f t="shared" si="0"/>
        <v>4.1666666666666519E-3</v>
      </c>
      <c r="P11" s="54"/>
    </row>
    <row r="12" spans="1:17" ht="16" x14ac:dyDescent="0.2">
      <c r="A12" s="46">
        <v>0.3347222222222222</v>
      </c>
      <c r="B12" s="40" t="s">
        <v>202</v>
      </c>
      <c r="C12" s="40"/>
      <c r="D12" s="40" t="s">
        <v>120</v>
      </c>
      <c r="E12" s="37">
        <v>1</v>
      </c>
      <c r="F12" s="39" t="s">
        <v>51</v>
      </c>
      <c r="G12" s="47" t="s">
        <v>103</v>
      </c>
      <c r="H12" s="40" t="s">
        <v>274</v>
      </c>
      <c r="I12" s="48"/>
      <c r="J12" s="49"/>
      <c r="K12" s="50"/>
      <c r="L12" s="51">
        <v>1</v>
      </c>
      <c r="M12" s="52"/>
      <c r="N12" s="46">
        <v>0.34166666666666662</v>
      </c>
      <c r="O12" s="53">
        <f t="shared" si="0"/>
        <v>6.9444444444444198E-3</v>
      </c>
      <c r="P12" s="54"/>
    </row>
    <row r="13" spans="1:17" ht="16" x14ac:dyDescent="0.2">
      <c r="A13" s="46">
        <v>0.3354166666666667</v>
      </c>
      <c r="B13" s="40" t="s">
        <v>131</v>
      </c>
      <c r="C13" s="40"/>
      <c r="D13" s="40" t="s">
        <v>194</v>
      </c>
      <c r="E13" s="37">
        <v>1</v>
      </c>
      <c r="F13" s="39" t="s">
        <v>45</v>
      </c>
      <c r="G13" s="47" t="s">
        <v>103</v>
      </c>
      <c r="H13" s="40" t="s">
        <v>340</v>
      </c>
      <c r="I13" s="48">
        <v>1</v>
      </c>
      <c r="J13" s="49"/>
      <c r="K13" s="50"/>
      <c r="L13" s="51"/>
      <c r="M13" s="52"/>
      <c r="N13" s="46">
        <v>0.33819444444444446</v>
      </c>
      <c r="O13" s="53">
        <f t="shared" si="0"/>
        <v>2.7777777777777679E-3</v>
      </c>
      <c r="P13" s="54"/>
    </row>
    <row r="14" spans="1:17" ht="16" x14ac:dyDescent="0.2">
      <c r="A14" s="46">
        <v>0.3354166666666667</v>
      </c>
      <c r="B14" s="40" t="s">
        <v>112</v>
      </c>
      <c r="C14" s="40"/>
      <c r="D14" s="40" t="s">
        <v>120</v>
      </c>
      <c r="E14" s="37">
        <v>1</v>
      </c>
      <c r="F14" s="39" t="s">
        <v>46</v>
      </c>
      <c r="G14" s="47" t="s">
        <v>103</v>
      </c>
      <c r="H14" s="40" t="s">
        <v>107</v>
      </c>
      <c r="I14" s="48">
        <v>1</v>
      </c>
      <c r="J14" s="49"/>
      <c r="K14" s="50"/>
      <c r="L14" s="51"/>
      <c r="M14" s="52"/>
      <c r="N14" s="46">
        <v>0.3444444444444445</v>
      </c>
      <c r="O14" s="53">
        <f t="shared" si="0"/>
        <v>9.0277777777778012E-3</v>
      </c>
      <c r="P14" s="54"/>
    </row>
    <row r="15" spans="1:17" ht="16" x14ac:dyDescent="0.2">
      <c r="A15" s="46">
        <v>0.3354166666666667</v>
      </c>
      <c r="B15" s="40" t="s">
        <v>213</v>
      </c>
      <c r="C15" s="40"/>
      <c r="D15" s="40" t="s">
        <v>120</v>
      </c>
      <c r="E15" s="37">
        <v>1</v>
      </c>
      <c r="F15" s="39" t="s">
        <v>51</v>
      </c>
      <c r="G15" s="47" t="s">
        <v>103</v>
      </c>
      <c r="H15" s="40" t="s">
        <v>341</v>
      </c>
      <c r="I15" s="48">
        <v>1</v>
      </c>
      <c r="J15" s="49"/>
      <c r="K15" s="50"/>
      <c r="L15" s="51"/>
      <c r="M15" s="52"/>
      <c r="N15" s="46">
        <v>0.35138888888888892</v>
      </c>
      <c r="O15" s="53">
        <f t="shared" si="0"/>
        <v>1.5972222222222221E-2</v>
      </c>
      <c r="P15" s="54"/>
    </row>
    <row r="16" spans="1:17" ht="16" x14ac:dyDescent="0.2">
      <c r="A16" s="46">
        <v>0.33819444444444446</v>
      </c>
      <c r="B16" s="40" t="s">
        <v>135</v>
      </c>
      <c r="C16" s="40"/>
      <c r="D16" s="40" t="s">
        <v>120</v>
      </c>
      <c r="E16" s="37">
        <v>1</v>
      </c>
      <c r="F16" s="39" t="s">
        <v>45</v>
      </c>
      <c r="G16" s="47" t="s">
        <v>255</v>
      </c>
      <c r="H16" s="40" t="s">
        <v>103</v>
      </c>
      <c r="I16" s="48"/>
      <c r="J16" s="49"/>
      <c r="K16" s="50">
        <v>1</v>
      </c>
      <c r="L16" s="51"/>
      <c r="M16" s="52"/>
      <c r="N16" s="46">
        <v>0.3444444444444445</v>
      </c>
      <c r="O16" s="53">
        <f t="shared" si="0"/>
        <v>6.2500000000000333E-3</v>
      </c>
      <c r="P16" s="54"/>
    </row>
    <row r="17" spans="1:16" ht="16" x14ac:dyDescent="0.2">
      <c r="A17" s="46">
        <v>0.34166666666666662</v>
      </c>
      <c r="B17" s="40" t="s">
        <v>202</v>
      </c>
      <c r="C17" s="40"/>
      <c r="D17" s="40" t="s">
        <v>120</v>
      </c>
      <c r="E17" s="37">
        <v>1</v>
      </c>
      <c r="F17" s="39" t="s">
        <v>51</v>
      </c>
      <c r="G17" s="47" t="s">
        <v>274</v>
      </c>
      <c r="H17" s="40" t="s">
        <v>103</v>
      </c>
      <c r="I17" s="48"/>
      <c r="J17" s="49"/>
      <c r="K17" s="50"/>
      <c r="L17" s="51">
        <v>1</v>
      </c>
      <c r="M17" s="52"/>
      <c r="N17" s="46">
        <v>0.35138888888888892</v>
      </c>
      <c r="O17" s="53">
        <f t="shared" si="0"/>
        <v>9.7222222222222987E-3</v>
      </c>
      <c r="P17" s="54"/>
    </row>
    <row r="18" spans="1:16" ht="16" x14ac:dyDescent="0.2">
      <c r="A18" s="46">
        <v>0.34236111111111112</v>
      </c>
      <c r="B18" s="40" t="s">
        <v>124</v>
      </c>
      <c r="C18" s="40"/>
      <c r="D18" s="40" t="s">
        <v>120</v>
      </c>
      <c r="E18" s="37">
        <v>1</v>
      </c>
      <c r="F18" s="39" t="s">
        <v>44</v>
      </c>
      <c r="G18" s="47" t="s">
        <v>125</v>
      </c>
      <c r="H18" s="40" t="s">
        <v>103</v>
      </c>
      <c r="I18" s="48"/>
      <c r="J18" s="49"/>
      <c r="K18" s="50">
        <v>1</v>
      </c>
      <c r="L18" s="51"/>
      <c r="M18" s="52"/>
      <c r="N18" s="46">
        <v>0.3527777777777778</v>
      </c>
      <c r="O18" s="53">
        <f t="shared" si="0"/>
        <v>1.0416666666666685E-2</v>
      </c>
      <c r="P18" s="54"/>
    </row>
    <row r="19" spans="1:16" ht="16" x14ac:dyDescent="0.2">
      <c r="A19" s="46">
        <v>0.3520833333333333</v>
      </c>
      <c r="B19" s="40" t="s">
        <v>209</v>
      </c>
      <c r="C19" s="40"/>
      <c r="D19" s="40" t="s">
        <v>120</v>
      </c>
      <c r="E19" s="37">
        <v>1</v>
      </c>
      <c r="F19" s="39" t="s">
        <v>44</v>
      </c>
      <c r="G19" s="47" t="s">
        <v>103</v>
      </c>
      <c r="H19" s="40" t="s">
        <v>142</v>
      </c>
      <c r="I19" s="48"/>
      <c r="J19" s="49"/>
      <c r="K19" s="50"/>
      <c r="L19" s="51">
        <v>1</v>
      </c>
      <c r="M19" s="52"/>
      <c r="N19" s="46">
        <v>0.35555555555555557</v>
      </c>
      <c r="O19" s="53">
        <f t="shared" si="0"/>
        <v>3.4722222222222654E-3</v>
      </c>
      <c r="P19" s="54"/>
    </row>
    <row r="20" spans="1:16" ht="16" x14ac:dyDescent="0.2">
      <c r="A20" s="46">
        <v>0.3520833333333333</v>
      </c>
      <c r="B20" s="40" t="s">
        <v>343</v>
      </c>
      <c r="C20" s="40"/>
      <c r="D20" s="40" t="s">
        <v>194</v>
      </c>
      <c r="E20" s="37">
        <v>1</v>
      </c>
      <c r="F20" s="39" t="s">
        <v>45</v>
      </c>
      <c r="G20" s="47" t="s">
        <v>103</v>
      </c>
      <c r="H20" s="40" t="s">
        <v>274</v>
      </c>
      <c r="I20" s="48"/>
      <c r="J20" s="49"/>
      <c r="K20" s="50"/>
      <c r="L20" s="51">
        <v>1</v>
      </c>
      <c r="M20" s="52"/>
      <c r="N20" s="46">
        <v>0.35972222222222222</v>
      </c>
      <c r="O20" s="53">
        <f t="shared" si="0"/>
        <v>7.6388888888889173E-3</v>
      </c>
      <c r="P20" s="54"/>
    </row>
    <row r="21" spans="1:16" ht="16" x14ac:dyDescent="0.2">
      <c r="A21" s="46">
        <v>0.35555555555555557</v>
      </c>
      <c r="B21" s="40" t="s">
        <v>147</v>
      </c>
      <c r="C21" s="40"/>
      <c r="D21" s="40" t="s">
        <v>194</v>
      </c>
      <c r="E21" s="37">
        <v>1</v>
      </c>
      <c r="F21" s="39" t="s">
        <v>44</v>
      </c>
      <c r="G21" s="47" t="s">
        <v>103</v>
      </c>
      <c r="H21" s="40" t="s">
        <v>115</v>
      </c>
      <c r="I21" s="48"/>
      <c r="J21" s="49"/>
      <c r="K21" s="50">
        <v>1</v>
      </c>
      <c r="L21" s="51"/>
      <c r="M21" s="52"/>
      <c r="N21" s="46">
        <v>0.35833333333333334</v>
      </c>
      <c r="O21" s="53">
        <f t="shared" si="0"/>
        <v>2.7777777777777679E-3</v>
      </c>
      <c r="P21" s="54"/>
    </row>
    <row r="22" spans="1:16" ht="16" x14ac:dyDescent="0.2">
      <c r="A22" s="46">
        <v>0.36458333333333331</v>
      </c>
      <c r="B22" s="40" t="s">
        <v>465</v>
      </c>
      <c r="C22" s="40"/>
      <c r="D22" s="40" t="s">
        <v>120</v>
      </c>
      <c r="E22" s="37">
        <v>2</v>
      </c>
      <c r="F22" s="39" t="s">
        <v>46</v>
      </c>
      <c r="G22" s="47" t="s">
        <v>103</v>
      </c>
      <c r="H22" s="40" t="s">
        <v>241</v>
      </c>
      <c r="I22" s="48">
        <v>1</v>
      </c>
      <c r="J22" s="49"/>
      <c r="K22" s="50"/>
      <c r="L22" s="51"/>
      <c r="M22" s="52"/>
      <c r="N22" s="46">
        <v>0.37083333333333335</v>
      </c>
      <c r="O22" s="53">
        <f t="shared" si="0"/>
        <v>6.2500000000000333E-3</v>
      </c>
      <c r="P22" s="54"/>
    </row>
    <row r="23" spans="1:16" ht="16" x14ac:dyDescent="0.2">
      <c r="A23" s="46">
        <v>0.36805555555555558</v>
      </c>
      <c r="B23" s="40" t="s">
        <v>112</v>
      </c>
      <c r="C23" s="40"/>
      <c r="D23" s="40" t="s">
        <v>120</v>
      </c>
      <c r="E23" s="37">
        <v>1</v>
      </c>
      <c r="F23" s="39" t="s">
        <v>46</v>
      </c>
      <c r="G23" s="47" t="s">
        <v>107</v>
      </c>
      <c r="H23" s="40" t="s">
        <v>122</v>
      </c>
      <c r="I23" s="48">
        <v>1</v>
      </c>
      <c r="J23" s="49"/>
      <c r="K23" s="50"/>
      <c r="L23" s="51"/>
      <c r="M23" s="52"/>
      <c r="N23" s="46">
        <v>0.38055555555555554</v>
      </c>
      <c r="O23" s="53">
        <f t="shared" si="0"/>
        <v>1.2499999999999956E-2</v>
      </c>
      <c r="P23" s="54"/>
    </row>
    <row r="24" spans="1:16" ht="16" x14ac:dyDescent="0.2">
      <c r="A24" s="46">
        <v>0.37013888888888885</v>
      </c>
      <c r="B24" s="40" t="s">
        <v>462</v>
      </c>
      <c r="C24" s="40"/>
      <c r="D24" s="40" t="s">
        <v>120</v>
      </c>
      <c r="E24" s="37">
        <v>2</v>
      </c>
      <c r="F24" s="39" t="s">
        <v>51</v>
      </c>
      <c r="G24" s="47" t="s">
        <v>103</v>
      </c>
      <c r="H24" s="40" t="s">
        <v>136</v>
      </c>
      <c r="I24" s="48"/>
      <c r="J24" s="49"/>
      <c r="K24" s="50"/>
      <c r="L24" s="51">
        <v>1</v>
      </c>
      <c r="M24" s="52"/>
      <c r="N24" s="46">
        <v>0.38125000000000003</v>
      </c>
      <c r="O24" s="53">
        <f t="shared" si="0"/>
        <v>1.1111111111111183E-2</v>
      </c>
      <c r="P24" s="54"/>
    </row>
    <row r="25" spans="1:16" ht="16" x14ac:dyDescent="0.2">
      <c r="A25" s="46">
        <v>0.37222222222222223</v>
      </c>
      <c r="B25" s="40" t="s">
        <v>109</v>
      </c>
      <c r="C25" s="40"/>
      <c r="D25" s="40" t="s">
        <v>120</v>
      </c>
      <c r="E25" s="37">
        <v>1</v>
      </c>
      <c r="F25" s="39" t="s">
        <v>46</v>
      </c>
      <c r="G25" s="47" t="s">
        <v>122</v>
      </c>
      <c r="H25" s="40" t="s">
        <v>103</v>
      </c>
      <c r="I25" s="48">
        <v>1</v>
      </c>
      <c r="J25" s="49"/>
      <c r="K25" s="50"/>
      <c r="L25" s="51"/>
      <c r="M25" s="52"/>
      <c r="N25" s="46">
        <v>0.38680555555555557</v>
      </c>
      <c r="O25" s="53">
        <f t="shared" si="0"/>
        <v>1.4583333333333337E-2</v>
      </c>
      <c r="P25" s="54"/>
    </row>
    <row r="26" spans="1:16" ht="16" x14ac:dyDescent="0.2">
      <c r="A26" s="46">
        <v>0.37986111111111115</v>
      </c>
      <c r="B26" s="40" t="s">
        <v>126</v>
      </c>
      <c r="C26" s="40"/>
      <c r="D26" s="40" t="s">
        <v>194</v>
      </c>
      <c r="E26" s="37">
        <v>1</v>
      </c>
      <c r="F26" s="39" t="s">
        <v>45</v>
      </c>
      <c r="G26" s="47" t="s">
        <v>170</v>
      </c>
      <c r="H26" s="40" t="s">
        <v>103</v>
      </c>
      <c r="I26" s="48"/>
      <c r="J26" s="49"/>
      <c r="K26" s="50">
        <v>1</v>
      </c>
      <c r="L26" s="51"/>
      <c r="M26" s="52"/>
      <c r="N26" s="46">
        <v>0.39097222222222222</v>
      </c>
      <c r="O26" s="53">
        <f t="shared" si="0"/>
        <v>1.1111111111111072E-2</v>
      </c>
      <c r="P26" s="54"/>
    </row>
    <row r="27" spans="1:16" ht="16" x14ac:dyDescent="0.2">
      <c r="A27" s="46">
        <v>0.38750000000000001</v>
      </c>
      <c r="B27" s="40" t="s">
        <v>229</v>
      </c>
      <c r="C27" s="40"/>
      <c r="D27" s="40" t="s">
        <v>120</v>
      </c>
      <c r="E27" s="37">
        <v>1</v>
      </c>
      <c r="F27" s="39" t="s">
        <v>44</v>
      </c>
      <c r="G27" s="47" t="s">
        <v>103</v>
      </c>
      <c r="H27" s="40" t="s">
        <v>220</v>
      </c>
      <c r="I27" s="48">
        <v>1</v>
      </c>
      <c r="J27" s="49"/>
      <c r="K27" s="50"/>
      <c r="L27" s="51"/>
      <c r="M27" s="52"/>
      <c r="N27" s="46">
        <v>0.39166666666666666</v>
      </c>
      <c r="O27" s="53">
        <f t="shared" si="0"/>
        <v>4.1666666666666519E-3</v>
      </c>
      <c r="P27" s="54"/>
    </row>
    <row r="28" spans="1:16" ht="16" x14ac:dyDescent="0.2">
      <c r="A28" s="46">
        <v>0.39027777777777778</v>
      </c>
      <c r="B28" s="40" t="s">
        <v>218</v>
      </c>
      <c r="C28" s="40"/>
      <c r="D28" s="40" t="s">
        <v>194</v>
      </c>
      <c r="E28" s="37">
        <v>1</v>
      </c>
      <c r="F28" s="39" t="s">
        <v>44</v>
      </c>
      <c r="G28" s="47" t="s">
        <v>103</v>
      </c>
      <c r="H28" s="40" t="s">
        <v>255</v>
      </c>
      <c r="I28" s="48"/>
      <c r="J28" s="49"/>
      <c r="K28" s="50"/>
      <c r="L28" s="51">
        <v>1</v>
      </c>
      <c r="M28" s="52"/>
      <c r="N28" s="46">
        <v>0.39513888888888887</v>
      </c>
      <c r="O28" s="53">
        <f t="shared" si="0"/>
        <v>4.8611111111110938E-3</v>
      </c>
      <c r="P28" s="54"/>
    </row>
    <row r="29" spans="1:16" ht="16" x14ac:dyDescent="0.2">
      <c r="A29" s="46">
        <v>0.39166666666666666</v>
      </c>
      <c r="B29" s="40" t="s">
        <v>109</v>
      </c>
      <c r="C29" s="40"/>
      <c r="D29" s="40" t="s">
        <v>120</v>
      </c>
      <c r="E29" s="37">
        <v>1</v>
      </c>
      <c r="F29" s="39" t="s">
        <v>49</v>
      </c>
      <c r="G29" s="47" t="s">
        <v>103</v>
      </c>
      <c r="H29" s="40" t="s">
        <v>238</v>
      </c>
      <c r="I29" s="48"/>
      <c r="J29" s="49"/>
      <c r="K29" s="50">
        <v>1</v>
      </c>
      <c r="L29" s="51"/>
      <c r="M29" s="52"/>
      <c r="N29" s="46">
        <v>0.3979166666666667</v>
      </c>
      <c r="O29" s="53">
        <f t="shared" si="0"/>
        <v>6.2500000000000333E-3</v>
      </c>
      <c r="P29" s="54"/>
    </row>
    <row r="30" spans="1:16" ht="16" x14ac:dyDescent="0.2">
      <c r="A30" s="46">
        <v>0.39305555555555555</v>
      </c>
      <c r="B30" s="40" t="s">
        <v>276</v>
      </c>
      <c r="C30" s="40"/>
      <c r="D30" s="40" t="s">
        <v>120</v>
      </c>
      <c r="E30" s="37">
        <v>1</v>
      </c>
      <c r="F30" s="39" t="s">
        <v>46</v>
      </c>
      <c r="G30" s="47" t="s">
        <v>241</v>
      </c>
      <c r="H30" s="40" t="s">
        <v>103</v>
      </c>
      <c r="I30" s="48"/>
      <c r="J30" s="49"/>
      <c r="K30" s="50">
        <v>1</v>
      </c>
      <c r="L30" s="51"/>
      <c r="M30" s="52"/>
      <c r="N30" s="46">
        <v>0.40625</v>
      </c>
      <c r="O30" s="53">
        <f t="shared" si="0"/>
        <v>1.3194444444444453E-2</v>
      </c>
      <c r="P30" s="54"/>
    </row>
    <row r="31" spans="1:16" ht="16" x14ac:dyDescent="0.2">
      <c r="A31" s="46">
        <v>0.39583333333333331</v>
      </c>
      <c r="B31" s="40" t="s">
        <v>126</v>
      </c>
      <c r="C31" s="40"/>
      <c r="D31" s="40" t="s">
        <v>194</v>
      </c>
      <c r="E31" s="37">
        <v>1</v>
      </c>
      <c r="F31" s="39" t="s">
        <v>45</v>
      </c>
      <c r="G31" s="47" t="s">
        <v>103</v>
      </c>
      <c r="H31" s="40" t="s">
        <v>250</v>
      </c>
      <c r="I31" s="48"/>
      <c r="J31" s="49"/>
      <c r="K31" s="50"/>
      <c r="L31" s="51">
        <v>1</v>
      </c>
      <c r="M31" s="52"/>
      <c r="N31" s="46">
        <v>0.39999999999999997</v>
      </c>
      <c r="O31" s="53">
        <f t="shared" si="0"/>
        <v>4.1666666666666519E-3</v>
      </c>
      <c r="P31" s="54"/>
    </row>
    <row r="32" spans="1:16" ht="16" x14ac:dyDescent="0.2">
      <c r="A32" s="46">
        <v>0.40069444444444446</v>
      </c>
      <c r="B32" s="40" t="s">
        <v>112</v>
      </c>
      <c r="C32" s="40"/>
      <c r="D32" s="40" t="s">
        <v>120</v>
      </c>
      <c r="E32" s="37">
        <v>1</v>
      </c>
      <c r="F32" s="39" t="s">
        <v>46</v>
      </c>
      <c r="G32" s="47" t="s">
        <v>122</v>
      </c>
      <c r="H32" s="40" t="s">
        <v>103</v>
      </c>
      <c r="I32" s="48"/>
      <c r="J32" s="49"/>
      <c r="K32" s="50">
        <v>1</v>
      </c>
      <c r="L32" s="51"/>
      <c r="M32" s="52"/>
      <c r="N32" s="46">
        <v>0.40625</v>
      </c>
      <c r="O32" s="53">
        <f t="shared" si="0"/>
        <v>5.5555555555555358E-3</v>
      </c>
      <c r="P32" s="54"/>
    </row>
    <row r="33" spans="1:16" ht="16" x14ac:dyDescent="0.2">
      <c r="A33" s="46">
        <v>0.40486111111111112</v>
      </c>
      <c r="B33" s="40" t="s">
        <v>109</v>
      </c>
      <c r="C33" s="40"/>
      <c r="D33" s="40" t="s">
        <v>120</v>
      </c>
      <c r="E33" s="37">
        <v>1</v>
      </c>
      <c r="F33" s="39" t="s">
        <v>46</v>
      </c>
      <c r="G33" s="47" t="s">
        <v>103</v>
      </c>
      <c r="H33" s="40" t="s">
        <v>189</v>
      </c>
      <c r="I33" s="48"/>
      <c r="J33" s="49"/>
      <c r="K33" s="50"/>
      <c r="L33" s="51">
        <v>1</v>
      </c>
      <c r="M33" s="52"/>
      <c r="N33" s="46">
        <v>0.40902777777777777</v>
      </c>
      <c r="O33" s="53">
        <f t="shared" si="0"/>
        <v>4.1666666666666519E-3</v>
      </c>
      <c r="P33" s="54"/>
    </row>
    <row r="34" spans="1:16" ht="16" x14ac:dyDescent="0.2">
      <c r="A34" s="46">
        <v>0.4069444444444445</v>
      </c>
      <c r="B34" s="40" t="s">
        <v>155</v>
      </c>
      <c r="C34" s="40"/>
      <c r="D34" s="40" t="s">
        <v>194</v>
      </c>
      <c r="E34" s="37">
        <v>1</v>
      </c>
      <c r="F34" s="39" t="s">
        <v>44</v>
      </c>
      <c r="G34" s="47" t="s">
        <v>103</v>
      </c>
      <c r="H34" s="40" t="s">
        <v>107</v>
      </c>
      <c r="I34" s="48"/>
      <c r="J34" s="49"/>
      <c r="K34" s="50">
        <v>1</v>
      </c>
      <c r="L34" s="51"/>
      <c r="M34" s="52"/>
      <c r="N34" s="46">
        <v>0.41388888888888892</v>
      </c>
      <c r="O34" s="53">
        <f t="shared" si="0"/>
        <v>6.9444444444444198E-3</v>
      </c>
      <c r="P34" s="131" t="s">
        <v>294</v>
      </c>
    </row>
    <row r="35" spans="1:16" ht="16" x14ac:dyDescent="0.2">
      <c r="A35" s="46">
        <v>0.42777777777777781</v>
      </c>
      <c r="B35" s="40" t="s">
        <v>112</v>
      </c>
      <c r="C35" s="40"/>
      <c r="D35" s="40" t="s">
        <v>120</v>
      </c>
      <c r="E35" s="37">
        <v>1</v>
      </c>
      <c r="F35" s="39" t="s">
        <v>46</v>
      </c>
      <c r="G35" s="47" t="s">
        <v>122</v>
      </c>
      <c r="H35" s="40" t="s">
        <v>103</v>
      </c>
      <c r="I35" s="48">
        <v>1</v>
      </c>
      <c r="J35" s="49"/>
      <c r="K35" s="50"/>
      <c r="L35" s="51"/>
      <c r="M35" s="52"/>
      <c r="N35" s="46">
        <v>0.4381944444444445</v>
      </c>
      <c r="O35" s="53">
        <f t="shared" si="0"/>
        <v>1.0416666666666685E-2</v>
      </c>
      <c r="P35" s="54"/>
    </row>
    <row r="36" spans="1:16" ht="16" x14ac:dyDescent="0.2">
      <c r="A36" s="46">
        <v>0.43055555555555558</v>
      </c>
      <c r="B36" s="40" t="s">
        <v>131</v>
      </c>
      <c r="C36" s="40"/>
      <c r="D36" s="40" t="s">
        <v>120</v>
      </c>
      <c r="E36" s="37">
        <v>1</v>
      </c>
      <c r="F36" s="39" t="s">
        <v>49</v>
      </c>
      <c r="G36" s="47" t="s">
        <v>103</v>
      </c>
      <c r="H36" s="40" t="s">
        <v>446</v>
      </c>
      <c r="I36" s="48"/>
      <c r="J36" s="49"/>
      <c r="K36" s="50"/>
      <c r="L36" s="51">
        <v>1</v>
      </c>
      <c r="M36" s="52"/>
      <c r="N36" s="46">
        <v>0.43611111111111112</v>
      </c>
      <c r="O36" s="53">
        <f t="shared" si="0"/>
        <v>5.5555555555555358E-3</v>
      </c>
      <c r="P36" s="54"/>
    </row>
    <row r="37" spans="1:16" ht="16" x14ac:dyDescent="0.2">
      <c r="A37" s="46">
        <v>0.43333333333333335</v>
      </c>
      <c r="B37" s="40" t="s">
        <v>343</v>
      </c>
      <c r="C37" s="40"/>
      <c r="D37" s="40" t="s">
        <v>194</v>
      </c>
      <c r="E37" s="37">
        <v>1</v>
      </c>
      <c r="F37" s="39" t="s">
        <v>45</v>
      </c>
      <c r="G37" s="47" t="s">
        <v>103</v>
      </c>
      <c r="H37" s="40" t="s">
        <v>255</v>
      </c>
      <c r="I37" s="48"/>
      <c r="J37" s="49"/>
      <c r="K37" s="50">
        <v>1</v>
      </c>
      <c r="L37" s="51"/>
      <c r="M37" s="52"/>
      <c r="N37" s="46">
        <v>0.43611111111111112</v>
      </c>
      <c r="O37" s="53">
        <f t="shared" si="0"/>
        <v>2.7777777777777679E-3</v>
      </c>
      <c r="P37" s="54"/>
    </row>
    <row r="38" spans="1:16" ht="16" x14ac:dyDescent="0.2">
      <c r="A38" s="46">
        <v>0.4368055555555555</v>
      </c>
      <c r="B38" s="40" t="s">
        <v>213</v>
      </c>
      <c r="C38" s="40"/>
      <c r="D38" s="40" t="s">
        <v>120</v>
      </c>
      <c r="E38" s="37">
        <v>1</v>
      </c>
      <c r="F38" s="39" t="s">
        <v>51</v>
      </c>
      <c r="G38" s="47" t="s">
        <v>341</v>
      </c>
      <c r="H38" s="40" t="s">
        <v>103</v>
      </c>
      <c r="I38" s="48"/>
      <c r="J38" s="49"/>
      <c r="K38" s="50">
        <v>1</v>
      </c>
      <c r="L38" s="51"/>
      <c r="M38" s="52"/>
      <c r="N38" s="46">
        <v>0.4513888888888889</v>
      </c>
      <c r="O38" s="53">
        <f t="shared" si="0"/>
        <v>1.4583333333333393E-2</v>
      </c>
      <c r="P38" s="54"/>
    </row>
    <row r="39" spans="1:16" ht="16" x14ac:dyDescent="0.2">
      <c r="A39" s="46">
        <v>0.43611111111111112</v>
      </c>
      <c r="B39" s="40" t="s">
        <v>131</v>
      </c>
      <c r="C39" s="40"/>
      <c r="D39" s="40" t="s">
        <v>120</v>
      </c>
      <c r="E39" s="37">
        <v>1</v>
      </c>
      <c r="F39" s="39" t="s">
        <v>49</v>
      </c>
      <c r="G39" s="47" t="s">
        <v>446</v>
      </c>
      <c r="H39" s="40" t="s">
        <v>103</v>
      </c>
      <c r="I39" s="48"/>
      <c r="J39" s="49"/>
      <c r="K39" s="50"/>
      <c r="L39" s="51">
        <v>1</v>
      </c>
      <c r="M39" s="52"/>
      <c r="N39" s="46">
        <v>0.43888888888888888</v>
      </c>
      <c r="O39" s="53">
        <f t="shared" si="0"/>
        <v>2.7777777777777679E-3</v>
      </c>
      <c r="P39" s="54"/>
    </row>
    <row r="40" spans="1:16" ht="16" x14ac:dyDescent="0.2">
      <c r="A40" s="46">
        <v>0.4381944444444445</v>
      </c>
      <c r="B40" s="40" t="s">
        <v>193</v>
      </c>
      <c r="C40" s="40"/>
      <c r="D40" s="40" t="s">
        <v>120</v>
      </c>
      <c r="E40" s="37">
        <v>2</v>
      </c>
      <c r="F40" s="39" t="s">
        <v>50</v>
      </c>
      <c r="G40" s="47" t="s">
        <v>217</v>
      </c>
      <c r="H40" s="40" t="s">
        <v>103</v>
      </c>
      <c r="I40" s="48">
        <v>1</v>
      </c>
      <c r="J40" s="49"/>
      <c r="K40" s="50"/>
      <c r="L40" s="51"/>
      <c r="M40" s="52"/>
      <c r="N40" s="46">
        <v>0.47083333333333338</v>
      </c>
      <c r="O40" s="53">
        <f t="shared" si="0"/>
        <v>3.2638888888888884E-2</v>
      </c>
      <c r="P40" s="54"/>
    </row>
    <row r="41" spans="1:16" ht="16" x14ac:dyDescent="0.2">
      <c r="A41" s="46">
        <v>0.43958333333333338</v>
      </c>
      <c r="B41" s="40" t="s">
        <v>229</v>
      </c>
      <c r="C41" s="40"/>
      <c r="D41" s="40" t="s">
        <v>120</v>
      </c>
      <c r="E41" s="37">
        <v>1</v>
      </c>
      <c r="F41" s="39" t="s">
        <v>44</v>
      </c>
      <c r="G41" s="47" t="s">
        <v>103</v>
      </c>
      <c r="H41" s="40" t="s">
        <v>136</v>
      </c>
      <c r="I41" s="48">
        <v>1</v>
      </c>
      <c r="J41" s="49"/>
      <c r="K41" s="50"/>
      <c r="L41" s="51"/>
      <c r="M41" s="52"/>
      <c r="N41" s="46">
        <v>0.44305555555555554</v>
      </c>
      <c r="O41" s="53">
        <f t="shared" si="0"/>
        <v>3.4722222222221544E-3</v>
      </c>
      <c r="P41" s="54"/>
    </row>
    <row r="42" spans="1:16" ht="16" x14ac:dyDescent="0.2">
      <c r="A42" s="46">
        <v>0.44513888888888892</v>
      </c>
      <c r="B42" s="40" t="s">
        <v>207</v>
      </c>
      <c r="C42" s="40">
        <v>1</v>
      </c>
      <c r="D42" s="40" t="s">
        <v>194</v>
      </c>
      <c r="E42" s="37"/>
      <c r="F42" s="39" t="s">
        <v>45</v>
      </c>
      <c r="G42" s="47" t="s">
        <v>248</v>
      </c>
      <c r="H42" s="40" t="s">
        <v>255</v>
      </c>
      <c r="I42" s="48"/>
      <c r="J42" s="49"/>
      <c r="K42" s="50"/>
      <c r="L42" s="51">
        <v>1</v>
      </c>
      <c r="M42" s="52"/>
      <c r="N42" s="46">
        <v>0.45</v>
      </c>
      <c r="O42" s="53">
        <f t="shared" si="0"/>
        <v>4.8611111111110938E-3</v>
      </c>
      <c r="P42" s="54"/>
    </row>
    <row r="43" spans="1:16" ht="16" x14ac:dyDescent="0.2">
      <c r="A43" s="46">
        <v>0.4548611111111111</v>
      </c>
      <c r="B43" s="40" t="s">
        <v>109</v>
      </c>
      <c r="C43" s="40"/>
      <c r="D43" s="40" t="s">
        <v>120</v>
      </c>
      <c r="E43" s="37">
        <v>1</v>
      </c>
      <c r="F43" s="39" t="s">
        <v>49</v>
      </c>
      <c r="G43" s="47" t="s">
        <v>238</v>
      </c>
      <c r="H43" s="40" t="s">
        <v>103</v>
      </c>
      <c r="I43" s="48">
        <v>1</v>
      </c>
      <c r="J43" s="49"/>
      <c r="K43" s="50"/>
      <c r="L43" s="51"/>
      <c r="M43" s="52"/>
      <c r="N43" s="46">
        <v>0.47083333333333338</v>
      </c>
      <c r="O43" s="53">
        <f t="shared" si="0"/>
        <v>1.5972222222222276E-2</v>
      </c>
      <c r="P43" s="54"/>
    </row>
    <row r="44" spans="1:16" ht="16" x14ac:dyDescent="0.2">
      <c r="A44" s="46">
        <v>0.4548611111111111</v>
      </c>
      <c r="B44" s="40" t="s">
        <v>197</v>
      </c>
      <c r="C44" s="40"/>
      <c r="D44" s="40" t="s">
        <v>120</v>
      </c>
      <c r="E44" s="37">
        <v>1</v>
      </c>
      <c r="F44" s="39" t="s">
        <v>51</v>
      </c>
      <c r="G44" s="47" t="s">
        <v>103</v>
      </c>
      <c r="H44" s="40" t="s">
        <v>300</v>
      </c>
      <c r="I44" s="48"/>
      <c r="J44" s="49"/>
      <c r="K44" s="50">
        <v>1</v>
      </c>
      <c r="L44" s="51"/>
      <c r="M44" s="52"/>
      <c r="N44" s="46">
        <v>0.4597222222222222</v>
      </c>
      <c r="O44" s="53">
        <f t="shared" si="0"/>
        <v>4.8611111111110938E-3</v>
      </c>
      <c r="P44" s="54"/>
    </row>
    <row r="45" spans="1:16" ht="16" x14ac:dyDescent="0.2">
      <c r="A45" s="46">
        <v>0.45694444444444443</v>
      </c>
      <c r="B45" s="40" t="s">
        <v>189</v>
      </c>
      <c r="C45" s="40"/>
      <c r="D45" s="40" t="s">
        <v>120</v>
      </c>
      <c r="E45" s="37">
        <v>1</v>
      </c>
      <c r="F45" s="39" t="s">
        <v>46</v>
      </c>
      <c r="G45" s="47" t="s">
        <v>189</v>
      </c>
      <c r="H45" s="40" t="s">
        <v>103</v>
      </c>
      <c r="I45" s="48"/>
      <c r="J45" s="49"/>
      <c r="K45" s="50"/>
      <c r="L45" s="51">
        <v>1</v>
      </c>
      <c r="M45" s="52"/>
      <c r="N45" s="46">
        <v>0.46458333333333335</v>
      </c>
      <c r="O45" s="53">
        <f t="shared" si="0"/>
        <v>7.6388888888889173E-3</v>
      </c>
      <c r="P45" s="54"/>
    </row>
    <row r="46" spans="1:16" ht="16" x14ac:dyDescent="0.2">
      <c r="A46" s="46">
        <v>0.46527777777777773</v>
      </c>
      <c r="B46" s="40" t="s">
        <v>207</v>
      </c>
      <c r="C46" s="40">
        <v>1</v>
      </c>
      <c r="D46" s="40" t="s">
        <v>120</v>
      </c>
      <c r="E46" s="37"/>
      <c r="F46" s="39" t="s">
        <v>45</v>
      </c>
      <c r="G46" s="47" t="s">
        <v>248</v>
      </c>
      <c r="H46" s="40" t="s">
        <v>255</v>
      </c>
      <c r="I46" s="48"/>
      <c r="J46" s="49"/>
      <c r="K46" s="50"/>
      <c r="L46" s="51">
        <v>1</v>
      </c>
      <c r="M46" s="52"/>
      <c r="N46" s="46">
        <v>0.47152777777777777</v>
      </c>
      <c r="O46" s="53">
        <f t="shared" si="0"/>
        <v>6.2500000000000333E-3</v>
      </c>
      <c r="P46" s="54"/>
    </row>
    <row r="47" spans="1:16" ht="16" x14ac:dyDescent="0.2">
      <c r="A47" s="46">
        <v>0.46666666666666662</v>
      </c>
      <c r="B47" s="40" t="s">
        <v>251</v>
      </c>
      <c r="C47" s="40"/>
      <c r="D47" s="40" t="s">
        <v>120</v>
      </c>
      <c r="E47" s="37">
        <v>1</v>
      </c>
      <c r="F47" s="39" t="s">
        <v>44</v>
      </c>
      <c r="G47" s="47" t="s">
        <v>103</v>
      </c>
      <c r="H47" s="40" t="s">
        <v>204</v>
      </c>
      <c r="I47" s="48"/>
      <c r="J47" s="49"/>
      <c r="K47" s="50">
        <v>1</v>
      </c>
      <c r="L47" s="51"/>
      <c r="M47" s="52"/>
      <c r="N47" s="46">
        <v>0.4694444444444445</v>
      </c>
      <c r="O47" s="53">
        <f t="shared" si="0"/>
        <v>2.7777777777778789E-3</v>
      </c>
      <c r="P47" s="54"/>
    </row>
    <row r="48" spans="1:16" ht="16" x14ac:dyDescent="0.2">
      <c r="A48" s="46">
        <v>0.4694444444444445</v>
      </c>
      <c r="B48" s="40" t="s">
        <v>251</v>
      </c>
      <c r="C48" s="40"/>
      <c r="D48" s="40" t="s">
        <v>120</v>
      </c>
      <c r="E48" s="37">
        <v>1</v>
      </c>
      <c r="F48" s="39" t="s">
        <v>44</v>
      </c>
      <c r="G48" s="47" t="s">
        <v>204</v>
      </c>
      <c r="H48" s="40" t="s">
        <v>142</v>
      </c>
      <c r="I48" s="48"/>
      <c r="J48" s="49"/>
      <c r="K48" s="50">
        <v>1</v>
      </c>
      <c r="L48" s="51"/>
      <c r="M48" s="52"/>
      <c r="N48" s="46">
        <v>0.47291666666666665</v>
      </c>
      <c r="O48" s="53">
        <f t="shared" si="0"/>
        <v>3.4722222222221544E-3</v>
      </c>
      <c r="P48" s="54"/>
    </row>
    <row r="49" spans="1:16" ht="16" x14ac:dyDescent="0.2">
      <c r="A49" s="46">
        <v>0.46875</v>
      </c>
      <c r="B49" s="40" t="s">
        <v>197</v>
      </c>
      <c r="C49" s="40"/>
      <c r="D49" s="40" t="s">
        <v>120</v>
      </c>
      <c r="E49" s="37">
        <v>1</v>
      </c>
      <c r="F49" s="39" t="s">
        <v>51</v>
      </c>
      <c r="G49" s="47" t="s">
        <v>203</v>
      </c>
      <c r="H49" s="40" t="s">
        <v>103</v>
      </c>
      <c r="I49" s="48"/>
      <c r="J49" s="49"/>
      <c r="K49" s="50">
        <v>1</v>
      </c>
      <c r="L49" s="51"/>
      <c r="M49" s="52"/>
      <c r="N49" s="46">
        <v>0.47986111111111113</v>
      </c>
      <c r="O49" s="53">
        <f t="shared" si="0"/>
        <v>1.1111111111111127E-2</v>
      </c>
      <c r="P49" s="54"/>
    </row>
    <row r="50" spans="1:16" ht="16" x14ac:dyDescent="0.2">
      <c r="A50" s="46">
        <v>0.47430555555555554</v>
      </c>
      <c r="B50" s="40" t="s">
        <v>155</v>
      </c>
      <c r="C50" s="40"/>
      <c r="D50" s="40" t="s">
        <v>120</v>
      </c>
      <c r="E50" s="37">
        <v>1</v>
      </c>
      <c r="F50" s="39" t="s">
        <v>44</v>
      </c>
      <c r="G50" s="47" t="s">
        <v>107</v>
      </c>
      <c r="H50" s="40" t="s">
        <v>103</v>
      </c>
      <c r="I50" s="48">
        <v>1</v>
      </c>
      <c r="J50" s="49"/>
      <c r="K50" s="50"/>
      <c r="L50" s="51"/>
      <c r="M50" s="52"/>
      <c r="N50" s="46">
        <v>0.48819444444444443</v>
      </c>
      <c r="O50" s="53">
        <f t="shared" si="0"/>
        <v>1.3888888888888895E-2</v>
      </c>
      <c r="P50" s="54"/>
    </row>
    <row r="51" spans="1:16" ht="16" x14ac:dyDescent="0.2">
      <c r="A51" s="46">
        <v>0.47569444444444442</v>
      </c>
      <c r="B51" s="40" t="s">
        <v>109</v>
      </c>
      <c r="C51" s="40"/>
      <c r="D51" s="40" t="s">
        <v>120</v>
      </c>
      <c r="E51" s="37">
        <v>1</v>
      </c>
      <c r="F51" s="39" t="s">
        <v>46</v>
      </c>
      <c r="G51" s="47" t="s">
        <v>103</v>
      </c>
      <c r="H51" s="40" t="s">
        <v>238</v>
      </c>
      <c r="I51" s="48"/>
      <c r="J51" s="49"/>
      <c r="K51" s="50"/>
      <c r="L51" s="51">
        <v>1</v>
      </c>
      <c r="M51" s="52"/>
      <c r="N51" s="46">
        <v>0.48472222222222222</v>
      </c>
      <c r="O51" s="53">
        <f t="shared" si="0"/>
        <v>9.0277777777778012E-3</v>
      </c>
      <c r="P51" s="54"/>
    </row>
    <row r="52" spans="1:16" ht="16" x14ac:dyDescent="0.2">
      <c r="A52" s="46">
        <v>0.47916666666666669</v>
      </c>
      <c r="B52" s="40" t="s">
        <v>209</v>
      </c>
      <c r="C52" s="40">
        <v>1</v>
      </c>
      <c r="D52" s="40" t="s">
        <v>194</v>
      </c>
      <c r="E52" s="37"/>
      <c r="F52" s="39" t="s">
        <v>44</v>
      </c>
      <c r="G52" s="47" t="s">
        <v>143</v>
      </c>
      <c r="H52" s="40" t="s">
        <v>142</v>
      </c>
      <c r="I52" s="48"/>
      <c r="J52" s="49"/>
      <c r="K52" s="50">
        <v>1</v>
      </c>
      <c r="L52" s="51"/>
      <c r="M52" s="52"/>
      <c r="N52" s="46">
        <v>0.48402777777777778</v>
      </c>
      <c r="O52" s="53">
        <f t="shared" si="0"/>
        <v>4.8611111111110938E-3</v>
      </c>
      <c r="P52" s="54"/>
    </row>
    <row r="53" spans="1:16" ht="16" x14ac:dyDescent="0.2">
      <c r="A53" s="46">
        <v>0.47916666666666669</v>
      </c>
      <c r="B53" s="40" t="s">
        <v>112</v>
      </c>
      <c r="C53" s="40"/>
      <c r="D53" s="40" t="s">
        <v>120</v>
      </c>
      <c r="E53" s="37">
        <v>1</v>
      </c>
      <c r="F53" s="39" t="s">
        <v>46</v>
      </c>
      <c r="G53" s="47" t="s">
        <v>103</v>
      </c>
      <c r="H53" s="40" t="s">
        <v>220</v>
      </c>
      <c r="I53" s="48"/>
      <c r="J53" s="49"/>
      <c r="K53" s="50">
        <v>1</v>
      </c>
      <c r="L53" s="51"/>
      <c r="M53" s="52"/>
      <c r="N53" s="46">
        <v>0.4861111111111111</v>
      </c>
      <c r="O53" s="53">
        <f t="shared" si="0"/>
        <v>6.9444444444444198E-3</v>
      </c>
      <c r="P53" s="54"/>
    </row>
    <row r="54" spans="1:16" ht="16" x14ac:dyDescent="0.2">
      <c r="A54" s="46">
        <v>0.47916666666666669</v>
      </c>
      <c r="B54" s="40" t="s">
        <v>109</v>
      </c>
      <c r="C54" s="40"/>
      <c r="D54" s="40" t="s">
        <v>194</v>
      </c>
      <c r="E54" s="37">
        <v>1</v>
      </c>
      <c r="F54" s="39" t="s">
        <v>49</v>
      </c>
      <c r="G54" s="47" t="s">
        <v>103</v>
      </c>
      <c r="H54" s="40" t="s">
        <v>203</v>
      </c>
      <c r="I54" s="48"/>
      <c r="J54" s="49"/>
      <c r="K54" s="50">
        <v>1</v>
      </c>
      <c r="L54" s="51"/>
      <c r="M54" s="52"/>
      <c r="N54" s="46">
        <v>0.48749999999999999</v>
      </c>
      <c r="O54" s="53">
        <f t="shared" si="0"/>
        <v>8.3333333333333037E-3</v>
      </c>
      <c r="P54" s="54"/>
    </row>
    <row r="55" spans="1:16" ht="16" x14ac:dyDescent="0.2">
      <c r="A55" s="46">
        <v>0.48749999999999999</v>
      </c>
      <c r="B55" s="40" t="s">
        <v>109</v>
      </c>
      <c r="C55" s="40"/>
      <c r="D55" s="40" t="s">
        <v>194</v>
      </c>
      <c r="E55" s="37">
        <v>1</v>
      </c>
      <c r="F55" s="39" t="s">
        <v>49</v>
      </c>
      <c r="G55" s="47" t="s">
        <v>203</v>
      </c>
      <c r="H55" s="40" t="s">
        <v>103</v>
      </c>
      <c r="I55" s="48"/>
      <c r="J55" s="55"/>
      <c r="K55" s="56">
        <v>1</v>
      </c>
      <c r="L55" s="51"/>
      <c r="M55" s="52"/>
      <c r="N55" s="46">
        <v>0.49791666666666662</v>
      </c>
      <c r="O55" s="53">
        <f t="shared" si="0"/>
        <v>1.041666666666663E-2</v>
      </c>
      <c r="P55" s="54"/>
    </row>
    <row r="56" spans="1:16" ht="16" x14ac:dyDescent="0.2">
      <c r="A56" s="46">
        <v>0.48541666666666666</v>
      </c>
      <c r="B56" s="40" t="s">
        <v>148</v>
      </c>
      <c r="C56" s="40"/>
      <c r="D56" s="40" t="s">
        <v>194</v>
      </c>
      <c r="E56" s="37">
        <v>1</v>
      </c>
      <c r="F56" s="39" t="s">
        <v>44</v>
      </c>
      <c r="G56" s="47" t="s">
        <v>206</v>
      </c>
      <c r="H56" s="40" t="s">
        <v>103</v>
      </c>
      <c r="I56" s="48"/>
      <c r="J56" s="55"/>
      <c r="K56" s="56">
        <v>1</v>
      </c>
      <c r="L56" s="51"/>
      <c r="M56" s="52"/>
      <c r="N56" s="46">
        <v>0.49791666666666662</v>
      </c>
      <c r="O56" s="53">
        <f t="shared" si="0"/>
        <v>1.2499999999999956E-2</v>
      </c>
      <c r="P56" s="54"/>
    </row>
    <row r="57" spans="1:16" ht="16" x14ac:dyDescent="0.2">
      <c r="A57" s="46">
        <v>0.48958333333333331</v>
      </c>
      <c r="B57" s="40" t="s">
        <v>155</v>
      </c>
      <c r="C57" s="40"/>
      <c r="D57" s="40" t="s">
        <v>120</v>
      </c>
      <c r="E57" s="37">
        <v>1</v>
      </c>
      <c r="F57" s="39" t="s">
        <v>44</v>
      </c>
      <c r="G57" s="47" t="s">
        <v>103</v>
      </c>
      <c r="H57" s="40" t="s">
        <v>204</v>
      </c>
      <c r="I57" s="48">
        <v>1</v>
      </c>
      <c r="J57" s="55"/>
      <c r="K57" s="56"/>
      <c r="L57" s="51"/>
      <c r="M57" s="52"/>
      <c r="N57" s="46">
        <v>0.49374999999999997</v>
      </c>
      <c r="O57" s="53">
        <f t="shared" si="0"/>
        <v>4.1666666666666519E-3</v>
      </c>
      <c r="P57" s="54"/>
    </row>
    <row r="58" spans="1:16" ht="16" x14ac:dyDescent="0.2">
      <c r="A58" s="46">
        <v>0.48958333333333331</v>
      </c>
      <c r="B58" s="40" t="s">
        <v>209</v>
      </c>
      <c r="C58" s="40">
        <v>1</v>
      </c>
      <c r="D58" s="40" t="s">
        <v>194</v>
      </c>
      <c r="E58" s="37"/>
      <c r="F58" s="39" t="s">
        <v>44</v>
      </c>
      <c r="G58" s="47" t="s">
        <v>103</v>
      </c>
      <c r="H58" s="40" t="s">
        <v>142</v>
      </c>
      <c r="I58" s="48">
        <v>1</v>
      </c>
      <c r="J58" s="55"/>
      <c r="K58" s="56"/>
      <c r="L58" s="51"/>
      <c r="M58" s="52"/>
      <c r="N58" s="46">
        <v>0.49722222222222223</v>
      </c>
      <c r="O58" s="53">
        <f t="shared" si="0"/>
        <v>7.6388888888889173E-3</v>
      </c>
      <c r="P58" s="54"/>
    </row>
    <row r="59" spans="1:16" ht="16" x14ac:dyDescent="0.2">
      <c r="A59" s="46">
        <v>0.5229166666666667</v>
      </c>
      <c r="B59" s="40" t="s">
        <v>139</v>
      </c>
      <c r="C59" s="40">
        <v>1</v>
      </c>
      <c r="D59" s="40" t="s">
        <v>194</v>
      </c>
      <c r="E59" s="37"/>
      <c r="F59" s="39" t="s">
        <v>45</v>
      </c>
      <c r="G59" s="47" t="s">
        <v>143</v>
      </c>
      <c r="H59" s="40" t="s">
        <v>115</v>
      </c>
      <c r="I59" s="57"/>
      <c r="J59" s="55"/>
      <c r="K59" s="56"/>
      <c r="L59" s="51">
        <v>1</v>
      </c>
      <c r="M59" s="52"/>
      <c r="N59" s="46">
        <v>0.52708333333333335</v>
      </c>
      <c r="O59" s="53">
        <f t="shared" si="0"/>
        <v>4.1666666666666519E-3</v>
      </c>
      <c r="P59" s="54"/>
    </row>
    <row r="60" spans="1:16" ht="16" x14ac:dyDescent="0.2">
      <c r="A60" s="46">
        <v>0.52430555555555558</v>
      </c>
      <c r="B60" s="40" t="s">
        <v>124</v>
      </c>
      <c r="C60" s="40"/>
      <c r="D60" s="40" t="s">
        <v>194</v>
      </c>
      <c r="E60" s="37">
        <v>1</v>
      </c>
      <c r="F60" s="39" t="s">
        <v>44</v>
      </c>
      <c r="G60" s="47" t="s">
        <v>103</v>
      </c>
      <c r="H60" s="40" t="s">
        <v>136</v>
      </c>
      <c r="I60" s="57"/>
      <c r="J60" s="55"/>
      <c r="K60" s="56">
        <v>1</v>
      </c>
      <c r="L60" s="51"/>
      <c r="M60" s="52"/>
      <c r="N60" s="46">
        <v>0.52916666666666667</v>
      </c>
      <c r="O60" s="53">
        <f t="shared" si="0"/>
        <v>4.8611111111110938E-3</v>
      </c>
      <c r="P60" s="54"/>
    </row>
    <row r="61" spans="1:16" ht="16" x14ac:dyDescent="0.2">
      <c r="A61" s="46">
        <v>0.52430555555555558</v>
      </c>
      <c r="B61" s="40" t="s">
        <v>466</v>
      </c>
      <c r="C61" s="40"/>
      <c r="D61" s="40" t="s">
        <v>120</v>
      </c>
      <c r="E61" s="37">
        <v>2</v>
      </c>
      <c r="F61" s="39" t="s">
        <v>51</v>
      </c>
      <c r="G61" s="47" t="s">
        <v>103</v>
      </c>
      <c r="H61" s="40" t="s">
        <v>341</v>
      </c>
      <c r="I61" s="48"/>
      <c r="J61" s="55"/>
      <c r="K61" s="56">
        <v>1</v>
      </c>
      <c r="L61" s="51"/>
      <c r="M61" s="52"/>
      <c r="N61" s="46">
        <v>0.53541666666666665</v>
      </c>
      <c r="O61" s="53">
        <f t="shared" si="0"/>
        <v>1.1111111111111072E-2</v>
      </c>
      <c r="P61" s="88"/>
    </row>
    <row r="62" spans="1:16" ht="17" x14ac:dyDescent="0.2">
      <c r="A62" s="46">
        <v>0.52569444444444446</v>
      </c>
      <c r="B62" s="40" t="s">
        <v>277</v>
      </c>
      <c r="C62" s="40"/>
      <c r="D62" s="40">
        <v>1</v>
      </c>
      <c r="E62" s="37" t="s">
        <v>120</v>
      </c>
      <c r="F62" s="39" t="s">
        <v>51</v>
      </c>
      <c r="G62" s="47" t="s">
        <v>103</v>
      </c>
      <c r="H62" s="40" t="s">
        <v>217</v>
      </c>
      <c r="I62" s="48">
        <v>1</v>
      </c>
      <c r="J62" s="55"/>
      <c r="K62" s="56"/>
      <c r="L62" s="51"/>
      <c r="M62" s="52"/>
      <c r="N62" s="46">
        <v>0.53541666666666665</v>
      </c>
      <c r="O62" s="53">
        <f t="shared" si="0"/>
        <v>9.7222222222221877E-3</v>
      </c>
      <c r="P62" s="54"/>
    </row>
    <row r="63" spans="1:16" ht="16" x14ac:dyDescent="0.2">
      <c r="A63" s="46">
        <v>0.52708333333333335</v>
      </c>
      <c r="B63" s="40" t="s">
        <v>139</v>
      </c>
      <c r="C63" s="40"/>
      <c r="D63" s="40" t="s">
        <v>120</v>
      </c>
      <c r="E63" s="37">
        <v>1</v>
      </c>
      <c r="F63" s="39" t="s">
        <v>45</v>
      </c>
      <c r="G63" s="47" t="s">
        <v>115</v>
      </c>
      <c r="H63" s="40" t="s">
        <v>271</v>
      </c>
      <c r="I63" s="48"/>
      <c r="J63" s="55"/>
      <c r="K63" s="56"/>
      <c r="L63" s="51">
        <v>1</v>
      </c>
      <c r="M63" s="52"/>
      <c r="N63" s="46">
        <v>0.53194444444444444</v>
      </c>
      <c r="O63" s="53">
        <f t="shared" si="0"/>
        <v>4.8611111111110938E-3</v>
      </c>
      <c r="P63" s="54"/>
    </row>
    <row r="64" spans="1:16" ht="16" x14ac:dyDescent="0.2">
      <c r="A64" s="46">
        <v>0.53472222222222221</v>
      </c>
      <c r="B64" s="40" t="s">
        <v>112</v>
      </c>
      <c r="C64" s="40"/>
      <c r="D64" s="40" t="s">
        <v>120</v>
      </c>
      <c r="E64" s="37">
        <v>1</v>
      </c>
      <c r="F64" s="39" t="s">
        <v>46</v>
      </c>
      <c r="G64" s="47" t="s">
        <v>220</v>
      </c>
      <c r="H64" s="40" t="s">
        <v>286</v>
      </c>
      <c r="I64" s="48"/>
      <c r="J64" s="55"/>
      <c r="K64" s="56"/>
      <c r="L64" s="51">
        <v>1</v>
      </c>
      <c r="M64" s="52"/>
      <c r="N64" s="46">
        <v>0.5444444444444444</v>
      </c>
      <c r="O64" s="53">
        <f t="shared" si="0"/>
        <v>9.7222222222221877E-3</v>
      </c>
      <c r="P64" s="54"/>
    </row>
    <row r="65" spans="1:16" ht="16" x14ac:dyDescent="0.2">
      <c r="A65" s="46">
        <v>0.53680555555555554</v>
      </c>
      <c r="B65" s="40" t="s">
        <v>124</v>
      </c>
      <c r="C65" s="40"/>
      <c r="D65" s="40" t="s">
        <v>194</v>
      </c>
      <c r="E65" s="37">
        <v>1</v>
      </c>
      <c r="F65" s="39" t="s">
        <v>44</v>
      </c>
      <c r="G65" s="47" t="s">
        <v>136</v>
      </c>
      <c r="H65" s="40" t="s">
        <v>103</v>
      </c>
      <c r="I65" s="48"/>
      <c r="J65" s="55"/>
      <c r="K65" s="56">
        <v>1</v>
      </c>
      <c r="L65" s="51"/>
      <c r="M65" s="52"/>
      <c r="N65" s="46">
        <v>0.54305555555555551</v>
      </c>
      <c r="O65" s="53">
        <f t="shared" si="0"/>
        <v>6.2499999999999778E-3</v>
      </c>
      <c r="P65" s="54"/>
    </row>
    <row r="66" spans="1:16" ht="16" x14ac:dyDescent="0.2">
      <c r="A66" s="46">
        <v>0.53749999999999998</v>
      </c>
      <c r="B66" s="40" t="s">
        <v>109</v>
      </c>
      <c r="C66" s="40"/>
      <c r="D66" s="40" t="s">
        <v>120</v>
      </c>
      <c r="E66" s="37">
        <v>1</v>
      </c>
      <c r="F66" s="39" t="s">
        <v>49</v>
      </c>
      <c r="G66" s="47" t="s">
        <v>143</v>
      </c>
      <c r="H66" s="40" t="s">
        <v>103</v>
      </c>
      <c r="I66" s="48">
        <v>1</v>
      </c>
      <c r="J66" s="55"/>
      <c r="K66" s="56"/>
      <c r="L66" s="51"/>
      <c r="M66" s="52"/>
      <c r="N66" s="46">
        <v>0.54652777777777783</v>
      </c>
      <c r="O66" s="53">
        <f t="shared" si="0"/>
        <v>9.0277777777778567E-3</v>
      </c>
      <c r="P66" s="54"/>
    </row>
    <row r="67" spans="1:16" ht="16" x14ac:dyDescent="0.2">
      <c r="A67" s="46">
        <v>4.3750000000000004E-2</v>
      </c>
      <c r="B67" s="40" t="s">
        <v>205</v>
      </c>
      <c r="C67" s="40"/>
      <c r="D67" s="40" t="s">
        <v>120</v>
      </c>
      <c r="E67" s="37">
        <v>1</v>
      </c>
      <c r="F67" s="39" t="s">
        <v>45</v>
      </c>
      <c r="G67" s="47" t="s">
        <v>103</v>
      </c>
      <c r="H67" s="40" t="s">
        <v>241</v>
      </c>
      <c r="I67" s="48"/>
      <c r="J67" s="55"/>
      <c r="K67" s="56">
        <v>1</v>
      </c>
      <c r="L67" s="51"/>
      <c r="M67" s="52"/>
      <c r="N67" s="46">
        <v>5.0694444444444452E-2</v>
      </c>
      <c r="O67" s="53">
        <f t="shared" si="0"/>
        <v>6.9444444444444475E-3</v>
      </c>
      <c r="P67" s="54"/>
    </row>
    <row r="68" spans="1:16" ht="16" x14ac:dyDescent="0.2">
      <c r="A68" s="46">
        <v>4.3750000000000004E-2</v>
      </c>
      <c r="B68" s="40" t="s">
        <v>114</v>
      </c>
      <c r="C68" s="40"/>
      <c r="D68" s="40" t="s">
        <v>120</v>
      </c>
      <c r="E68" s="37">
        <v>1</v>
      </c>
      <c r="F68" s="39" t="s">
        <v>46</v>
      </c>
      <c r="G68" s="47" t="s">
        <v>103</v>
      </c>
      <c r="H68" s="40" t="s">
        <v>255</v>
      </c>
      <c r="I68" s="48"/>
      <c r="J68" s="55"/>
      <c r="K68" s="56">
        <v>1</v>
      </c>
      <c r="L68" s="51"/>
      <c r="M68" s="52"/>
      <c r="N68" s="46">
        <v>6.805555555555555E-2</v>
      </c>
      <c r="O68" s="53">
        <f t="shared" ref="O68:O131" si="1">ABS(N68-A68)</f>
        <v>2.4305555555555546E-2</v>
      </c>
      <c r="P68" s="54"/>
    </row>
    <row r="69" spans="1:16" ht="16" x14ac:dyDescent="0.2">
      <c r="A69" s="46">
        <v>4.7916666666666663E-2</v>
      </c>
      <c r="B69" s="40" t="s">
        <v>253</v>
      </c>
      <c r="C69" s="40"/>
      <c r="D69" s="40" t="s">
        <v>120</v>
      </c>
      <c r="E69" s="37">
        <v>1</v>
      </c>
      <c r="F69" s="39" t="s">
        <v>50</v>
      </c>
      <c r="G69" s="47" t="s">
        <v>103</v>
      </c>
      <c r="H69" s="40" t="s">
        <v>338</v>
      </c>
      <c r="I69" s="48">
        <v>1</v>
      </c>
      <c r="J69" s="55"/>
      <c r="K69" s="56"/>
      <c r="L69" s="51"/>
      <c r="M69" s="52"/>
      <c r="N69" s="46">
        <v>5.7638888888888885E-2</v>
      </c>
      <c r="O69" s="53">
        <f t="shared" si="1"/>
        <v>9.7222222222222224E-3</v>
      </c>
      <c r="P69" s="54"/>
    </row>
    <row r="70" spans="1:16" ht="16" x14ac:dyDescent="0.2">
      <c r="A70" s="46">
        <v>4.7916666666666663E-2</v>
      </c>
      <c r="B70" s="40" t="s">
        <v>462</v>
      </c>
      <c r="C70" s="40"/>
      <c r="D70" s="40" t="s">
        <v>120</v>
      </c>
      <c r="E70" s="37">
        <v>2</v>
      </c>
      <c r="F70" s="39" t="s">
        <v>51</v>
      </c>
      <c r="G70" s="47" t="s">
        <v>103</v>
      </c>
      <c r="H70" s="40" t="s">
        <v>136</v>
      </c>
      <c r="I70" s="48">
        <v>1</v>
      </c>
      <c r="J70" s="55"/>
      <c r="K70" s="56"/>
      <c r="L70" s="51"/>
      <c r="M70" s="52"/>
      <c r="N70" s="46">
        <v>5.2777777777777778E-2</v>
      </c>
      <c r="O70" s="53">
        <f t="shared" si="1"/>
        <v>4.8611111111111147E-3</v>
      </c>
      <c r="P70" s="54"/>
    </row>
    <row r="71" spans="1:16" ht="16" x14ac:dyDescent="0.2">
      <c r="A71" s="46">
        <v>5.9027777777777783E-2</v>
      </c>
      <c r="B71" s="40" t="s">
        <v>112</v>
      </c>
      <c r="C71" s="40">
        <v>1</v>
      </c>
      <c r="D71" s="40" t="s">
        <v>194</v>
      </c>
      <c r="E71" s="37"/>
      <c r="F71" s="39" t="s">
        <v>46</v>
      </c>
      <c r="G71" s="47" t="s">
        <v>143</v>
      </c>
      <c r="H71" s="40" t="s">
        <v>286</v>
      </c>
      <c r="I71" s="48"/>
      <c r="J71" s="55"/>
      <c r="K71" s="56"/>
      <c r="L71" s="51">
        <v>1</v>
      </c>
      <c r="M71" s="52"/>
      <c r="N71" s="46">
        <v>6.7361111111111108E-2</v>
      </c>
      <c r="O71" s="53">
        <f t="shared" si="1"/>
        <v>8.3333333333333245E-3</v>
      </c>
      <c r="P71" s="54"/>
    </row>
    <row r="72" spans="1:16" ht="16" x14ac:dyDescent="0.2">
      <c r="A72" s="46">
        <v>6.3888888888888884E-2</v>
      </c>
      <c r="B72" s="40" t="s">
        <v>112</v>
      </c>
      <c r="C72" s="40">
        <v>1</v>
      </c>
      <c r="D72" s="40" t="s">
        <v>194</v>
      </c>
      <c r="E72" s="37"/>
      <c r="F72" s="39" t="s">
        <v>46</v>
      </c>
      <c r="G72" s="47" t="s">
        <v>103</v>
      </c>
      <c r="H72" s="40" t="s">
        <v>286</v>
      </c>
      <c r="I72" s="48"/>
      <c r="J72" s="55"/>
      <c r="K72" s="56">
        <v>1</v>
      </c>
      <c r="L72" s="51"/>
      <c r="M72" s="52"/>
      <c r="N72" s="46">
        <v>7.0833333333333331E-2</v>
      </c>
      <c r="O72" s="53">
        <f t="shared" si="1"/>
        <v>6.9444444444444475E-3</v>
      </c>
      <c r="P72" s="54"/>
    </row>
    <row r="73" spans="1:16" ht="16" x14ac:dyDescent="0.2">
      <c r="A73" s="46">
        <v>6.458333333333334E-2</v>
      </c>
      <c r="B73" s="40" t="s">
        <v>140</v>
      </c>
      <c r="C73" s="40"/>
      <c r="D73" s="40" t="s">
        <v>194</v>
      </c>
      <c r="E73" s="37">
        <v>1</v>
      </c>
      <c r="F73" s="39" t="s">
        <v>44</v>
      </c>
      <c r="G73" s="47" t="s">
        <v>103</v>
      </c>
      <c r="H73" s="40" t="s">
        <v>107</v>
      </c>
      <c r="I73" s="48">
        <v>1</v>
      </c>
      <c r="J73" s="55"/>
      <c r="K73" s="56"/>
      <c r="L73" s="51"/>
      <c r="M73" s="52"/>
      <c r="N73" s="46">
        <v>7.2222222222222229E-2</v>
      </c>
      <c r="O73" s="53">
        <f t="shared" si="1"/>
        <v>7.6388888888888895E-3</v>
      </c>
      <c r="P73" s="54"/>
    </row>
    <row r="74" spans="1:16" ht="16" x14ac:dyDescent="0.2">
      <c r="A74" s="46">
        <v>6.5972222222222224E-2</v>
      </c>
      <c r="B74" s="40" t="s">
        <v>109</v>
      </c>
      <c r="C74" s="40"/>
      <c r="D74" s="40" t="s">
        <v>120</v>
      </c>
      <c r="E74" s="37">
        <v>1</v>
      </c>
      <c r="F74" s="39" t="s">
        <v>46</v>
      </c>
      <c r="G74" s="47" t="s">
        <v>238</v>
      </c>
      <c r="H74" s="40" t="s">
        <v>103</v>
      </c>
      <c r="I74" s="48"/>
      <c r="J74" s="55"/>
      <c r="K74" s="56"/>
      <c r="L74" s="51">
        <v>1</v>
      </c>
      <c r="M74" s="52"/>
      <c r="N74" s="46">
        <v>7.5694444444444439E-2</v>
      </c>
      <c r="O74" s="53">
        <f t="shared" si="1"/>
        <v>9.7222222222222154E-3</v>
      </c>
      <c r="P74" s="54"/>
    </row>
    <row r="75" spans="1:16" ht="16" x14ac:dyDescent="0.2">
      <c r="A75" s="46">
        <v>6.5972222222222224E-2</v>
      </c>
      <c r="B75" s="40" t="s">
        <v>466</v>
      </c>
      <c r="C75" s="40"/>
      <c r="D75" s="40" t="s">
        <v>120</v>
      </c>
      <c r="E75" s="37">
        <v>2</v>
      </c>
      <c r="F75" s="39" t="s">
        <v>51</v>
      </c>
      <c r="G75" s="47" t="s">
        <v>341</v>
      </c>
      <c r="H75" s="40" t="s">
        <v>103</v>
      </c>
      <c r="I75" s="48">
        <v>1</v>
      </c>
      <c r="J75" s="55"/>
      <c r="K75" s="56"/>
      <c r="L75" s="51"/>
      <c r="M75" s="52"/>
      <c r="N75" s="46">
        <v>8.819444444444445E-2</v>
      </c>
      <c r="O75" s="53">
        <f t="shared" si="1"/>
        <v>2.2222222222222227E-2</v>
      </c>
      <c r="P75" s="54"/>
    </row>
    <row r="76" spans="1:16" ht="16" x14ac:dyDescent="0.2">
      <c r="A76" s="46">
        <v>7.0833333333333331E-2</v>
      </c>
      <c r="B76" s="40" t="s">
        <v>112</v>
      </c>
      <c r="C76" s="40"/>
      <c r="D76" s="40" t="s">
        <v>120</v>
      </c>
      <c r="E76" s="37">
        <v>1</v>
      </c>
      <c r="F76" s="39" t="s">
        <v>46</v>
      </c>
      <c r="G76" s="47" t="s">
        <v>286</v>
      </c>
      <c r="H76" s="40" t="s">
        <v>103</v>
      </c>
      <c r="I76" s="48"/>
      <c r="J76" s="55"/>
      <c r="K76" s="56">
        <v>1</v>
      </c>
      <c r="L76" s="51"/>
      <c r="M76" s="52"/>
      <c r="N76" s="46">
        <v>8.9583333333333334E-2</v>
      </c>
      <c r="O76" s="53">
        <f t="shared" si="1"/>
        <v>1.8750000000000003E-2</v>
      </c>
      <c r="P76" s="54"/>
    </row>
    <row r="77" spans="1:16" ht="16" x14ac:dyDescent="0.2">
      <c r="A77" s="46">
        <v>6.805555555555555E-2</v>
      </c>
      <c r="B77" s="40" t="s">
        <v>114</v>
      </c>
      <c r="C77" s="40"/>
      <c r="D77" s="40" t="s">
        <v>120</v>
      </c>
      <c r="E77" s="37">
        <v>1</v>
      </c>
      <c r="F77" s="39" t="s">
        <v>46</v>
      </c>
      <c r="G77" s="47" t="s">
        <v>122</v>
      </c>
      <c r="H77" s="40" t="s">
        <v>103</v>
      </c>
      <c r="I77" s="48">
        <v>1</v>
      </c>
      <c r="J77" s="55"/>
      <c r="K77" s="56"/>
      <c r="L77" s="51"/>
      <c r="M77" s="52"/>
      <c r="N77" s="46">
        <v>8.819444444444445E-2</v>
      </c>
      <c r="O77" s="53">
        <f t="shared" si="1"/>
        <v>2.0138888888888901E-2</v>
      </c>
      <c r="P77" s="54"/>
    </row>
    <row r="78" spans="1:16" ht="16" x14ac:dyDescent="0.2">
      <c r="A78" s="46">
        <v>6.8749999999999992E-2</v>
      </c>
      <c r="B78" s="40" t="s">
        <v>277</v>
      </c>
      <c r="C78" s="40"/>
      <c r="D78" s="40" t="s">
        <v>194</v>
      </c>
      <c r="E78" s="37">
        <v>1</v>
      </c>
      <c r="F78" s="39" t="s">
        <v>51</v>
      </c>
      <c r="G78" s="47" t="s">
        <v>217</v>
      </c>
      <c r="H78" s="40" t="s">
        <v>103</v>
      </c>
      <c r="I78" s="48"/>
      <c r="J78" s="55"/>
      <c r="K78" s="56">
        <v>1</v>
      </c>
      <c r="L78" s="51"/>
      <c r="M78" s="52"/>
      <c r="N78" s="46">
        <v>8.9583333333333334E-2</v>
      </c>
      <c r="O78" s="53">
        <f t="shared" si="1"/>
        <v>2.0833333333333343E-2</v>
      </c>
      <c r="P78" s="54"/>
    </row>
    <row r="79" spans="1:16" ht="16" x14ac:dyDescent="0.2">
      <c r="A79" s="46">
        <v>7.6388888888888895E-2</v>
      </c>
      <c r="B79" s="40" t="s">
        <v>191</v>
      </c>
      <c r="C79" s="40">
        <v>1</v>
      </c>
      <c r="D79" s="40" t="s">
        <v>194</v>
      </c>
      <c r="E79" s="37"/>
      <c r="F79" s="39" t="s">
        <v>51</v>
      </c>
      <c r="G79" s="47" t="s">
        <v>103</v>
      </c>
      <c r="H79" s="40" t="s">
        <v>142</v>
      </c>
      <c r="I79" s="48"/>
      <c r="J79" s="55"/>
      <c r="K79" s="56"/>
      <c r="L79" s="51">
        <v>1</v>
      </c>
      <c r="M79" s="52"/>
      <c r="N79" s="46">
        <v>7.9861111111111105E-2</v>
      </c>
      <c r="O79" s="53">
        <f t="shared" si="1"/>
        <v>3.4722222222222099E-3</v>
      </c>
      <c r="P79" s="54"/>
    </row>
    <row r="80" spans="1:16" ht="16" x14ac:dyDescent="0.2">
      <c r="A80" s="46">
        <v>7.6388888888888895E-2</v>
      </c>
      <c r="B80" s="40" t="s">
        <v>222</v>
      </c>
      <c r="C80" s="40"/>
      <c r="D80" s="40" t="s">
        <v>194</v>
      </c>
      <c r="E80" s="37">
        <v>1</v>
      </c>
      <c r="F80" s="39" t="s">
        <v>50</v>
      </c>
      <c r="G80" s="47" t="s">
        <v>103</v>
      </c>
      <c r="H80" s="40" t="s">
        <v>203</v>
      </c>
      <c r="I80" s="48"/>
      <c r="J80" s="55"/>
      <c r="K80" s="56"/>
      <c r="L80" s="51">
        <v>1</v>
      </c>
      <c r="M80" s="52"/>
      <c r="N80" s="46">
        <v>8.2638888888888887E-2</v>
      </c>
      <c r="O80" s="53">
        <f t="shared" si="1"/>
        <v>6.2499999999999917E-3</v>
      </c>
      <c r="P80" s="54"/>
    </row>
    <row r="81" spans="1:16" ht="16" x14ac:dyDescent="0.2">
      <c r="A81" s="46">
        <v>9.7916666666666666E-2</v>
      </c>
      <c r="B81" s="40" t="s">
        <v>205</v>
      </c>
      <c r="C81" s="40"/>
      <c r="D81" s="40" t="s">
        <v>120</v>
      </c>
      <c r="E81" s="37">
        <v>1</v>
      </c>
      <c r="F81" s="39" t="s">
        <v>45</v>
      </c>
      <c r="G81" s="47" t="s">
        <v>255</v>
      </c>
      <c r="H81" s="40" t="s">
        <v>103</v>
      </c>
      <c r="I81" s="48"/>
      <c r="J81" s="55"/>
      <c r="K81" s="56"/>
      <c r="L81" s="51">
        <v>1</v>
      </c>
      <c r="M81" s="52"/>
      <c r="N81" s="46">
        <v>0.10625</v>
      </c>
      <c r="O81" s="53">
        <f t="shared" si="1"/>
        <v>8.3333333333333315E-3</v>
      </c>
      <c r="P81" s="54"/>
    </row>
    <row r="82" spans="1:16" ht="16" x14ac:dyDescent="0.2">
      <c r="A82" s="46">
        <v>9.7916666666666666E-2</v>
      </c>
      <c r="B82" s="40" t="s">
        <v>109</v>
      </c>
      <c r="C82" s="40"/>
      <c r="D82" s="40" t="s">
        <v>120</v>
      </c>
      <c r="E82" s="37">
        <v>1</v>
      </c>
      <c r="F82" s="39" t="s">
        <v>46</v>
      </c>
      <c r="G82" s="47" t="s">
        <v>103</v>
      </c>
      <c r="H82" s="40" t="s">
        <v>467</v>
      </c>
      <c r="I82" s="48"/>
      <c r="J82" s="55"/>
      <c r="K82" s="56"/>
      <c r="L82" s="51">
        <v>1</v>
      </c>
      <c r="M82" s="52"/>
      <c r="N82" s="46">
        <v>0.10069444444444443</v>
      </c>
      <c r="O82" s="53">
        <f t="shared" si="1"/>
        <v>2.7777777777777679E-3</v>
      </c>
      <c r="P82" s="54"/>
    </row>
    <row r="83" spans="1:16" ht="16" x14ac:dyDescent="0.2">
      <c r="A83" s="46">
        <v>0.10833333333333334</v>
      </c>
      <c r="B83" s="40" t="s">
        <v>251</v>
      </c>
      <c r="C83" s="40"/>
      <c r="D83" s="40" t="s">
        <v>194</v>
      </c>
      <c r="E83" s="37">
        <v>1</v>
      </c>
      <c r="F83" s="39" t="s">
        <v>44</v>
      </c>
      <c r="G83" s="47" t="s">
        <v>103</v>
      </c>
      <c r="H83" s="40" t="s">
        <v>107</v>
      </c>
      <c r="I83" s="48">
        <v>1</v>
      </c>
      <c r="J83" s="55"/>
      <c r="K83" s="56"/>
      <c r="L83" s="51"/>
      <c r="M83" s="52"/>
      <c r="N83" s="46">
        <v>0.11805555555555557</v>
      </c>
      <c r="O83" s="53">
        <f t="shared" si="1"/>
        <v>9.7222222222222293E-3</v>
      </c>
      <c r="P83" s="54"/>
    </row>
    <row r="84" spans="1:16" ht="16" x14ac:dyDescent="0.2">
      <c r="A84" s="46">
        <v>0.11041666666666666</v>
      </c>
      <c r="B84" s="40" t="s">
        <v>222</v>
      </c>
      <c r="C84" s="40"/>
      <c r="D84" s="40" t="s">
        <v>120</v>
      </c>
      <c r="E84" s="37">
        <v>1</v>
      </c>
      <c r="F84" s="39" t="s">
        <v>50</v>
      </c>
      <c r="G84" s="47" t="s">
        <v>287</v>
      </c>
      <c r="H84" s="40" t="s">
        <v>103</v>
      </c>
      <c r="I84" s="48"/>
      <c r="J84" s="55"/>
      <c r="K84" s="56">
        <v>1</v>
      </c>
      <c r="L84" s="51"/>
      <c r="M84" s="52"/>
      <c r="N84" s="46">
        <v>0.12013888888888889</v>
      </c>
      <c r="O84" s="53">
        <f t="shared" si="1"/>
        <v>9.7222222222222293E-3</v>
      </c>
      <c r="P84" s="54"/>
    </row>
    <row r="85" spans="1:16" ht="16" x14ac:dyDescent="0.2">
      <c r="A85" s="46">
        <v>0.11180555555555556</v>
      </c>
      <c r="B85" s="40" t="s">
        <v>131</v>
      </c>
      <c r="C85" s="40"/>
      <c r="D85" s="40" t="s">
        <v>120</v>
      </c>
      <c r="E85" s="37">
        <v>1</v>
      </c>
      <c r="F85" s="39" t="s">
        <v>45</v>
      </c>
      <c r="G85" s="47" t="s">
        <v>255</v>
      </c>
      <c r="H85" s="40" t="s">
        <v>103</v>
      </c>
      <c r="I85" s="48"/>
      <c r="J85" s="55"/>
      <c r="K85" s="56"/>
      <c r="L85" s="51">
        <v>1</v>
      </c>
      <c r="M85" s="52"/>
      <c r="N85" s="46">
        <v>0.12222222222222223</v>
      </c>
      <c r="O85" s="53">
        <f t="shared" si="1"/>
        <v>1.0416666666666671E-2</v>
      </c>
      <c r="P85" s="54"/>
    </row>
    <row r="86" spans="1:16" ht="16" x14ac:dyDescent="0.2">
      <c r="A86" s="46">
        <v>0.11180555555555556</v>
      </c>
      <c r="B86" s="40" t="s">
        <v>126</v>
      </c>
      <c r="C86" s="40"/>
      <c r="D86" s="40" t="s">
        <v>194</v>
      </c>
      <c r="E86" s="37">
        <v>1</v>
      </c>
      <c r="F86" s="39" t="s">
        <v>45</v>
      </c>
      <c r="G86" s="47" t="s">
        <v>125</v>
      </c>
      <c r="H86" s="40" t="s">
        <v>103</v>
      </c>
      <c r="I86" s="48"/>
      <c r="J86" s="55"/>
      <c r="K86" s="56">
        <v>1</v>
      </c>
      <c r="L86" s="51"/>
      <c r="M86" s="52"/>
      <c r="N86" s="46">
        <v>0.12013888888888889</v>
      </c>
      <c r="O86" s="53">
        <f t="shared" si="1"/>
        <v>8.3333333333333315E-3</v>
      </c>
      <c r="P86" s="54"/>
    </row>
    <row r="87" spans="1:16" ht="16" x14ac:dyDescent="0.2">
      <c r="A87" s="46">
        <v>0.11527777777777777</v>
      </c>
      <c r="B87" s="40" t="s">
        <v>256</v>
      </c>
      <c r="C87" s="40"/>
      <c r="D87" s="40" t="s">
        <v>194</v>
      </c>
      <c r="E87" s="37">
        <v>1</v>
      </c>
      <c r="F87" s="39" t="s">
        <v>45</v>
      </c>
      <c r="G87" s="47" t="s">
        <v>136</v>
      </c>
      <c r="H87" s="40" t="s">
        <v>103</v>
      </c>
      <c r="I87" s="48"/>
      <c r="J87" s="55"/>
      <c r="K87" s="56"/>
      <c r="L87" s="51">
        <v>1</v>
      </c>
      <c r="M87" s="52"/>
      <c r="N87" s="46">
        <v>0.12222222222222223</v>
      </c>
      <c r="O87" s="53">
        <f t="shared" si="1"/>
        <v>6.9444444444444614E-3</v>
      </c>
      <c r="P87" s="54"/>
    </row>
    <row r="88" spans="1:16" ht="16" x14ac:dyDescent="0.2">
      <c r="A88" s="46">
        <v>0.11805555555555557</v>
      </c>
      <c r="B88" s="40" t="s">
        <v>251</v>
      </c>
      <c r="C88" s="40"/>
      <c r="D88" s="40" t="s">
        <v>194</v>
      </c>
      <c r="E88" s="37">
        <v>1</v>
      </c>
      <c r="F88" s="39" t="s">
        <v>44</v>
      </c>
      <c r="G88" s="47" t="s">
        <v>107</v>
      </c>
      <c r="H88" s="40" t="s">
        <v>103</v>
      </c>
      <c r="I88" s="48">
        <v>1</v>
      </c>
      <c r="J88" s="55"/>
      <c r="K88" s="56"/>
      <c r="L88" s="51"/>
      <c r="M88" s="52"/>
      <c r="N88" s="46">
        <v>0.12708333333333333</v>
      </c>
      <c r="O88" s="53">
        <f t="shared" si="1"/>
        <v>9.0277777777777596E-3</v>
      </c>
      <c r="P88" s="54"/>
    </row>
    <row r="89" spans="1:16" ht="16" x14ac:dyDescent="0.2">
      <c r="A89" s="46">
        <v>0.14166666666666666</v>
      </c>
      <c r="B89" s="40" t="s">
        <v>468</v>
      </c>
      <c r="C89" s="40"/>
      <c r="D89" s="40" t="s">
        <v>120</v>
      </c>
      <c r="E89" s="37">
        <v>2</v>
      </c>
      <c r="F89" s="39" t="s">
        <v>44</v>
      </c>
      <c r="G89" s="47" t="s">
        <v>107</v>
      </c>
      <c r="H89" s="40" t="s">
        <v>103</v>
      </c>
      <c r="I89" s="48"/>
      <c r="J89" s="55"/>
      <c r="K89" s="56"/>
      <c r="L89" s="51">
        <v>1</v>
      </c>
      <c r="M89" s="52"/>
      <c r="N89" s="46">
        <v>0.15694444444444444</v>
      </c>
      <c r="O89" s="53">
        <f t="shared" si="1"/>
        <v>1.5277777777777779E-2</v>
      </c>
      <c r="P89" s="54"/>
    </row>
    <row r="90" spans="1:16" ht="16" x14ac:dyDescent="0.2">
      <c r="A90" s="46">
        <v>0.15069444444444444</v>
      </c>
      <c r="B90" s="40" t="s">
        <v>209</v>
      </c>
      <c r="C90" s="40"/>
      <c r="D90" s="40" t="s">
        <v>120</v>
      </c>
      <c r="E90" s="37">
        <v>1</v>
      </c>
      <c r="F90" s="39" t="s">
        <v>44</v>
      </c>
      <c r="G90" s="47" t="s">
        <v>142</v>
      </c>
      <c r="H90" s="40" t="s">
        <v>103</v>
      </c>
      <c r="I90" s="48"/>
      <c r="J90" s="55"/>
      <c r="K90" s="56">
        <v>1</v>
      </c>
      <c r="L90" s="51"/>
      <c r="M90" s="52"/>
      <c r="N90" s="46">
        <v>0.15625</v>
      </c>
      <c r="O90" s="53">
        <f t="shared" si="1"/>
        <v>5.5555555555555636E-3</v>
      </c>
      <c r="P90" s="54"/>
    </row>
    <row r="91" spans="1:16" ht="16" x14ac:dyDescent="0.2">
      <c r="A91" s="46"/>
      <c r="B91" s="40"/>
      <c r="C91" s="40"/>
      <c r="D91" s="40"/>
      <c r="E91" s="37"/>
      <c r="F91" s="39"/>
      <c r="G91" s="47"/>
      <c r="H91" s="40"/>
      <c r="I91" s="48"/>
      <c r="J91" s="55"/>
      <c r="K91" s="56"/>
      <c r="L91" s="51"/>
      <c r="M91" s="52"/>
      <c r="N91" s="46"/>
      <c r="O91" s="53">
        <f t="shared" si="1"/>
        <v>0</v>
      </c>
      <c r="P91" s="54"/>
    </row>
    <row r="92" spans="1:16" ht="16" x14ac:dyDescent="0.2">
      <c r="A92" s="46"/>
      <c r="B92" s="40"/>
      <c r="C92" s="40"/>
      <c r="D92" s="40"/>
      <c r="E92" s="37"/>
      <c r="F92" s="39"/>
      <c r="G92" s="47"/>
      <c r="H92" s="40"/>
      <c r="I92" s="48"/>
      <c r="J92" s="55"/>
      <c r="K92" s="56"/>
      <c r="L92" s="51"/>
      <c r="M92" s="52"/>
      <c r="N92" s="46"/>
      <c r="O92" s="53">
        <f t="shared" si="1"/>
        <v>0</v>
      </c>
      <c r="P92" s="54"/>
    </row>
    <row r="93" spans="1:16" ht="16" x14ac:dyDescent="0.2">
      <c r="A93" s="46"/>
      <c r="B93" s="40"/>
      <c r="C93" s="40"/>
      <c r="D93" s="40"/>
      <c r="E93" s="37"/>
      <c r="F93" s="39"/>
      <c r="G93" s="47"/>
      <c r="H93" s="40"/>
      <c r="I93" s="48"/>
      <c r="J93" s="55"/>
      <c r="K93" s="56"/>
      <c r="L93" s="51"/>
      <c r="M93" s="52"/>
      <c r="N93" s="46"/>
      <c r="O93" s="53">
        <f t="shared" si="1"/>
        <v>0</v>
      </c>
      <c r="P93" s="54"/>
    </row>
    <row r="94" spans="1:16" ht="16" x14ac:dyDescent="0.2">
      <c r="A94" s="46"/>
      <c r="B94" s="40"/>
      <c r="C94" s="40"/>
      <c r="D94" s="40"/>
      <c r="E94" s="37"/>
      <c r="F94" s="39"/>
      <c r="G94" s="47"/>
      <c r="H94" s="40"/>
      <c r="I94" s="48"/>
      <c r="J94" s="55"/>
      <c r="K94" s="56"/>
      <c r="L94" s="51"/>
      <c r="M94" s="52"/>
      <c r="N94" s="46"/>
      <c r="O94" s="53">
        <f t="shared" si="1"/>
        <v>0</v>
      </c>
      <c r="P94" s="54"/>
    </row>
    <row r="95" spans="1:16" ht="16" x14ac:dyDescent="0.2">
      <c r="A95" s="46"/>
      <c r="B95" s="40"/>
      <c r="C95" s="40"/>
      <c r="D95" s="40"/>
      <c r="E95" s="37"/>
      <c r="F95" s="39"/>
      <c r="G95" s="47"/>
      <c r="H95" s="40"/>
      <c r="I95" s="48"/>
      <c r="J95" s="55"/>
      <c r="K95" s="56"/>
      <c r="L95" s="51"/>
      <c r="M95" s="52"/>
      <c r="N95" s="46"/>
      <c r="O95" s="53">
        <f t="shared" si="1"/>
        <v>0</v>
      </c>
      <c r="P95" s="54"/>
    </row>
    <row r="96" spans="1:16" ht="16" x14ac:dyDescent="0.2">
      <c r="A96" s="46"/>
      <c r="B96" s="40"/>
      <c r="C96" s="40"/>
      <c r="D96" s="40"/>
      <c r="E96" s="37"/>
      <c r="F96" s="39"/>
      <c r="G96" s="47"/>
      <c r="H96" s="40"/>
      <c r="I96" s="48"/>
      <c r="J96" s="55"/>
      <c r="K96" s="56"/>
      <c r="L96" s="51"/>
      <c r="M96" s="52"/>
      <c r="N96" s="46"/>
      <c r="O96" s="53">
        <f t="shared" si="1"/>
        <v>0</v>
      </c>
      <c r="P96" s="54"/>
    </row>
    <row r="97" spans="1:16" ht="16" x14ac:dyDescent="0.2">
      <c r="A97" s="46"/>
      <c r="B97" s="40"/>
      <c r="C97" s="40"/>
      <c r="D97" s="40"/>
      <c r="E97" s="37"/>
      <c r="F97" s="39"/>
      <c r="G97" s="47"/>
      <c r="H97" s="40"/>
      <c r="I97" s="48"/>
      <c r="J97" s="55"/>
      <c r="K97" s="56"/>
      <c r="L97" s="51"/>
      <c r="M97" s="52"/>
      <c r="N97" s="46"/>
      <c r="O97" s="53">
        <f t="shared" si="1"/>
        <v>0</v>
      </c>
      <c r="P97" s="54"/>
    </row>
    <row r="98" spans="1:16" ht="16" x14ac:dyDescent="0.2">
      <c r="A98" s="46"/>
      <c r="B98" s="40"/>
      <c r="C98" s="40"/>
      <c r="D98" s="40"/>
      <c r="E98" s="37"/>
      <c r="F98" s="39"/>
      <c r="G98" s="47"/>
      <c r="H98" s="40"/>
      <c r="I98" s="48"/>
      <c r="J98" s="55"/>
      <c r="K98" s="56"/>
      <c r="L98" s="51"/>
      <c r="M98" s="52"/>
      <c r="N98" s="46"/>
      <c r="O98" s="53">
        <f t="shared" si="1"/>
        <v>0</v>
      </c>
      <c r="P98" s="54"/>
    </row>
    <row r="99" spans="1:16" ht="16" x14ac:dyDescent="0.2">
      <c r="A99" s="46"/>
      <c r="B99" s="40"/>
      <c r="C99" s="40"/>
      <c r="D99" s="40"/>
      <c r="E99" s="37"/>
      <c r="F99" s="39"/>
      <c r="G99" s="47"/>
      <c r="H99" s="40"/>
      <c r="I99" s="48"/>
      <c r="J99" s="55"/>
      <c r="K99" s="56"/>
      <c r="L99" s="51"/>
      <c r="M99" s="52"/>
      <c r="N99" s="46"/>
      <c r="O99" s="53">
        <f t="shared" si="1"/>
        <v>0</v>
      </c>
      <c r="P99" s="54"/>
    </row>
    <row r="100" spans="1:16" ht="16" x14ac:dyDescent="0.2">
      <c r="A100" s="46"/>
      <c r="B100" s="40"/>
      <c r="C100" s="40"/>
      <c r="D100" s="40"/>
      <c r="E100" s="37"/>
      <c r="F100" s="39"/>
      <c r="G100" s="47"/>
      <c r="H100" s="40"/>
      <c r="I100" s="48"/>
      <c r="J100" s="55"/>
      <c r="K100" s="56"/>
      <c r="L100" s="51"/>
      <c r="M100" s="52"/>
      <c r="N100" s="46"/>
      <c r="O100" s="53">
        <f t="shared" si="1"/>
        <v>0</v>
      </c>
      <c r="P100" s="54"/>
    </row>
    <row r="101" spans="1:16" ht="16" x14ac:dyDescent="0.2">
      <c r="A101" s="46"/>
      <c r="B101" s="40"/>
      <c r="C101" s="40"/>
      <c r="D101" s="40"/>
      <c r="E101" s="37"/>
      <c r="F101" s="39"/>
      <c r="G101" s="47"/>
      <c r="H101" s="40"/>
      <c r="I101" s="48"/>
      <c r="J101" s="55"/>
      <c r="K101" s="56"/>
      <c r="L101" s="51"/>
      <c r="M101" s="52"/>
      <c r="N101" s="46"/>
      <c r="O101" s="53">
        <f t="shared" si="1"/>
        <v>0</v>
      </c>
      <c r="P101" s="54"/>
    </row>
    <row r="102" spans="1:16" ht="16" x14ac:dyDescent="0.2">
      <c r="A102" s="46"/>
      <c r="B102" s="40"/>
      <c r="C102" s="40"/>
      <c r="D102" s="40"/>
      <c r="E102" s="37"/>
      <c r="F102" s="39"/>
      <c r="G102" s="47"/>
      <c r="H102" s="40"/>
      <c r="I102" s="48"/>
      <c r="J102" s="55"/>
      <c r="K102" s="56"/>
      <c r="L102" s="51"/>
      <c r="M102" s="52"/>
      <c r="N102" s="46"/>
      <c r="O102" s="53">
        <f t="shared" si="1"/>
        <v>0</v>
      </c>
      <c r="P102" s="54"/>
    </row>
    <row r="103" spans="1:16" ht="16" x14ac:dyDescent="0.2">
      <c r="A103" s="46"/>
      <c r="B103" s="40"/>
      <c r="C103" s="40"/>
      <c r="D103" s="40"/>
      <c r="E103" s="37"/>
      <c r="F103" s="39"/>
      <c r="G103" s="47"/>
      <c r="H103" s="40"/>
      <c r="I103" s="48"/>
      <c r="J103" s="55"/>
      <c r="K103" s="56"/>
      <c r="L103" s="51"/>
      <c r="M103" s="52"/>
      <c r="N103" s="46"/>
      <c r="O103" s="53">
        <f t="shared" si="1"/>
        <v>0</v>
      </c>
      <c r="P103" s="54"/>
    </row>
    <row r="104" spans="1:16" ht="16" x14ac:dyDescent="0.2">
      <c r="A104" s="46"/>
      <c r="B104" s="40"/>
      <c r="C104" s="40"/>
      <c r="D104" s="40"/>
      <c r="E104" s="37"/>
      <c r="F104" s="39"/>
      <c r="G104" s="47"/>
      <c r="H104" s="40"/>
      <c r="I104" s="48"/>
      <c r="J104" s="55"/>
      <c r="K104" s="56"/>
      <c r="L104" s="51"/>
      <c r="M104" s="52"/>
      <c r="N104" s="46"/>
      <c r="O104" s="53">
        <f t="shared" si="1"/>
        <v>0</v>
      </c>
      <c r="P104" s="54"/>
    </row>
    <row r="105" spans="1:16" ht="16" x14ac:dyDescent="0.2">
      <c r="A105" s="46"/>
      <c r="B105" s="40"/>
      <c r="C105" s="40"/>
      <c r="D105" s="40"/>
      <c r="E105" s="37"/>
      <c r="F105" s="39"/>
      <c r="G105" s="47"/>
      <c r="H105" s="40"/>
      <c r="I105" s="48"/>
      <c r="J105" s="55"/>
      <c r="K105" s="56"/>
      <c r="L105" s="51"/>
      <c r="M105" s="52"/>
      <c r="N105" s="46"/>
      <c r="O105" s="53">
        <f t="shared" si="1"/>
        <v>0</v>
      </c>
      <c r="P105" s="54"/>
    </row>
    <row r="106" spans="1:16" ht="16" x14ac:dyDescent="0.2">
      <c r="A106" s="46"/>
      <c r="B106" s="40"/>
      <c r="C106" s="40"/>
      <c r="D106" s="40"/>
      <c r="E106" s="37"/>
      <c r="F106" s="39"/>
      <c r="G106" s="47"/>
      <c r="H106" s="40"/>
      <c r="I106" s="48"/>
      <c r="J106" s="55"/>
      <c r="K106" s="56"/>
      <c r="L106" s="51"/>
      <c r="M106" s="52"/>
      <c r="N106" s="46"/>
      <c r="O106" s="53">
        <f t="shared" si="1"/>
        <v>0</v>
      </c>
      <c r="P106" s="54"/>
    </row>
    <row r="107" spans="1:16" ht="16" x14ac:dyDescent="0.2">
      <c r="A107" s="46"/>
      <c r="B107" s="40"/>
      <c r="C107" s="40"/>
      <c r="D107" s="40"/>
      <c r="E107" s="37"/>
      <c r="F107" s="39"/>
      <c r="G107" s="47"/>
      <c r="H107" s="40"/>
      <c r="I107" s="48"/>
      <c r="J107" s="55"/>
      <c r="K107" s="56"/>
      <c r="L107" s="51"/>
      <c r="M107" s="52"/>
      <c r="N107" s="46"/>
      <c r="O107" s="53">
        <f t="shared" si="1"/>
        <v>0</v>
      </c>
      <c r="P107" s="54"/>
    </row>
    <row r="108" spans="1:16" ht="16" x14ac:dyDescent="0.2">
      <c r="A108" s="46"/>
      <c r="B108" s="40"/>
      <c r="C108" s="40"/>
      <c r="D108" s="40"/>
      <c r="E108" s="37"/>
      <c r="F108" s="39"/>
      <c r="G108" s="47"/>
      <c r="H108" s="40"/>
      <c r="I108" s="48"/>
      <c r="J108" s="55"/>
      <c r="K108" s="56"/>
      <c r="L108" s="51"/>
      <c r="M108" s="52"/>
      <c r="N108" s="46"/>
      <c r="O108" s="53">
        <f t="shared" si="1"/>
        <v>0</v>
      </c>
      <c r="P108" s="54"/>
    </row>
    <row r="109" spans="1:16" ht="16" x14ac:dyDescent="0.2">
      <c r="A109" s="46"/>
      <c r="B109" s="40"/>
      <c r="C109" s="40"/>
      <c r="D109" s="40"/>
      <c r="E109" s="37"/>
      <c r="F109" s="39"/>
      <c r="G109" s="47"/>
      <c r="H109" s="40"/>
      <c r="I109" s="48"/>
      <c r="J109" s="55"/>
      <c r="K109" s="56"/>
      <c r="L109" s="51"/>
      <c r="M109" s="52"/>
      <c r="N109" s="46"/>
      <c r="O109" s="53">
        <f t="shared" si="1"/>
        <v>0</v>
      </c>
      <c r="P109" s="54"/>
    </row>
    <row r="110" spans="1:16" ht="16" x14ac:dyDescent="0.2">
      <c r="A110" s="46"/>
      <c r="B110" s="40"/>
      <c r="C110" s="40"/>
      <c r="D110" s="40"/>
      <c r="E110" s="37"/>
      <c r="F110" s="39"/>
      <c r="G110" s="47"/>
      <c r="H110" s="40"/>
      <c r="I110" s="48"/>
      <c r="J110" s="55"/>
      <c r="K110" s="56"/>
      <c r="L110" s="51"/>
      <c r="M110" s="52"/>
      <c r="N110" s="46"/>
      <c r="O110" s="53">
        <f t="shared" si="1"/>
        <v>0</v>
      </c>
      <c r="P110" s="54"/>
    </row>
    <row r="111" spans="1:16" ht="16" x14ac:dyDescent="0.2">
      <c r="A111" s="46"/>
      <c r="B111" s="40"/>
      <c r="C111" s="40"/>
      <c r="D111" s="40"/>
      <c r="E111" s="37"/>
      <c r="F111" s="39"/>
      <c r="G111" s="47"/>
      <c r="H111" s="40"/>
      <c r="I111" s="48"/>
      <c r="J111" s="55"/>
      <c r="K111" s="56"/>
      <c r="L111" s="51"/>
      <c r="M111" s="52"/>
      <c r="N111" s="46"/>
      <c r="O111" s="53">
        <f t="shared" si="1"/>
        <v>0</v>
      </c>
      <c r="P111" s="54"/>
    </row>
    <row r="112" spans="1:16" ht="16" x14ac:dyDescent="0.2">
      <c r="A112" s="46"/>
      <c r="B112" s="40"/>
      <c r="C112" s="40"/>
      <c r="D112" s="40"/>
      <c r="E112" s="37"/>
      <c r="F112" s="39"/>
      <c r="G112" s="47"/>
      <c r="H112" s="40"/>
      <c r="I112" s="48"/>
      <c r="J112" s="55"/>
      <c r="K112" s="56"/>
      <c r="L112" s="51"/>
      <c r="M112" s="52"/>
      <c r="N112" s="46"/>
      <c r="O112" s="53">
        <f t="shared" si="1"/>
        <v>0</v>
      </c>
      <c r="P112" s="54"/>
    </row>
    <row r="113" spans="1:16" ht="16" x14ac:dyDescent="0.2">
      <c r="A113" s="46"/>
      <c r="B113" s="40"/>
      <c r="C113" s="40"/>
      <c r="D113" s="40"/>
      <c r="E113" s="37"/>
      <c r="F113" s="39"/>
      <c r="G113" s="47"/>
      <c r="H113" s="40"/>
      <c r="I113" s="48"/>
      <c r="J113" s="55"/>
      <c r="K113" s="56"/>
      <c r="L113" s="51"/>
      <c r="M113" s="52"/>
      <c r="N113" s="46"/>
      <c r="O113" s="53">
        <f t="shared" si="1"/>
        <v>0</v>
      </c>
      <c r="P113" s="54"/>
    </row>
    <row r="114" spans="1:16" ht="16" x14ac:dyDescent="0.2">
      <c r="A114" s="46"/>
      <c r="B114" s="40"/>
      <c r="C114" s="40"/>
      <c r="D114" s="40"/>
      <c r="E114" s="37"/>
      <c r="F114" s="39"/>
      <c r="G114" s="47"/>
      <c r="H114" s="40"/>
      <c r="I114" s="48"/>
      <c r="J114" s="55"/>
      <c r="K114" s="56"/>
      <c r="L114" s="51"/>
      <c r="M114" s="52"/>
      <c r="N114" s="46"/>
      <c r="O114" s="53">
        <f t="shared" si="1"/>
        <v>0</v>
      </c>
      <c r="P114" s="54"/>
    </row>
    <row r="115" spans="1:16" ht="16" x14ac:dyDescent="0.2">
      <c r="A115" s="46"/>
      <c r="B115" s="40"/>
      <c r="C115" s="40"/>
      <c r="D115" s="40"/>
      <c r="E115" s="37"/>
      <c r="F115" s="39"/>
      <c r="G115" s="47"/>
      <c r="H115" s="40"/>
      <c r="I115" s="48"/>
      <c r="J115" s="55"/>
      <c r="K115" s="56"/>
      <c r="L115" s="51"/>
      <c r="M115" s="52"/>
      <c r="N115" s="46"/>
      <c r="O115" s="53">
        <f t="shared" si="1"/>
        <v>0</v>
      </c>
      <c r="P115" s="54"/>
    </row>
    <row r="116" spans="1:16" ht="16" x14ac:dyDescent="0.2">
      <c r="A116" s="46"/>
      <c r="B116" s="40"/>
      <c r="C116" s="40"/>
      <c r="D116" s="40"/>
      <c r="E116" s="37"/>
      <c r="F116" s="39"/>
      <c r="G116" s="47"/>
      <c r="H116" s="40"/>
      <c r="I116" s="48"/>
      <c r="J116" s="55"/>
      <c r="K116" s="56"/>
      <c r="L116" s="51"/>
      <c r="M116" s="52"/>
      <c r="N116" s="46"/>
      <c r="O116" s="53">
        <f t="shared" si="1"/>
        <v>0</v>
      </c>
      <c r="P116" s="54"/>
    </row>
    <row r="117" spans="1:16" ht="16" x14ac:dyDescent="0.2">
      <c r="A117" s="46"/>
      <c r="B117" s="40"/>
      <c r="C117" s="40"/>
      <c r="D117" s="40"/>
      <c r="E117" s="37"/>
      <c r="F117" s="39"/>
      <c r="G117" s="47"/>
      <c r="H117" s="40"/>
      <c r="I117" s="48"/>
      <c r="J117" s="55"/>
      <c r="K117" s="56"/>
      <c r="L117" s="51"/>
      <c r="M117" s="52"/>
      <c r="N117" s="46"/>
      <c r="O117" s="53">
        <f t="shared" si="1"/>
        <v>0</v>
      </c>
      <c r="P117" s="54"/>
    </row>
    <row r="118" spans="1:16" ht="16" x14ac:dyDescent="0.2">
      <c r="A118" s="46"/>
      <c r="B118" s="40"/>
      <c r="C118" s="40"/>
      <c r="D118" s="40"/>
      <c r="E118" s="37"/>
      <c r="F118" s="39"/>
      <c r="G118" s="47"/>
      <c r="H118" s="40"/>
      <c r="I118" s="48"/>
      <c r="J118" s="55"/>
      <c r="K118" s="56"/>
      <c r="L118" s="51"/>
      <c r="M118" s="52"/>
      <c r="N118" s="46"/>
      <c r="O118" s="53">
        <f t="shared" si="1"/>
        <v>0</v>
      </c>
      <c r="P118" s="54"/>
    </row>
    <row r="119" spans="1:16" ht="16" x14ac:dyDescent="0.2">
      <c r="A119" s="46"/>
      <c r="B119" s="40"/>
      <c r="C119" s="40"/>
      <c r="D119" s="40"/>
      <c r="E119" s="37"/>
      <c r="F119" s="39"/>
      <c r="G119" s="47"/>
      <c r="H119" s="40"/>
      <c r="I119" s="48"/>
      <c r="J119" s="55"/>
      <c r="K119" s="56"/>
      <c r="L119" s="51"/>
      <c r="M119" s="52"/>
      <c r="N119" s="46"/>
      <c r="O119" s="53">
        <f t="shared" si="1"/>
        <v>0</v>
      </c>
      <c r="P119" s="54"/>
    </row>
    <row r="120" spans="1:16" ht="16" x14ac:dyDescent="0.2">
      <c r="A120" s="46"/>
      <c r="B120" s="40"/>
      <c r="C120" s="40"/>
      <c r="D120" s="40"/>
      <c r="E120" s="37"/>
      <c r="F120" s="39"/>
      <c r="G120" s="47"/>
      <c r="H120" s="40"/>
      <c r="I120" s="48"/>
      <c r="J120" s="55"/>
      <c r="K120" s="56"/>
      <c r="L120" s="51"/>
      <c r="M120" s="52"/>
      <c r="N120" s="46"/>
      <c r="O120" s="53">
        <f t="shared" si="1"/>
        <v>0</v>
      </c>
      <c r="P120" s="54"/>
    </row>
    <row r="121" spans="1:16" ht="16" x14ac:dyDescent="0.2">
      <c r="A121" s="46"/>
      <c r="B121" s="40"/>
      <c r="C121" s="40"/>
      <c r="D121" s="40"/>
      <c r="E121" s="37"/>
      <c r="F121" s="39"/>
      <c r="G121" s="47"/>
      <c r="H121" s="40"/>
      <c r="I121" s="48"/>
      <c r="J121" s="55"/>
      <c r="K121" s="56"/>
      <c r="L121" s="51"/>
      <c r="M121" s="52"/>
      <c r="N121" s="46"/>
      <c r="O121" s="53">
        <f t="shared" si="1"/>
        <v>0</v>
      </c>
      <c r="P121" s="54"/>
    </row>
    <row r="122" spans="1:16" ht="16" x14ac:dyDescent="0.2">
      <c r="A122" s="46"/>
      <c r="B122" s="40"/>
      <c r="C122" s="40"/>
      <c r="D122" s="40"/>
      <c r="E122" s="37"/>
      <c r="F122" s="39"/>
      <c r="G122" s="47"/>
      <c r="H122" s="40"/>
      <c r="I122" s="48"/>
      <c r="J122" s="55"/>
      <c r="K122" s="56"/>
      <c r="L122" s="51"/>
      <c r="M122" s="52"/>
      <c r="N122" s="46"/>
      <c r="O122" s="53">
        <f t="shared" si="1"/>
        <v>0</v>
      </c>
      <c r="P122" s="54"/>
    </row>
    <row r="123" spans="1:16" ht="16" x14ac:dyDescent="0.2">
      <c r="A123" s="46"/>
      <c r="B123" s="40"/>
      <c r="C123" s="40"/>
      <c r="D123" s="40"/>
      <c r="E123" s="37"/>
      <c r="F123" s="39"/>
      <c r="G123" s="47"/>
      <c r="H123" s="40"/>
      <c r="I123" s="48"/>
      <c r="J123" s="55"/>
      <c r="K123" s="56"/>
      <c r="L123" s="51"/>
      <c r="M123" s="52"/>
      <c r="N123" s="46"/>
      <c r="O123" s="53">
        <f t="shared" si="1"/>
        <v>0</v>
      </c>
      <c r="P123" s="58"/>
    </row>
    <row r="124" spans="1:16" ht="16" x14ac:dyDescent="0.2">
      <c r="A124" s="46"/>
      <c r="B124" s="40"/>
      <c r="C124" s="40"/>
      <c r="D124" s="40"/>
      <c r="E124" s="37"/>
      <c r="F124" s="39"/>
      <c r="G124" s="47"/>
      <c r="H124" s="40"/>
      <c r="I124" s="48"/>
      <c r="J124" s="55"/>
      <c r="K124" s="56"/>
      <c r="L124" s="51"/>
      <c r="M124" s="52"/>
      <c r="N124" s="46"/>
      <c r="O124" s="53">
        <f t="shared" si="1"/>
        <v>0</v>
      </c>
      <c r="P124" s="54"/>
    </row>
    <row r="125" spans="1:16" ht="16" x14ac:dyDescent="0.2">
      <c r="A125" s="46"/>
      <c r="B125" s="40"/>
      <c r="C125" s="40"/>
      <c r="D125" s="40"/>
      <c r="E125" s="37"/>
      <c r="F125" s="39"/>
      <c r="G125" s="47"/>
      <c r="H125" s="40"/>
      <c r="I125" s="48"/>
      <c r="J125" s="55"/>
      <c r="K125" s="56"/>
      <c r="L125" s="51"/>
      <c r="M125" s="52"/>
      <c r="N125" s="46"/>
      <c r="O125" s="53">
        <f t="shared" si="1"/>
        <v>0</v>
      </c>
      <c r="P125" s="54"/>
    </row>
    <row r="126" spans="1:16" ht="16" x14ac:dyDescent="0.2">
      <c r="A126" s="46"/>
      <c r="B126" s="40"/>
      <c r="C126" s="40"/>
      <c r="D126" s="40"/>
      <c r="E126" s="37"/>
      <c r="F126" s="39"/>
      <c r="G126" s="47"/>
      <c r="H126" s="40"/>
      <c r="I126" s="48"/>
      <c r="J126" s="55"/>
      <c r="K126" s="56"/>
      <c r="L126" s="51"/>
      <c r="M126" s="52"/>
      <c r="N126" s="46"/>
      <c r="O126" s="53">
        <f t="shared" si="1"/>
        <v>0</v>
      </c>
      <c r="P126" s="54"/>
    </row>
    <row r="127" spans="1:16" ht="16" x14ac:dyDescent="0.2">
      <c r="A127" s="46"/>
      <c r="B127" s="40"/>
      <c r="C127" s="40"/>
      <c r="D127" s="40"/>
      <c r="E127" s="37"/>
      <c r="F127" s="39"/>
      <c r="G127" s="47"/>
      <c r="H127" s="40"/>
      <c r="I127" s="48"/>
      <c r="J127" s="55"/>
      <c r="K127" s="56"/>
      <c r="L127" s="51"/>
      <c r="M127" s="52"/>
      <c r="N127" s="46"/>
      <c r="O127" s="53">
        <f t="shared" si="1"/>
        <v>0</v>
      </c>
      <c r="P127" s="54"/>
    </row>
    <row r="128" spans="1:16" ht="16" x14ac:dyDescent="0.2">
      <c r="A128" s="46"/>
      <c r="B128" s="40"/>
      <c r="C128" s="40"/>
      <c r="D128" s="40"/>
      <c r="E128" s="37"/>
      <c r="F128" s="39"/>
      <c r="G128" s="47"/>
      <c r="H128" s="40"/>
      <c r="I128" s="48"/>
      <c r="J128" s="55"/>
      <c r="K128" s="56"/>
      <c r="L128" s="51"/>
      <c r="M128" s="52"/>
      <c r="N128" s="46"/>
      <c r="O128" s="53">
        <f t="shared" si="1"/>
        <v>0</v>
      </c>
      <c r="P128" s="54"/>
    </row>
    <row r="129" spans="1:16" ht="16" x14ac:dyDescent="0.2">
      <c r="A129" s="46"/>
      <c r="B129" s="40"/>
      <c r="C129" s="40"/>
      <c r="D129" s="40"/>
      <c r="E129" s="37"/>
      <c r="F129" s="39"/>
      <c r="G129" s="47"/>
      <c r="H129" s="40"/>
      <c r="I129" s="57"/>
      <c r="J129" s="49"/>
      <c r="K129" s="50"/>
      <c r="L129" s="51"/>
      <c r="M129" s="52"/>
      <c r="N129" s="46"/>
      <c r="O129" s="53">
        <f t="shared" si="1"/>
        <v>0</v>
      </c>
      <c r="P129" s="54"/>
    </row>
    <row r="130" spans="1:16" ht="16" x14ac:dyDescent="0.2">
      <c r="A130" s="46"/>
      <c r="B130" s="40"/>
      <c r="C130" s="40"/>
      <c r="D130" s="40"/>
      <c r="E130" s="37"/>
      <c r="F130" s="39"/>
      <c r="G130" s="47"/>
      <c r="H130" s="40"/>
      <c r="I130" s="48"/>
      <c r="J130" s="49"/>
      <c r="K130" s="50"/>
      <c r="L130" s="51"/>
      <c r="M130" s="52"/>
      <c r="N130" s="46"/>
      <c r="O130" s="53">
        <f t="shared" si="1"/>
        <v>0</v>
      </c>
      <c r="P130" s="54"/>
    </row>
    <row r="131" spans="1:16" ht="16" x14ac:dyDescent="0.2">
      <c r="A131" s="46"/>
      <c r="B131" s="40"/>
      <c r="C131" s="40"/>
      <c r="D131" s="40"/>
      <c r="E131" s="37"/>
      <c r="F131" s="39"/>
      <c r="G131" s="47"/>
      <c r="H131" s="40"/>
      <c r="I131" s="48"/>
      <c r="J131" s="49"/>
      <c r="K131" s="50"/>
      <c r="L131" s="51"/>
      <c r="M131" s="52"/>
      <c r="N131" s="46"/>
      <c r="O131" s="53">
        <f t="shared" si="1"/>
        <v>0</v>
      </c>
      <c r="P131" s="54"/>
    </row>
    <row r="132" spans="1:16" ht="16" x14ac:dyDescent="0.2">
      <c r="A132" s="46"/>
      <c r="B132" s="40"/>
      <c r="C132" s="40"/>
      <c r="D132" s="40"/>
      <c r="E132" s="37"/>
      <c r="F132" s="39"/>
      <c r="G132" s="47"/>
      <c r="H132" s="40"/>
      <c r="I132" s="48"/>
      <c r="J132" s="49"/>
      <c r="K132" s="50"/>
      <c r="L132" s="51"/>
      <c r="M132" s="52"/>
      <c r="N132" s="46"/>
      <c r="O132" s="53">
        <f t="shared" ref="O132:O195" si="2">ABS(N132-A132)</f>
        <v>0</v>
      </c>
      <c r="P132" s="54"/>
    </row>
    <row r="133" spans="1:16" ht="16" x14ac:dyDescent="0.2">
      <c r="A133" s="46"/>
      <c r="B133" s="40"/>
      <c r="C133" s="40"/>
      <c r="D133" s="40"/>
      <c r="E133" s="37"/>
      <c r="F133" s="39"/>
      <c r="G133" s="47"/>
      <c r="H133" s="40"/>
      <c r="I133" s="48"/>
      <c r="J133" s="49"/>
      <c r="K133" s="50"/>
      <c r="L133" s="51"/>
      <c r="M133" s="52"/>
      <c r="N133" s="46"/>
      <c r="O133" s="53">
        <f t="shared" si="2"/>
        <v>0</v>
      </c>
      <c r="P133" s="54"/>
    </row>
    <row r="134" spans="1:16" ht="16" x14ac:dyDescent="0.2">
      <c r="A134" s="46"/>
      <c r="B134" s="40"/>
      <c r="C134" s="40"/>
      <c r="D134" s="40"/>
      <c r="E134" s="37"/>
      <c r="F134" s="39"/>
      <c r="G134" s="47"/>
      <c r="H134" s="40"/>
      <c r="I134" s="48"/>
      <c r="J134" s="49"/>
      <c r="K134" s="50"/>
      <c r="L134" s="51"/>
      <c r="M134" s="52"/>
      <c r="N134" s="46"/>
      <c r="O134" s="53">
        <f t="shared" si="2"/>
        <v>0</v>
      </c>
      <c r="P134" s="54"/>
    </row>
    <row r="135" spans="1:16" ht="16" x14ac:dyDescent="0.2">
      <c r="A135" s="46"/>
      <c r="B135" s="40"/>
      <c r="C135" s="40"/>
      <c r="D135" s="40"/>
      <c r="E135" s="37"/>
      <c r="F135" s="39"/>
      <c r="G135" s="47"/>
      <c r="H135" s="40"/>
      <c r="I135" s="48"/>
      <c r="J135" s="49"/>
      <c r="K135" s="50"/>
      <c r="L135" s="51"/>
      <c r="M135" s="52"/>
      <c r="N135" s="46"/>
      <c r="O135" s="53">
        <f t="shared" si="2"/>
        <v>0</v>
      </c>
      <c r="P135" s="54"/>
    </row>
    <row r="136" spans="1:16" ht="16" x14ac:dyDescent="0.2">
      <c r="A136" s="46"/>
      <c r="B136" s="40"/>
      <c r="C136" s="40"/>
      <c r="D136" s="40"/>
      <c r="E136" s="37"/>
      <c r="F136" s="39"/>
      <c r="G136" s="47"/>
      <c r="H136" s="40"/>
      <c r="I136" s="48"/>
      <c r="J136" s="49"/>
      <c r="K136" s="50"/>
      <c r="L136" s="51"/>
      <c r="M136" s="52"/>
      <c r="N136" s="46"/>
      <c r="O136" s="53">
        <f t="shared" si="2"/>
        <v>0</v>
      </c>
      <c r="P136" s="54"/>
    </row>
    <row r="137" spans="1:16" ht="16" x14ac:dyDescent="0.2">
      <c r="A137" s="46"/>
      <c r="B137" s="40"/>
      <c r="C137" s="40"/>
      <c r="D137" s="40"/>
      <c r="E137" s="37"/>
      <c r="F137" s="39"/>
      <c r="G137" s="47"/>
      <c r="H137" s="40"/>
      <c r="I137" s="48"/>
      <c r="J137" s="49"/>
      <c r="K137" s="50"/>
      <c r="L137" s="51"/>
      <c r="M137" s="52"/>
      <c r="N137" s="46"/>
      <c r="O137" s="53">
        <f t="shared" si="2"/>
        <v>0</v>
      </c>
      <c r="P137" s="54"/>
    </row>
    <row r="138" spans="1:16" ht="16" x14ac:dyDescent="0.2">
      <c r="A138" s="46"/>
      <c r="B138" s="40"/>
      <c r="C138" s="40"/>
      <c r="D138" s="40"/>
      <c r="E138" s="37"/>
      <c r="F138" s="39"/>
      <c r="G138" s="47"/>
      <c r="H138" s="40"/>
      <c r="I138" s="48"/>
      <c r="J138" s="49"/>
      <c r="K138" s="50"/>
      <c r="L138" s="51"/>
      <c r="M138" s="52"/>
      <c r="N138" s="46"/>
      <c r="O138" s="53">
        <f t="shared" si="2"/>
        <v>0</v>
      </c>
      <c r="P138" s="54"/>
    </row>
    <row r="139" spans="1:16" ht="16" x14ac:dyDescent="0.2">
      <c r="A139" s="46"/>
      <c r="B139" s="40"/>
      <c r="C139" s="40"/>
      <c r="D139" s="40"/>
      <c r="E139" s="37"/>
      <c r="F139" s="39"/>
      <c r="G139" s="47"/>
      <c r="H139" s="40"/>
      <c r="I139" s="48"/>
      <c r="J139" s="49"/>
      <c r="K139" s="50"/>
      <c r="L139" s="51"/>
      <c r="M139" s="52"/>
      <c r="N139" s="46"/>
      <c r="O139" s="53">
        <f t="shared" si="2"/>
        <v>0</v>
      </c>
      <c r="P139" s="54"/>
    </row>
    <row r="140" spans="1:16" ht="16" x14ac:dyDescent="0.2">
      <c r="A140" s="46"/>
      <c r="B140" s="40"/>
      <c r="C140" s="40"/>
      <c r="D140" s="40"/>
      <c r="E140" s="37"/>
      <c r="F140" s="39"/>
      <c r="G140" s="47"/>
      <c r="H140" s="40"/>
      <c r="I140" s="48"/>
      <c r="J140" s="49"/>
      <c r="K140" s="50"/>
      <c r="L140" s="51"/>
      <c r="M140" s="52"/>
      <c r="N140" s="46"/>
      <c r="O140" s="53">
        <f t="shared" si="2"/>
        <v>0</v>
      </c>
      <c r="P140" s="54"/>
    </row>
    <row r="141" spans="1:16" ht="16" x14ac:dyDescent="0.2">
      <c r="A141" s="46"/>
      <c r="B141" s="40"/>
      <c r="C141" s="40"/>
      <c r="D141" s="40"/>
      <c r="E141" s="37"/>
      <c r="F141" s="39"/>
      <c r="G141" s="47"/>
      <c r="H141" s="40"/>
      <c r="I141" s="48"/>
      <c r="J141" s="49"/>
      <c r="K141" s="50"/>
      <c r="L141" s="51"/>
      <c r="M141" s="52"/>
      <c r="N141" s="46"/>
      <c r="O141" s="53">
        <f t="shared" si="2"/>
        <v>0</v>
      </c>
      <c r="P141" s="54"/>
    </row>
    <row r="142" spans="1:16" ht="16" x14ac:dyDescent="0.2">
      <c r="A142" s="46"/>
      <c r="B142" s="40"/>
      <c r="C142" s="40"/>
      <c r="D142" s="40"/>
      <c r="E142" s="37"/>
      <c r="F142" s="39"/>
      <c r="G142" s="47"/>
      <c r="H142" s="40"/>
      <c r="I142" s="48"/>
      <c r="J142" s="49"/>
      <c r="K142" s="50"/>
      <c r="L142" s="51"/>
      <c r="M142" s="52"/>
      <c r="N142" s="46"/>
      <c r="O142" s="53">
        <f t="shared" si="2"/>
        <v>0</v>
      </c>
      <c r="P142" s="54"/>
    </row>
    <row r="143" spans="1:16" ht="16" x14ac:dyDescent="0.2">
      <c r="A143" s="46"/>
      <c r="B143" s="40"/>
      <c r="C143" s="40"/>
      <c r="D143" s="40"/>
      <c r="E143" s="37"/>
      <c r="F143" s="39"/>
      <c r="G143" s="47"/>
      <c r="H143" s="40"/>
      <c r="I143" s="48"/>
      <c r="J143" s="49"/>
      <c r="K143" s="50"/>
      <c r="L143" s="51"/>
      <c r="M143" s="52"/>
      <c r="N143" s="46"/>
      <c r="O143" s="53">
        <f t="shared" si="2"/>
        <v>0</v>
      </c>
      <c r="P143" s="54"/>
    </row>
    <row r="144" spans="1:16" ht="16" x14ac:dyDescent="0.2">
      <c r="A144" s="46"/>
      <c r="B144" s="40"/>
      <c r="C144" s="40"/>
      <c r="D144" s="40"/>
      <c r="E144" s="37"/>
      <c r="F144" s="39"/>
      <c r="G144" s="47"/>
      <c r="H144" s="40"/>
      <c r="I144" s="48"/>
      <c r="J144" s="49"/>
      <c r="K144" s="50"/>
      <c r="L144" s="51"/>
      <c r="M144" s="52"/>
      <c r="N144" s="46"/>
      <c r="O144" s="53">
        <f t="shared" si="2"/>
        <v>0</v>
      </c>
      <c r="P144" s="54"/>
    </row>
    <row r="145" spans="1:16" ht="16" x14ac:dyDescent="0.2">
      <c r="A145" s="46"/>
      <c r="B145" s="40"/>
      <c r="C145" s="40"/>
      <c r="D145" s="40"/>
      <c r="E145" s="37"/>
      <c r="F145" s="39"/>
      <c r="G145" s="47"/>
      <c r="H145" s="40"/>
      <c r="I145" s="48"/>
      <c r="J145" s="49"/>
      <c r="K145" s="50"/>
      <c r="L145" s="51"/>
      <c r="M145" s="52"/>
      <c r="N145" s="46"/>
      <c r="O145" s="53">
        <f t="shared" si="2"/>
        <v>0</v>
      </c>
      <c r="P145" s="54"/>
    </row>
    <row r="146" spans="1:16" ht="16" x14ac:dyDescent="0.2">
      <c r="A146" s="46"/>
      <c r="B146" s="40"/>
      <c r="C146" s="40"/>
      <c r="D146" s="40"/>
      <c r="E146" s="37"/>
      <c r="F146" s="39"/>
      <c r="G146" s="47"/>
      <c r="H146" s="40"/>
      <c r="I146" s="48"/>
      <c r="J146" s="49"/>
      <c r="K146" s="50"/>
      <c r="L146" s="51"/>
      <c r="M146" s="52"/>
      <c r="N146" s="46"/>
      <c r="O146" s="53">
        <f t="shared" si="2"/>
        <v>0</v>
      </c>
      <c r="P146" s="54"/>
    </row>
    <row r="147" spans="1:16" ht="16" x14ac:dyDescent="0.2">
      <c r="A147" s="46"/>
      <c r="B147" s="40"/>
      <c r="C147" s="40"/>
      <c r="D147" s="40"/>
      <c r="E147" s="37"/>
      <c r="F147" s="39"/>
      <c r="G147" s="47"/>
      <c r="H147" s="40"/>
      <c r="I147" s="48"/>
      <c r="J147" s="49"/>
      <c r="K147" s="50"/>
      <c r="L147" s="51"/>
      <c r="M147" s="52"/>
      <c r="N147" s="46"/>
      <c r="O147" s="53">
        <f t="shared" si="2"/>
        <v>0</v>
      </c>
      <c r="P147" s="54"/>
    </row>
    <row r="148" spans="1:16" ht="16" x14ac:dyDescent="0.2">
      <c r="A148" s="46"/>
      <c r="B148" s="40"/>
      <c r="C148" s="40"/>
      <c r="D148" s="40"/>
      <c r="E148" s="37"/>
      <c r="F148" s="39"/>
      <c r="G148" s="47"/>
      <c r="H148" s="40"/>
      <c r="I148" s="48"/>
      <c r="J148" s="49"/>
      <c r="K148" s="50"/>
      <c r="L148" s="51"/>
      <c r="M148" s="52"/>
      <c r="N148" s="46"/>
      <c r="O148" s="53">
        <f t="shared" si="2"/>
        <v>0</v>
      </c>
      <c r="P148" s="54"/>
    </row>
    <row r="149" spans="1:16" ht="16" x14ac:dyDescent="0.2">
      <c r="A149" s="46"/>
      <c r="B149" s="40"/>
      <c r="C149" s="40"/>
      <c r="D149" s="40"/>
      <c r="E149" s="37"/>
      <c r="F149" s="39"/>
      <c r="G149" s="47"/>
      <c r="H149" s="40"/>
      <c r="I149" s="48"/>
      <c r="J149" s="49"/>
      <c r="K149" s="50"/>
      <c r="L149" s="51"/>
      <c r="M149" s="52"/>
      <c r="N149" s="46"/>
      <c r="O149" s="53">
        <f t="shared" si="2"/>
        <v>0</v>
      </c>
      <c r="P149" s="54"/>
    </row>
    <row r="150" spans="1:16" ht="16" x14ac:dyDescent="0.2">
      <c r="A150" s="46"/>
      <c r="B150" s="40"/>
      <c r="C150" s="40"/>
      <c r="D150" s="40"/>
      <c r="E150" s="37"/>
      <c r="F150" s="39"/>
      <c r="G150" s="47"/>
      <c r="H150" s="40"/>
      <c r="I150" s="48"/>
      <c r="J150" s="49"/>
      <c r="K150" s="50"/>
      <c r="L150" s="51"/>
      <c r="M150" s="52"/>
      <c r="N150" s="46"/>
      <c r="O150" s="53">
        <f t="shared" si="2"/>
        <v>0</v>
      </c>
      <c r="P150" s="54"/>
    </row>
    <row r="151" spans="1:16" ht="16" x14ac:dyDescent="0.2">
      <c r="A151" s="46"/>
      <c r="B151" s="40"/>
      <c r="C151" s="40"/>
      <c r="D151" s="40"/>
      <c r="E151" s="37"/>
      <c r="F151" s="39"/>
      <c r="G151" s="47"/>
      <c r="H151" s="40"/>
      <c r="I151" s="48"/>
      <c r="J151" s="49"/>
      <c r="K151" s="50"/>
      <c r="L151" s="51"/>
      <c r="M151" s="52"/>
      <c r="N151" s="46"/>
      <c r="O151" s="53">
        <f t="shared" si="2"/>
        <v>0</v>
      </c>
      <c r="P151" s="54"/>
    </row>
    <row r="152" spans="1:16" ht="16" x14ac:dyDescent="0.2">
      <c r="A152" s="46"/>
      <c r="B152" s="40"/>
      <c r="C152" s="40"/>
      <c r="D152" s="40"/>
      <c r="E152" s="37"/>
      <c r="F152" s="39"/>
      <c r="G152" s="47"/>
      <c r="H152" s="40"/>
      <c r="I152" s="48"/>
      <c r="J152" s="49"/>
      <c r="K152" s="50"/>
      <c r="L152" s="51"/>
      <c r="M152" s="52"/>
      <c r="N152" s="46"/>
      <c r="O152" s="53">
        <f t="shared" si="2"/>
        <v>0</v>
      </c>
      <c r="P152" s="54"/>
    </row>
    <row r="153" spans="1:16" ht="16" x14ac:dyDescent="0.2">
      <c r="A153" s="46"/>
      <c r="B153" s="40"/>
      <c r="C153" s="40"/>
      <c r="D153" s="40"/>
      <c r="E153" s="37"/>
      <c r="F153" s="39"/>
      <c r="G153" s="47"/>
      <c r="H153" s="40"/>
      <c r="I153" s="48"/>
      <c r="J153" s="49"/>
      <c r="K153" s="50"/>
      <c r="L153" s="51"/>
      <c r="M153" s="52"/>
      <c r="N153" s="46"/>
      <c r="O153" s="53">
        <f t="shared" si="2"/>
        <v>0</v>
      </c>
      <c r="P153" s="54"/>
    </row>
    <row r="154" spans="1:16" ht="16" x14ac:dyDescent="0.2">
      <c r="A154" s="46"/>
      <c r="B154" s="40"/>
      <c r="C154" s="40"/>
      <c r="D154" s="40"/>
      <c r="E154" s="37"/>
      <c r="F154" s="39"/>
      <c r="G154" s="47"/>
      <c r="H154" s="40"/>
      <c r="I154" s="48"/>
      <c r="J154" s="49"/>
      <c r="K154" s="50"/>
      <c r="L154" s="51"/>
      <c r="M154" s="52"/>
      <c r="N154" s="46"/>
      <c r="O154" s="53">
        <f t="shared" si="2"/>
        <v>0</v>
      </c>
      <c r="P154" s="54"/>
    </row>
    <row r="155" spans="1:16" ht="16" x14ac:dyDescent="0.2">
      <c r="A155" s="46"/>
      <c r="B155" s="40"/>
      <c r="C155" s="40"/>
      <c r="D155" s="40"/>
      <c r="E155" s="37"/>
      <c r="F155" s="39"/>
      <c r="G155" s="47"/>
      <c r="H155" s="40"/>
      <c r="I155" s="48"/>
      <c r="J155" s="49"/>
      <c r="K155" s="50"/>
      <c r="L155" s="51"/>
      <c r="M155" s="52"/>
      <c r="N155" s="46"/>
      <c r="O155" s="53">
        <f t="shared" si="2"/>
        <v>0</v>
      </c>
      <c r="P155" s="54"/>
    </row>
    <row r="156" spans="1:16" ht="16" x14ac:dyDescent="0.2">
      <c r="A156" s="46"/>
      <c r="B156" s="40"/>
      <c r="C156" s="40"/>
      <c r="D156" s="40"/>
      <c r="E156" s="37"/>
      <c r="F156" s="39"/>
      <c r="G156" s="47"/>
      <c r="H156" s="40"/>
      <c r="I156" s="48"/>
      <c r="J156" s="49"/>
      <c r="K156" s="50"/>
      <c r="L156" s="51"/>
      <c r="M156" s="52"/>
      <c r="N156" s="46"/>
      <c r="O156" s="53">
        <f t="shared" si="2"/>
        <v>0</v>
      </c>
      <c r="P156" s="54"/>
    </row>
    <row r="157" spans="1:16" ht="16" x14ac:dyDescent="0.2">
      <c r="A157" s="46"/>
      <c r="B157" s="40"/>
      <c r="C157" s="40"/>
      <c r="D157" s="40"/>
      <c r="E157" s="37"/>
      <c r="F157" s="39"/>
      <c r="G157" s="47"/>
      <c r="H157" s="40"/>
      <c r="I157" s="48"/>
      <c r="J157" s="49"/>
      <c r="K157" s="50"/>
      <c r="L157" s="51"/>
      <c r="M157" s="52"/>
      <c r="N157" s="46"/>
      <c r="O157" s="53">
        <f t="shared" si="2"/>
        <v>0</v>
      </c>
      <c r="P157" s="54"/>
    </row>
    <row r="158" spans="1:16" ht="16" x14ac:dyDescent="0.2">
      <c r="A158" s="46"/>
      <c r="B158" s="40"/>
      <c r="C158" s="40"/>
      <c r="D158" s="40"/>
      <c r="E158" s="37"/>
      <c r="F158" s="39"/>
      <c r="G158" s="47"/>
      <c r="H158" s="40"/>
      <c r="I158" s="48"/>
      <c r="J158" s="49"/>
      <c r="K158" s="50"/>
      <c r="L158" s="51"/>
      <c r="M158" s="52"/>
      <c r="N158" s="46"/>
      <c r="O158" s="53">
        <f t="shared" si="2"/>
        <v>0</v>
      </c>
      <c r="P158" s="54"/>
    </row>
    <row r="159" spans="1:16" ht="16" x14ac:dyDescent="0.2">
      <c r="A159" s="46"/>
      <c r="B159" s="40"/>
      <c r="C159" s="40"/>
      <c r="D159" s="40"/>
      <c r="E159" s="37"/>
      <c r="F159" s="39"/>
      <c r="G159" s="47"/>
      <c r="H159" s="40"/>
      <c r="I159" s="48"/>
      <c r="J159" s="49"/>
      <c r="K159" s="50"/>
      <c r="L159" s="51"/>
      <c r="M159" s="52"/>
      <c r="N159" s="46"/>
      <c r="O159" s="53">
        <f t="shared" si="2"/>
        <v>0</v>
      </c>
      <c r="P159" s="54"/>
    </row>
    <row r="160" spans="1:16" ht="16" x14ac:dyDescent="0.2">
      <c r="A160" s="46"/>
      <c r="B160" s="40"/>
      <c r="C160" s="40"/>
      <c r="D160" s="40"/>
      <c r="E160" s="37"/>
      <c r="F160" s="39"/>
      <c r="G160" s="47"/>
      <c r="H160" s="40"/>
      <c r="I160" s="48"/>
      <c r="J160" s="49"/>
      <c r="K160" s="50"/>
      <c r="L160" s="51"/>
      <c r="M160" s="52"/>
      <c r="N160" s="46"/>
      <c r="O160" s="53">
        <f t="shared" si="2"/>
        <v>0</v>
      </c>
      <c r="P160" s="54"/>
    </row>
    <row r="161" spans="1:16" ht="16" x14ac:dyDescent="0.2">
      <c r="A161" s="46"/>
      <c r="B161" s="40"/>
      <c r="C161" s="40"/>
      <c r="D161" s="40"/>
      <c r="E161" s="37"/>
      <c r="F161" s="39"/>
      <c r="G161" s="47"/>
      <c r="H161" s="40"/>
      <c r="I161" s="48"/>
      <c r="J161" s="49"/>
      <c r="K161" s="50"/>
      <c r="L161" s="51"/>
      <c r="M161" s="52"/>
      <c r="N161" s="46"/>
      <c r="O161" s="53">
        <f t="shared" si="2"/>
        <v>0</v>
      </c>
      <c r="P161" s="54"/>
    </row>
    <row r="162" spans="1:16" ht="16" x14ac:dyDescent="0.2">
      <c r="A162" s="46"/>
      <c r="B162" s="40"/>
      <c r="C162" s="40"/>
      <c r="D162" s="40"/>
      <c r="E162" s="37"/>
      <c r="F162" s="39"/>
      <c r="G162" s="47"/>
      <c r="H162" s="40"/>
      <c r="I162" s="48"/>
      <c r="J162" s="49"/>
      <c r="K162" s="50"/>
      <c r="L162" s="51"/>
      <c r="M162" s="52"/>
      <c r="N162" s="46"/>
      <c r="O162" s="53">
        <f t="shared" si="2"/>
        <v>0</v>
      </c>
      <c r="P162" s="54"/>
    </row>
    <row r="163" spans="1:16" ht="16" x14ac:dyDescent="0.2">
      <c r="A163" s="46"/>
      <c r="B163" s="40"/>
      <c r="C163" s="40"/>
      <c r="D163" s="40"/>
      <c r="E163" s="37"/>
      <c r="F163" s="39"/>
      <c r="G163" s="47"/>
      <c r="H163" s="40"/>
      <c r="I163" s="48"/>
      <c r="J163" s="49"/>
      <c r="K163" s="50"/>
      <c r="L163" s="51"/>
      <c r="M163" s="52"/>
      <c r="N163" s="46"/>
      <c r="O163" s="53">
        <f t="shared" si="2"/>
        <v>0</v>
      </c>
      <c r="P163" s="54"/>
    </row>
    <row r="164" spans="1:16" ht="16" x14ac:dyDescent="0.2">
      <c r="A164" s="46"/>
      <c r="B164" s="40"/>
      <c r="C164" s="40"/>
      <c r="D164" s="40"/>
      <c r="E164" s="37"/>
      <c r="F164" s="39"/>
      <c r="G164" s="47"/>
      <c r="H164" s="40"/>
      <c r="I164" s="48"/>
      <c r="J164" s="49"/>
      <c r="K164" s="50"/>
      <c r="L164" s="51"/>
      <c r="M164" s="52"/>
      <c r="N164" s="46"/>
      <c r="O164" s="53">
        <f t="shared" si="2"/>
        <v>0</v>
      </c>
      <c r="P164" s="54"/>
    </row>
    <row r="165" spans="1:16" ht="16" x14ac:dyDescent="0.2">
      <c r="A165" s="46"/>
      <c r="B165" s="40"/>
      <c r="C165" s="40"/>
      <c r="D165" s="40"/>
      <c r="E165" s="37"/>
      <c r="F165" s="39"/>
      <c r="G165" s="47"/>
      <c r="H165" s="40"/>
      <c r="I165" s="48"/>
      <c r="J165" s="49"/>
      <c r="K165" s="50"/>
      <c r="L165" s="51"/>
      <c r="M165" s="52"/>
      <c r="N165" s="46"/>
      <c r="O165" s="53">
        <f t="shared" si="2"/>
        <v>0</v>
      </c>
      <c r="P165" s="54"/>
    </row>
    <row r="166" spans="1:16" ht="16" x14ac:dyDescent="0.2">
      <c r="A166" s="46"/>
      <c r="B166" s="40"/>
      <c r="C166" s="40"/>
      <c r="D166" s="40"/>
      <c r="E166" s="37"/>
      <c r="F166" s="39"/>
      <c r="G166" s="47"/>
      <c r="H166" s="40"/>
      <c r="I166" s="48"/>
      <c r="J166" s="49"/>
      <c r="K166" s="50"/>
      <c r="L166" s="51"/>
      <c r="M166" s="52"/>
      <c r="N166" s="46"/>
      <c r="O166" s="53">
        <f t="shared" si="2"/>
        <v>0</v>
      </c>
      <c r="P166" s="54"/>
    </row>
    <row r="167" spans="1:16" ht="16" x14ac:dyDescent="0.2">
      <c r="A167" s="46"/>
      <c r="B167" s="40"/>
      <c r="C167" s="40"/>
      <c r="D167" s="40"/>
      <c r="E167" s="37"/>
      <c r="F167" s="39"/>
      <c r="G167" s="47"/>
      <c r="H167" s="40"/>
      <c r="I167" s="48"/>
      <c r="J167" s="49"/>
      <c r="K167" s="50"/>
      <c r="L167" s="51"/>
      <c r="M167" s="52"/>
      <c r="N167" s="46"/>
      <c r="O167" s="53">
        <f t="shared" si="2"/>
        <v>0</v>
      </c>
      <c r="P167" s="54"/>
    </row>
    <row r="168" spans="1:16" ht="16" x14ac:dyDescent="0.2">
      <c r="A168" s="46"/>
      <c r="B168" s="40"/>
      <c r="C168" s="40"/>
      <c r="D168" s="40"/>
      <c r="E168" s="37"/>
      <c r="F168" s="39"/>
      <c r="G168" s="47"/>
      <c r="H168" s="40"/>
      <c r="I168" s="48"/>
      <c r="J168" s="49"/>
      <c r="K168" s="50"/>
      <c r="L168" s="51"/>
      <c r="M168" s="52"/>
      <c r="N168" s="46"/>
      <c r="O168" s="53">
        <f t="shared" si="2"/>
        <v>0</v>
      </c>
      <c r="P168" s="54"/>
    </row>
    <row r="169" spans="1:16" ht="16" x14ac:dyDescent="0.2">
      <c r="A169" s="46"/>
      <c r="B169" s="40"/>
      <c r="C169" s="40"/>
      <c r="D169" s="40"/>
      <c r="E169" s="37"/>
      <c r="F169" s="39"/>
      <c r="G169" s="47"/>
      <c r="H169" s="40"/>
      <c r="I169" s="48"/>
      <c r="J169" s="49"/>
      <c r="K169" s="50"/>
      <c r="L169" s="51"/>
      <c r="M169" s="52"/>
      <c r="N169" s="46"/>
      <c r="O169" s="53">
        <f t="shared" si="2"/>
        <v>0</v>
      </c>
      <c r="P169" s="54"/>
    </row>
    <row r="170" spans="1:16" ht="16" x14ac:dyDescent="0.2">
      <c r="A170" s="46"/>
      <c r="B170" s="40"/>
      <c r="C170" s="40"/>
      <c r="D170" s="40"/>
      <c r="E170" s="37"/>
      <c r="F170" s="39"/>
      <c r="G170" s="47"/>
      <c r="H170" s="40"/>
      <c r="I170" s="48"/>
      <c r="J170" s="49"/>
      <c r="K170" s="50"/>
      <c r="L170" s="51"/>
      <c r="M170" s="52"/>
      <c r="N170" s="46"/>
      <c r="O170" s="53">
        <f t="shared" si="2"/>
        <v>0</v>
      </c>
      <c r="P170" s="54"/>
    </row>
    <row r="171" spans="1:16" ht="16" x14ac:dyDescent="0.2">
      <c r="A171" s="46"/>
      <c r="B171" s="40"/>
      <c r="C171" s="40"/>
      <c r="D171" s="40"/>
      <c r="E171" s="37"/>
      <c r="F171" s="39"/>
      <c r="G171" s="47"/>
      <c r="H171" s="40"/>
      <c r="I171" s="48"/>
      <c r="J171" s="49"/>
      <c r="K171" s="50"/>
      <c r="L171" s="51"/>
      <c r="M171" s="52"/>
      <c r="N171" s="46"/>
      <c r="O171" s="53">
        <f t="shared" si="2"/>
        <v>0</v>
      </c>
      <c r="P171" s="54"/>
    </row>
    <row r="172" spans="1:16" ht="16" x14ac:dyDescent="0.2">
      <c r="A172" s="46"/>
      <c r="B172" s="40"/>
      <c r="C172" s="40"/>
      <c r="D172" s="40"/>
      <c r="E172" s="37"/>
      <c r="F172" s="39"/>
      <c r="G172" s="47"/>
      <c r="H172" s="40"/>
      <c r="I172" s="48"/>
      <c r="J172" s="49"/>
      <c r="K172" s="50"/>
      <c r="L172" s="51"/>
      <c r="M172" s="52"/>
      <c r="N172" s="46"/>
      <c r="O172" s="53">
        <f t="shared" si="2"/>
        <v>0</v>
      </c>
      <c r="P172" s="54"/>
    </row>
    <row r="173" spans="1:16" ht="16" x14ac:dyDescent="0.2">
      <c r="A173" s="46"/>
      <c r="B173" s="40"/>
      <c r="C173" s="40"/>
      <c r="D173" s="40"/>
      <c r="E173" s="37"/>
      <c r="F173" s="39"/>
      <c r="G173" s="47"/>
      <c r="H173" s="40"/>
      <c r="I173" s="48"/>
      <c r="J173" s="49"/>
      <c r="K173" s="50"/>
      <c r="L173" s="51"/>
      <c r="M173" s="52"/>
      <c r="N173" s="46"/>
      <c r="O173" s="53">
        <f t="shared" si="2"/>
        <v>0</v>
      </c>
      <c r="P173" s="54"/>
    </row>
    <row r="174" spans="1:16" ht="16" x14ac:dyDescent="0.2">
      <c r="A174" s="46"/>
      <c r="B174" s="40"/>
      <c r="C174" s="40"/>
      <c r="D174" s="90"/>
      <c r="E174" s="59"/>
      <c r="F174" s="39"/>
      <c r="G174" s="47"/>
      <c r="H174" s="40"/>
      <c r="I174" s="48"/>
      <c r="J174" s="49"/>
      <c r="K174" s="50"/>
      <c r="L174" s="51"/>
      <c r="M174" s="52"/>
      <c r="N174" s="46"/>
      <c r="O174" s="53">
        <f t="shared" si="2"/>
        <v>0</v>
      </c>
      <c r="P174" s="54"/>
    </row>
    <row r="175" spans="1:16" ht="16" x14ac:dyDescent="0.2">
      <c r="A175" s="46"/>
      <c r="B175" s="40"/>
      <c r="C175" s="40"/>
      <c r="D175" s="40"/>
      <c r="E175" s="37"/>
      <c r="F175" s="39"/>
      <c r="G175" s="47"/>
      <c r="H175" s="40"/>
      <c r="I175" s="48"/>
      <c r="J175" s="49"/>
      <c r="K175" s="50"/>
      <c r="L175" s="51"/>
      <c r="M175" s="52"/>
      <c r="N175" s="46"/>
      <c r="O175" s="53">
        <f t="shared" si="2"/>
        <v>0</v>
      </c>
      <c r="P175" s="54"/>
    </row>
    <row r="176" spans="1:16" ht="16" x14ac:dyDescent="0.2">
      <c r="A176" s="46"/>
      <c r="B176" s="40"/>
      <c r="C176" s="40"/>
      <c r="D176" s="40"/>
      <c r="E176" s="37"/>
      <c r="F176" s="39"/>
      <c r="G176" s="47"/>
      <c r="H176" s="40"/>
      <c r="I176" s="48"/>
      <c r="J176" s="49"/>
      <c r="K176" s="50"/>
      <c r="L176" s="51"/>
      <c r="M176" s="52"/>
      <c r="N176" s="46"/>
      <c r="O176" s="53">
        <f t="shared" si="2"/>
        <v>0</v>
      </c>
      <c r="P176" s="54"/>
    </row>
    <row r="177" spans="1:16" ht="16" x14ac:dyDescent="0.2">
      <c r="A177" s="46"/>
      <c r="B177" s="40"/>
      <c r="C177" s="40"/>
      <c r="D177" s="40"/>
      <c r="E177" s="37"/>
      <c r="F177" s="39"/>
      <c r="G177" s="47"/>
      <c r="H177" s="40"/>
      <c r="I177" s="48"/>
      <c r="J177" s="49"/>
      <c r="K177" s="50"/>
      <c r="L177" s="51"/>
      <c r="M177" s="52"/>
      <c r="N177" s="46"/>
      <c r="O177" s="53">
        <f t="shared" si="2"/>
        <v>0</v>
      </c>
      <c r="P177" s="54"/>
    </row>
    <row r="178" spans="1:16" ht="16" x14ac:dyDescent="0.2">
      <c r="A178" s="46"/>
      <c r="B178" s="40"/>
      <c r="C178" s="40"/>
      <c r="D178" s="40"/>
      <c r="E178" s="37"/>
      <c r="F178" s="39"/>
      <c r="G178" s="47"/>
      <c r="H178" s="40"/>
      <c r="I178" s="48"/>
      <c r="J178" s="49"/>
      <c r="K178" s="50"/>
      <c r="L178" s="51"/>
      <c r="M178" s="52"/>
      <c r="N178" s="46"/>
      <c r="O178" s="53">
        <f t="shared" si="2"/>
        <v>0</v>
      </c>
      <c r="P178" s="54"/>
    </row>
    <row r="179" spans="1:16" ht="16" x14ac:dyDescent="0.2">
      <c r="A179" s="46"/>
      <c r="B179" s="40"/>
      <c r="C179" s="40"/>
      <c r="D179" s="40"/>
      <c r="E179" s="37"/>
      <c r="F179" s="39"/>
      <c r="G179" s="47"/>
      <c r="H179" s="40"/>
      <c r="I179" s="48"/>
      <c r="J179" s="49"/>
      <c r="K179" s="50"/>
      <c r="L179" s="51"/>
      <c r="M179" s="52"/>
      <c r="N179" s="46"/>
      <c r="O179" s="53">
        <f t="shared" si="2"/>
        <v>0</v>
      </c>
      <c r="P179" s="54"/>
    </row>
    <row r="180" spans="1:16" ht="16" x14ac:dyDescent="0.2">
      <c r="A180" s="46"/>
      <c r="B180" s="40"/>
      <c r="C180" s="40"/>
      <c r="D180" s="40"/>
      <c r="E180" s="37"/>
      <c r="F180" s="39"/>
      <c r="G180" s="47"/>
      <c r="H180" s="40"/>
      <c r="I180" s="48"/>
      <c r="J180" s="49"/>
      <c r="K180" s="50"/>
      <c r="L180" s="51"/>
      <c r="M180" s="52"/>
      <c r="N180" s="46"/>
      <c r="O180" s="53">
        <f t="shared" si="2"/>
        <v>0</v>
      </c>
      <c r="P180" s="54"/>
    </row>
    <row r="181" spans="1:16" ht="16" x14ac:dyDescent="0.2">
      <c r="A181" s="46"/>
      <c r="B181" s="40"/>
      <c r="C181" s="40"/>
      <c r="D181" s="40"/>
      <c r="E181" s="37"/>
      <c r="F181" s="39"/>
      <c r="G181" s="47"/>
      <c r="H181" s="40"/>
      <c r="I181" s="48"/>
      <c r="J181" s="49"/>
      <c r="K181" s="50"/>
      <c r="L181" s="51"/>
      <c r="M181" s="52"/>
      <c r="N181" s="46"/>
      <c r="O181" s="53">
        <f t="shared" si="2"/>
        <v>0</v>
      </c>
      <c r="P181" s="54"/>
    </row>
    <row r="182" spans="1:16" ht="16" x14ac:dyDescent="0.2">
      <c r="A182" s="46"/>
      <c r="B182" s="40"/>
      <c r="C182" s="40"/>
      <c r="D182" s="40"/>
      <c r="E182" s="37"/>
      <c r="F182" s="39"/>
      <c r="G182" s="47"/>
      <c r="H182" s="40"/>
      <c r="I182" s="48"/>
      <c r="J182" s="49"/>
      <c r="K182" s="50"/>
      <c r="L182" s="51"/>
      <c r="M182" s="52"/>
      <c r="N182" s="46"/>
      <c r="O182" s="53">
        <f t="shared" si="2"/>
        <v>0</v>
      </c>
      <c r="P182" s="54"/>
    </row>
    <row r="183" spans="1:16" ht="16" x14ac:dyDescent="0.2">
      <c r="A183" s="46"/>
      <c r="B183" s="40"/>
      <c r="C183" s="40"/>
      <c r="D183" s="40"/>
      <c r="E183" s="37"/>
      <c r="F183" s="39"/>
      <c r="G183" s="47"/>
      <c r="H183" s="40"/>
      <c r="I183" s="48"/>
      <c r="J183" s="49"/>
      <c r="K183" s="50"/>
      <c r="L183" s="51"/>
      <c r="M183" s="52"/>
      <c r="N183" s="46"/>
      <c r="O183" s="53">
        <f t="shared" si="2"/>
        <v>0</v>
      </c>
      <c r="P183" s="54"/>
    </row>
    <row r="184" spans="1:16" ht="16" x14ac:dyDescent="0.2">
      <c r="A184" s="46"/>
      <c r="B184" s="40"/>
      <c r="C184" s="40"/>
      <c r="D184" s="40"/>
      <c r="E184" s="37"/>
      <c r="F184" s="39"/>
      <c r="G184" s="47"/>
      <c r="H184" s="40"/>
      <c r="I184" s="48"/>
      <c r="J184" s="49"/>
      <c r="K184" s="50"/>
      <c r="L184" s="51"/>
      <c r="M184" s="52"/>
      <c r="N184" s="46"/>
      <c r="O184" s="53">
        <f t="shared" si="2"/>
        <v>0</v>
      </c>
      <c r="P184" s="54"/>
    </row>
    <row r="185" spans="1:16" ht="16" x14ac:dyDescent="0.2">
      <c r="A185" s="46"/>
      <c r="B185" s="40"/>
      <c r="C185" s="40"/>
      <c r="D185" s="40"/>
      <c r="E185" s="37"/>
      <c r="F185" s="39"/>
      <c r="G185" s="47"/>
      <c r="H185" s="40"/>
      <c r="I185" s="48"/>
      <c r="J185" s="49"/>
      <c r="K185" s="50"/>
      <c r="L185" s="51"/>
      <c r="M185" s="52"/>
      <c r="N185" s="46"/>
      <c r="O185" s="53">
        <f t="shared" si="2"/>
        <v>0</v>
      </c>
      <c r="P185" s="54"/>
    </row>
    <row r="186" spans="1:16" ht="16" x14ac:dyDescent="0.2">
      <c r="A186" s="46"/>
      <c r="B186" s="40"/>
      <c r="C186" s="40"/>
      <c r="D186" s="40"/>
      <c r="E186" s="37"/>
      <c r="F186" s="39"/>
      <c r="G186" s="47"/>
      <c r="H186" s="40"/>
      <c r="I186" s="48"/>
      <c r="J186" s="49"/>
      <c r="K186" s="50"/>
      <c r="L186" s="51"/>
      <c r="M186" s="52"/>
      <c r="N186" s="46"/>
      <c r="O186" s="53">
        <f t="shared" si="2"/>
        <v>0</v>
      </c>
      <c r="P186" s="54"/>
    </row>
    <row r="187" spans="1:16" ht="16" x14ac:dyDescent="0.2">
      <c r="A187" s="46"/>
      <c r="B187" s="40"/>
      <c r="C187" s="40"/>
      <c r="D187" s="40"/>
      <c r="E187" s="37"/>
      <c r="F187" s="39"/>
      <c r="G187" s="47"/>
      <c r="H187" s="40"/>
      <c r="I187" s="48"/>
      <c r="J187" s="49"/>
      <c r="K187" s="50"/>
      <c r="L187" s="51"/>
      <c r="M187" s="52"/>
      <c r="N187" s="46"/>
      <c r="O187" s="53">
        <f t="shared" si="2"/>
        <v>0</v>
      </c>
      <c r="P187" s="54"/>
    </row>
    <row r="188" spans="1:16" ht="16" x14ac:dyDescent="0.2">
      <c r="A188" s="46"/>
      <c r="B188" s="40"/>
      <c r="C188" s="40"/>
      <c r="D188" s="40"/>
      <c r="E188" s="37"/>
      <c r="F188" s="39"/>
      <c r="G188" s="47"/>
      <c r="H188" s="40"/>
      <c r="I188" s="48"/>
      <c r="J188" s="49"/>
      <c r="K188" s="50"/>
      <c r="L188" s="51"/>
      <c r="M188" s="52"/>
      <c r="N188" s="46"/>
      <c r="O188" s="53">
        <f t="shared" si="2"/>
        <v>0</v>
      </c>
      <c r="P188" s="54"/>
    </row>
    <row r="189" spans="1:16" ht="16" x14ac:dyDescent="0.2">
      <c r="A189" s="46"/>
      <c r="B189" s="40"/>
      <c r="C189" s="40"/>
      <c r="D189" s="40"/>
      <c r="E189" s="37"/>
      <c r="F189" s="39"/>
      <c r="G189" s="47"/>
      <c r="H189" s="40"/>
      <c r="I189" s="48"/>
      <c r="J189" s="49"/>
      <c r="K189" s="50"/>
      <c r="L189" s="51"/>
      <c r="M189" s="52"/>
      <c r="N189" s="46"/>
      <c r="O189" s="53">
        <f t="shared" si="2"/>
        <v>0</v>
      </c>
      <c r="P189" s="54"/>
    </row>
    <row r="190" spans="1:16" ht="16" x14ac:dyDescent="0.2">
      <c r="A190" s="46"/>
      <c r="B190" s="40"/>
      <c r="C190" s="40"/>
      <c r="D190" s="40"/>
      <c r="E190" s="37"/>
      <c r="F190" s="39"/>
      <c r="G190" s="47"/>
      <c r="H190" s="40"/>
      <c r="I190" s="48"/>
      <c r="J190" s="49"/>
      <c r="K190" s="50"/>
      <c r="L190" s="51"/>
      <c r="M190" s="52"/>
      <c r="N190" s="46"/>
      <c r="O190" s="53">
        <f t="shared" si="2"/>
        <v>0</v>
      </c>
      <c r="P190" s="54"/>
    </row>
    <row r="191" spans="1:16" ht="16" x14ac:dyDescent="0.2">
      <c r="A191" s="46"/>
      <c r="B191" s="40"/>
      <c r="C191" s="40"/>
      <c r="D191" s="40"/>
      <c r="E191" s="37"/>
      <c r="F191" s="39"/>
      <c r="G191" s="47"/>
      <c r="H191" s="40"/>
      <c r="I191" s="48"/>
      <c r="J191" s="49"/>
      <c r="K191" s="50"/>
      <c r="L191" s="51"/>
      <c r="M191" s="52"/>
      <c r="N191" s="46"/>
      <c r="O191" s="53">
        <f t="shared" si="2"/>
        <v>0</v>
      </c>
      <c r="P191" s="54"/>
    </row>
    <row r="192" spans="1:16" ht="16" x14ac:dyDescent="0.2">
      <c r="A192" s="46"/>
      <c r="B192" s="40"/>
      <c r="C192" s="40"/>
      <c r="D192" s="40"/>
      <c r="E192" s="37"/>
      <c r="F192" s="39"/>
      <c r="G192" s="47"/>
      <c r="H192" s="40"/>
      <c r="I192" s="48"/>
      <c r="J192" s="49"/>
      <c r="K192" s="50"/>
      <c r="L192" s="51"/>
      <c r="M192" s="52"/>
      <c r="N192" s="46"/>
      <c r="O192" s="53">
        <f t="shared" si="2"/>
        <v>0</v>
      </c>
      <c r="P192" s="54"/>
    </row>
    <row r="193" spans="1:16" ht="16" x14ac:dyDescent="0.2">
      <c r="A193" s="46"/>
      <c r="B193" s="40"/>
      <c r="C193" s="40"/>
      <c r="D193" s="40"/>
      <c r="E193" s="37"/>
      <c r="F193" s="39"/>
      <c r="G193" s="47"/>
      <c r="H193" s="40"/>
      <c r="I193" s="48"/>
      <c r="J193" s="49"/>
      <c r="K193" s="50"/>
      <c r="L193" s="51"/>
      <c r="M193" s="52"/>
      <c r="N193" s="46"/>
      <c r="O193" s="53">
        <f t="shared" si="2"/>
        <v>0</v>
      </c>
      <c r="P193" s="54"/>
    </row>
    <row r="194" spans="1:16" ht="16" x14ac:dyDescent="0.2">
      <c r="A194" s="89"/>
      <c r="B194" s="90"/>
      <c r="C194" s="90"/>
      <c r="D194" s="90"/>
      <c r="E194" s="59"/>
      <c r="F194" s="91"/>
      <c r="G194" s="47"/>
      <c r="H194" s="40"/>
      <c r="I194" s="48"/>
      <c r="J194" s="49"/>
      <c r="K194" s="50"/>
      <c r="L194" s="51"/>
      <c r="M194" s="52"/>
      <c r="N194" s="46"/>
      <c r="O194" s="53">
        <f t="shared" si="2"/>
        <v>0</v>
      </c>
      <c r="P194" s="54"/>
    </row>
    <row r="195" spans="1:16" ht="16" x14ac:dyDescent="0.2">
      <c r="A195" s="46"/>
      <c r="B195" s="40"/>
      <c r="C195" s="40"/>
      <c r="D195" s="40"/>
      <c r="E195" s="37"/>
      <c r="F195" s="39"/>
      <c r="G195" s="47"/>
      <c r="H195" s="40"/>
      <c r="I195" s="48"/>
      <c r="J195" s="49"/>
      <c r="K195" s="50"/>
      <c r="L195" s="51"/>
      <c r="M195" s="52"/>
      <c r="N195" s="46"/>
      <c r="O195" s="53">
        <f t="shared" si="2"/>
        <v>0</v>
      </c>
      <c r="P195" s="54"/>
    </row>
    <row r="196" spans="1:16" ht="16" x14ac:dyDescent="0.2">
      <c r="A196" s="46"/>
      <c r="B196" s="40"/>
      <c r="C196" s="40"/>
      <c r="D196" s="40"/>
      <c r="E196" s="37"/>
      <c r="F196" s="39"/>
      <c r="G196" s="47"/>
      <c r="H196" s="40"/>
      <c r="I196" s="48"/>
      <c r="J196" s="49"/>
      <c r="K196" s="50"/>
      <c r="L196" s="51"/>
      <c r="M196" s="52"/>
      <c r="N196" s="46"/>
      <c r="O196" s="53">
        <f t="shared" ref="O196:O220" si="3">ABS(N196-A196)</f>
        <v>0</v>
      </c>
      <c r="P196" s="54"/>
    </row>
    <row r="197" spans="1:16" ht="16" x14ac:dyDescent="0.2">
      <c r="A197" s="46"/>
      <c r="B197" s="40"/>
      <c r="C197" s="40"/>
      <c r="D197" s="40"/>
      <c r="E197" s="37"/>
      <c r="F197" s="39"/>
      <c r="G197" s="47"/>
      <c r="H197" s="40"/>
      <c r="I197" s="48"/>
      <c r="J197" s="49"/>
      <c r="K197" s="50"/>
      <c r="L197" s="51"/>
      <c r="M197" s="52"/>
      <c r="N197" s="46"/>
      <c r="O197" s="53">
        <f t="shared" si="3"/>
        <v>0</v>
      </c>
      <c r="P197" s="54"/>
    </row>
    <row r="198" spans="1:16" ht="16" x14ac:dyDescent="0.2">
      <c r="A198" s="46"/>
      <c r="B198" s="40"/>
      <c r="C198" s="40"/>
      <c r="D198" s="40"/>
      <c r="E198" s="37"/>
      <c r="F198" s="39"/>
      <c r="G198" s="47"/>
      <c r="H198" s="40"/>
      <c r="I198" s="48"/>
      <c r="J198" s="49"/>
      <c r="K198" s="50"/>
      <c r="L198" s="51"/>
      <c r="M198" s="52"/>
      <c r="N198" s="46"/>
      <c r="O198" s="53">
        <f t="shared" si="3"/>
        <v>0</v>
      </c>
      <c r="P198" s="54"/>
    </row>
    <row r="199" spans="1:16" ht="16" x14ac:dyDescent="0.2">
      <c r="A199" s="46"/>
      <c r="B199" s="40"/>
      <c r="C199" s="40"/>
      <c r="D199" s="40"/>
      <c r="E199" s="37"/>
      <c r="F199" s="39"/>
      <c r="G199" s="47"/>
      <c r="H199" s="40"/>
      <c r="I199" s="48"/>
      <c r="J199" s="49"/>
      <c r="K199" s="50"/>
      <c r="L199" s="51"/>
      <c r="M199" s="52"/>
      <c r="N199" s="46"/>
      <c r="O199" s="53">
        <f t="shared" si="3"/>
        <v>0</v>
      </c>
      <c r="P199" s="54"/>
    </row>
    <row r="200" spans="1:16" ht="16" x14ac:dyDescent="0.2">
      <c r="A200" s="46"/>
      <c r="B200" s="40"/>
      <c r="C200" s="40"/>
      <c r="D200" s="40"/>
      <c r="E200" s="37"/>
      <c r="F200" s="39"/>
      <c r="G200" s="47"/>
      <c r="H200" s="40"/>
      <c r="I200" s="48"/>
      <c r="J200" s="49"/>
      <c r="K200" s="50"/>
      <c r="L200" s="51"/>
      <c r="M200" s="52"/>
      <c r="N200" s="46"/>
      <c r="O200" s="53">
        <f t="shared" si="3"/>
        <v>0</v>
      </c>
      <c r="P200" s="54"/>
    </row>
    <row r="201" spans="1:16" ht="16" x14ac:dyDescent="0.2">
      <c r="A201" s="46"/>
      <c r="B201" s="40"/>
      <c r="C201" s="40"/>
      <c r="D201" s="40"/>
      <c r="E201" s="37"/>
      <c r="F201" s="39"/>
      <c r="G201" s="47"/>
      <c r="H201" s="40"/>
      <c r="I201" s="48"/>
      <c r="J201" s="49"/>
      <c r="K201" s="50"/>
      <c r="L201" s="51"/>
      <c r="M201" s="52"/>
      <c r="N201" s="46"/>
      <c r="O201" s="53">
        <f t="shared" si="3"/>
        <v>0</v>
      </c>
      <c r="P201" s="54"/>
    </row>
    <row r="202" spans="1:16" ht="16" x14ac:dyDescent="0.2">
      <c r="A202" s="46"/>
      <c r="B202" s="40"/>
      <c r="C202" s="40"/>
      <c r="D202" s="40"/>
      <c r="E202" s="37"/>
      <c r="F202" s="39"/>
      <c r="G202" s="47"/>
      <c r="H202" s="40"/>
      <c r="I202" s="48"/>
      <c r="J202" s="49"/>
      <c r="K202" s="50"/>
      <c r="L202" s="51"/>
      <c r="M202" s="52"/>
      <c r="N202" s="46"/>
      <c r="O202" s="53">
        <f t="shared" si="3"/>
        <v>0</v>
      </c>
      <c r="P202" s="54"/>
    </row>
    <row r="203" spans="1:16" ht="16" x14ac:dyDescent="0.2">
      <c r="A203" s="46"/>
      <c r="B203" s="40"/>
      <c r="C203" s="40"/>
      <c r="D203" s="40"/>
      <c r="E203" s="37"/>
      <c r="F203" s="39"/>
      <c r="G203" s="47"/>
      <c r="H203" s="40"/>
      <c r="I203" s="48"/>
      <c r="J203" s="49"/>
      <c r="K203" s="50"/>
      <c r="L203" s="51"/>
      <c r="M203" s="52"/>
      <c r="N203" s="46"/>
      <c r="O203" s="53">
        <f t="shared" si="3"/>
        <v>0</v>
      </c>
      <c r="P203" s="54"/>
    </row>
    <row r="204" spans="1:16" ht="16" x14ac:dyDescent="0.2">
      <c r="A204" s="46"/>
      <c r="B204" s="40"/>
      <c r="C204" s="40"/>
      <c r="D204" s="40"/>
      <c r="E204" s="37"/>
      <c r="F204" s="39"/>
      <c r="G204" s="47"/>
      <c r="H204" s="40"/>
      <c r="I204" s="48"/>
      <c r="J204" s="49"/>
      <c r="K204" s="50"/>
      <c r="L204" s="51"/>
      <c r="M204" s="52"/>
      <c r="N204" s="46"/>
      <c r="O204" s="53">
        <f t="shared" si="3"/>
        <v>0</v>
      </c>
      <c r="P204" s="54"/>
    </row>
    <row r="205" spans="1:16" ht="16" x14ac:dyDescent="0.2">
      <c r="A205" s="46"/>
      <c r="B205" s="40"/>
      <c r="C205" s="40"/>
      <c r="D205" s="40"/>
      <c r="E205" s="37"/>
      <c r="F205" s="39"/>
      <c r="G205" s="47"/>
      <c r="H205" s="40"/>
      <c r="I205" s="48"/>
      <c r="J205" s="49"/>
      <c r="K205" s="50"/>
      <c r="L205" s="51"/>
      <c r="M205" s="52"/>
      <c r="N205" s="46"/>
      <c r="O205" s="53">
        <f t="shared" si="3"/>
        <v>0</v>
      </c>
      <c r="P205" s="54"/>
    </row>
    <row r="206" spans="1:16" ht="16" x14ac:dyDescent="0.2">
      <c r="A206" s="46"/>
      <c r="B206" s="40"/>
      <c r="C206" s="40"/>
      <c r="D206" s="40"/>
      <c r="E206" s="37"/>
      <c r="F206" s="39"/>
      <c r="G206" s="47"/>
      <c r="H206" s="40"/>
      <c r="I206" s="48"/>
      <c r="J206" s="49"/>
      <c r="K206" s="50"/>
      <c r="L206" s="51"/>
      <c r="M206" s="52"/>
      <c r="N206" s="46"/>
      <c r="O206" s="53">
        <f t="shared" si="3"/>
        <v>0</v>
      </c>
      <c r="P206" s="54"/>
    </row>
    <row r="207" spans="1:16" ht="16" x14ac:dyDescent="0.2">
      <c r="A207" s="46"/>
      <c r="B207" s="40"/>
      <c r="C207" s="40"/>
      <c r="D207" s="40"/>
      <c r="E207" s="37"/>
      <c r="F207" s="39"/>
      <c r="G207" s="47"/>
      <c r="H207" s="40"/>
      <c r="I207" s="48"/>
      <c r="J207" s="49"/>
      <c r="K207" s="50"/>
      <c r="L207" s="51"/>
      <c r="M207" s="52"/>
      <c r="N207" s="46"/>
      <c r="O207" s="53">
        <f t="shared" si="3"/>
        <v>0</v>
      </c>
      <c r="P207" s="54"/>
    </row>
    <row r="208" spans="1:16" ht="16" x14ac:dyDescent="0.2">
      <c r="A208" s="46"/>
      <c r="B208" s="40"/>
      <c r="C208" s="40"/>
      <c r="D208" s="40"/>
      <c r="E208" s="37"/>
      <c r="F208" s="39"/>
      <c r="G208" s="47"/>
      <c r="H208" s="40"/>
      <c r="I208" s="48"/>
      <c r="J208" s="49"/>
      <c r="K208" s="50"/>
      <c r="L208" s="51"/>
      <c r="M208" s="52"/>
      <c r="N208" s="46"/>
      <c r="O208" s="53">
        <f t="shared" si="3"/>
        <v>0</v>
      </c>
      <c r="P208" s="54"/>
    </row>
    <row r="209" spans="1:16" ht="16" x14ac:dyDescent="0.2">
      <c r="A209" s="46"/>
      <c r="B209" s="40"/>
      <c r="C209" s="40"/>
      <c r="D209" s="40"/>
      <c r="E209" s="37"/>
      <c r="F209" s="39"/>
      <c r="G209" s="47"/>
      <c r="H209" s="40"/>
      <c r="I209" s="48"/>
      <c r="J209" s="49"/>
      <c r="K209" s="50"/>
      <c r="L209" s="51"/>
      <c r="M209" s="52"/>
      <c r="N209" s="46"/>
      <c r="O209" s="53">
        <f t="shared" si="3"/>
        <v>0</v>
      </c>
      <c r="P209" s="54"/>
    </row>
    <row r="210" spans="1:16" ht="16" x14ac:dyDescent="0.2">
      <c r="A210" s="46"/>
      <c r="B210" s="40"/>
      <c r="C210" s="40"/>
      <c r="D210" s="40"/>
      <c r="E210" s="37"/>
      <c r="F210" s="39"/>
      <c r="G210" s="47"/>
      <c r="H210" s="40"/>
      <c r="I210" s="48"/>
      <c r="J210" s="49"/>
      <c r="K210" s="50"/>
      <c r="L210" s="51"/>
      <c r="M210" s="52"/>
      <c r="N210" s="46"/>
      <c r="O210" s="53">
        <f t="shared" si="3"/>
        <v>0</v>
      </c>
      <c r="P210" s="54"/>
    </row>
    <row r="211" spans="1:16" ht="16" x14ac:dyDescent="0.2">
      <c r="A211" s="46"/>
      <c r="B211" s="40"/>
      <c r="C211" s="40"/>
      <c r="D211" s="40"/>
      <c r="E211" s="37"/>
      <c r="F211" s="39"/>
      <c r="G211" s="47"/>
      <c r="H211" s="40"/>
      <c r="I211" s="48"/>
      <c r="J211" s="49"/>
      <c r="K211" s="50"/>
      <c r="L211" s="51"/>
      <c r="M211" s="52"/>
      <c r="N211" s="46"/>
      <c r="O211" s="53">
        <f t="shared" si="3"/>
        <v>0</v>
      </c>
      <c r="P211" s="54"/>
    </row>
    <row r="212" spans="1:16" ht="16" x14ac:dyDescent="0.2">
      <c r="A212" s="46"/>
      <c r="B212" s="40"/>
      <c r="C212" s="40"/>
      <c r="D212" s="40"/>
      <c r="E212" s="37"/>
      <c r="F212" s="39"/>
      <c r="G212" s="47"/>
      <c r="H212" s="40"/>
      <c r="I212" s="48"/>
      <c r="J212" s="49"/>
      <c r="K212" s="50"/>
      <c r="L212" s="51"/>
      <c r="M212" s="52"/>
      <c r="N212" s="46"/>
      <c r="O212" s="53">
        <f t="shared" si="3"/>
        <v>0</v>
      </c>
      <c r="P212" s="54"/>
    </row>
    <row r="213" spans="1:16" ht="16" x14ac:dyDescent="0.2">
      <c r="A213" s="46"/>
      <c r="B213" s="40"/>
      <c r="C213" s="40"/>
      <c r="D213" s="40"/>
      <c r="E213" s="37"/>
      <c r="F213" s="39"/>
      <c r="G213" s="47"/>
      <c r="H213" s="40"/>
      <c r="I213" s="48"/>
      <c r="J213" s="49"/>
      <c r="K213" s="50"/>
      <c r="L213" s="51"/>
      <c r="M213" s="52"/>
      <c r="N213" s="46"/>
      <c r="O213" s="53">
        <f t="shared" si="3"/>
        <v>0</v>
      </c>
      <c r="P213" s="54"/>
    </row>
    <row r="214" spans="1:16" ht="16" x14ac:dyDescent="0.2">
      <c r="A214" s="46"/>
      <c r="B214" s="40"/>
      <c r="C214" s="40"/>
      <c r="D214" s="40"/>
      <c r="E214" s="37"/>
      <c r="F214" s="39"/>
      <c r="G214" s="47"/>
      <c r="H214" s="40"/>
      <c r="I214" s="48"/>
      <c r="J214" s="49"/>
      <c r="K214" s="50"/>
      <c r="L214" s="51"/>
      <c r="M214" s="52"/>
      <c r="N214" s="46"/>
      <c r="O214" s="53">
        <f t="shared" si="3"/>
        <v>0</v>
      </c>
      <c r="P214" s="54"/>
    </row>
    <row r="215" spans="1:16" ht="16" x14ac:dyDescent="0.2">
      <c r="A215" s="46"/>
      <c r="B215" s="40"/>
      <c r="C215" s="40"/>
      <c r="D215" s="40"/>
      <c r="E215" s="37"/>
      <c r="F215" s="39"/>
      <c r="G215" s="47"/>
      <c r="H215" s="40"/>
      <c r="I215" s="48"/>
      <c r="J215" s="49"/>
      <c r="K215" s="50"/>
      <c r="L215" s="51"/>
      <c r="M215" s="52"/>
      <c r="N215" s="46"/>
      <c r="O215" s="53">
        <f t="shared" si="3"/>
        <v>0</v>
      </c>
      <c r="P215" s="54"/>
    </row>
    <row r="216" spans="1:16" ht="16" x14ac:dyDescent="0.2">
      <c r="A216" s="46"/>
      <c r="B216" s="40"/>
      <c r="C216" s="40"/>
      <c r="D216" s="40"/>
      <c r="E216" s="37"/>
      <c r="F216" s="39"/>
      <c r="G216" s="47"/>
      <c r="H216" s="40"/>
      <c r="I216" s="48"/>
      <c r="J216" s="49"/>
      <c r="K216" s="107"/>
      <c r="L216" s="110"/>
      <c r="M216" s="111"/>
      <c r="N216" s="46"/>
      <c r="O216" s="53">
        <f t="shared" si="3"/>
        <v>0</v>
      </c>
      <c r="P216" s="54"/>
    </row>
    <row r="217" spans="1:16" ht="16" x14ac:dyDescent="0.2">
      <c r="A217" s="46"/>
      <c r="B217" s="40"/>
      <c r="C217" s="40"/>
      <c r="D217" s="40"/>
      <c r="E217" s="37"/>
      <c r="F217" s="39"/>
      <c r="G217" s="47"/>
      <c r="H217" s="40"/>
      <c r="I217" s="48"/>
      <c r="J217" s="49"/>
      <c r="K217" s="50"/>
      <c r="L217" s="51"/>
      <c r="M217" s="52"/>
      <c r="N217" s="46"/>
      <c r="O217" s="53">
        <f t="shared" si="3"/>
        <v>0</v>
      </c>
      <c r="P217" s="54"/>
    </row>
    <row r="218" spans="1:16" ht="16" x14ac:dyDescent="0.2">
      <c r="A218" s="46"/>
      <c r="B218" s="40"/>
      <c r="C218" s="40"/>
      <c r="D218" s="40"/>
      <c r="E218" s="37"/>
      <c r="F218" s="39"/>
      <c r="G218" s="47"/>
      <c r="H218" s="40"/>
      <c r="I218" s="48"/>
      <c r="J218" s="49"/>
      <c r="K218" s="50"/>
      <c r="L218" s="51"/>
      <c r="M218" s="52"/>
      <c r="N218" s="46"/>
      <c r="O218" s="53">
        <f t="shared" si="3"/>
        <v>0</v>
      </c>
      <c r="P218" s="54"/>
    </row>
    <row r="219" spans="1:16" ht="16" x14ac:dyDescent="0.2">
      <c r="A219" s="46"/>
      <c r="B219" s="40"/>
      <c r="C219" s="40"/>
      <c r="D219" s="40"/>
      <c r="E219" s="37"/>
      <c r="F219" s="39"/>
      <c r="G219" s="47"/>
      <c r="H219" s="40"/>
      <c r="I219" s="48"/>
      <c r="J219" s="49"/>
      <c r="K219" s="50"/>
      <c r="L219" s="51"/>
      <c r="M219" s="52"/>
      <c r="N219" s="46"/>
      <c r="O219" s="53">
        <f t="shared" si="3"/>
        <v>0</v>
      </c>
      <c r="P219" s="54"/>
    </row>
    <row r="220" spans="1:16" ht="16" x14ac:dyDescent="0.2">
      <c r="A220" s="46"/>
      <c r="B220" s="40"/>
      <c r="C220" s="40"/>
      <c r="D220" s="40"/>
      <c r="E220" s="37"/>
      <c r="F220" s="39"/>
      <c r="G220" s="47"/>
      <c r="H220" s="40"/>
      <c r="I220" s="114"/>
      <c r="J220" s="49"/>
      <c r="K220" s="107"/>
      <c r="L220" s="110"/>
      <c r="M220" s="111"/>
      <c r="N220" s="46"/>
      <c r="O220" s="53">
        <f t="shared" si="3"/>
        <v>0</v>
      </c>
      <c r="P220" s="54"/>
    </row>
    <row r="221" spans="1:16" ht="31.5" customHeight="1" thickBot="1" x14ac:dyDescent="0.25">
      <c r="A221" s="100" t="s">
        <v>55</v>
      </c>
      <c r="B221" s="60"/>
      <c r="C221" s="104"/>
      <c r="D221" s="104"/>
      <c r="E221" s="92">
        <f>SUM(E4:E220)</f>
        <v>86</v>
      </c>
      <c r="F221" s="35"/>
      <c r="G221" s="161" t="s">
        <v>56</v>
      </c>
      <c r="H221" s="162"/>
      <c r="I221" s="62">
        <f>SUM(I4:I194)</f>
        <v>25</v>
      </c>
      <c r="J221" s="105">
        <f>SUM(J4:J194)</f>
        <v>0</v>
      </c>
      <c r="K221" s="108">
        <f>SUM(K4:K194)</f>
        <v>33</v>
      </c>
      <c r="L221" s="110">
        <f>SUM(L4:L194)</f>
        <v>29</v>
      </c>
      <c r="M221" s="52">
        <f>SUM(M4:M194)</f>
        <v>0</v>
      </c>
      <c r="N221" s="93"/>
      <c r="O221" s="64">
        <f>SUM(I221:M221)</f>
        <v>87</v>
      </c>
      <c r="P221" s="128" t="s">
        <v>57</v>
      </c>
    </row>
    <row r="222" spans="1:16" ht="33.75" customHeight="1" thickBot="1" x14ac:dyDescent="0.25">
      <c r="A222" s="150" t="s">
        <v>58</v>
      </c>
      <c r="B222" s="150"/>
      <c r="C222" s="150"/>
      <c r="D222" s="117"/>
      <c r="E222" s="61">
        <f>SUM(C4:C220)</f>
        <v>8</v>
      </c>
      <c r="F222" s="35"/>
      <c r="G222" s="163" t="s">
        <v>184</v>
      </c>
      <c r="H222" s="164"/>
      <c r="I222" s="66">
        <f>SUMIF(I4:I194,"=1",O4:O194)</f>
        <v>0.26458333333333345</v>
      </c>
      <c r="J222" s="106">
        <f>SUMIF(J4:J194,"=1",O4:O194)</f>
        <v>0</v>
      </c>
      <c r="K222" s="109">
        <f>SUMIF(K4:K194,"=1",O4:O194)</f>
        <v>0.28333333333333321</v>
      </c>
      <c r="L222" s="113">
        <f>SUMIF(L4:L194,"=1",O4:O194)</f>
        <v>0.1923611111111112</v>
      </c>
      <c r="M222" s="112">
        <f>SUMIF(M4:M194,"=1",O4:O194)</f>
        <v>0</v>
      </c>
      <c r="N222" s="94"/>
      <c r="O222" s="67">
        <f>SUM(O4:O220)</f>
        <v>0.74027777777777759</v>
      </c>
      <c r="P222" s="128" t="s">
        <v>181</v>
      </c>
    </row>
    <row r="223" spans="1:16" ht="31.5" customHeight="1" x14ac:dyDescent="0.2">
      <c r="A223" s="63"/>
      <c r="B223" s="69"/>
      <c r="C223" s="35"/>
      <c r="D223" s="35"/>
      <c r="E223" s="35"/>
      <c r="F223" s="35"/>
      <c r="G223" s="163" t="s">
        <v>185</v>
      </c>
      <c r="H223" s="164"/>
      <c r="I223" s="70">
        <f>ABS(I222*60)</f>
        <v>15.875000000000007</v>
      </c>
      <c r="J223" s="71">
        <f>ABS(J222*60)</f>
        <v>0</v>
      </c>
      <c r="K223" s="72">
        <f>ABS(K222*60)</f>
        <v>16.999999999999993</v>
      </c>
      <c r="L223" s="73">
        <f>ABS(L222*60)</f>
        <v>11.541666666666671</v>
      </c>
      <c r="M223" s="74">
        <f>ABS(M222*60)</f>
        <v>0</v>
      </c>
      <c r="N223" s="95"/>
      <c r="O223" s="53">
        <f>ABS(O222*60)</f>
        <v>44.416666666666657</v>
      </c>
      <c r="P223" s="128" t="s">
        <v>182</v>
      </c>
    </row>
    <row r="224" spans="1:16" ht="28.5" customHeight="1" x14ac:dyDescent="0.2">
      <c r="A224" s="63"/>
      <c r="B224" s="69"/>
      <c r="C224" s="35"/>
      <c r="D224" s="35"/>
      <c r="E224" s="35"/>
      <c r="F224" s="35"/>
      <c r="G224" s="163" t="s">
        <v>186</v>
      </c>
      <c r="H224" s="164"/>
      <c r="I224" s="115">
        <f t="shared" ref="I224" si="4">ABS(I223/I221)</f>
        <v>0.63500000000000023</v>
      </c>
      <c r="J224" s="116">
        <v>0</v>
      </c>
      <c r="K224" s="76">
        <f>ABS(K223/K221)</f>
        <v>0.51515151515151492</v>
      </c>
      <c r="L224" s="77">
        <f>ABS(L223/L221)</f>
        <v>0.39798850574712658</v>
      </c>
      <c r="M224" s="78">
        <v>0</v>
      </c>
      <c r="N224" s="93"/>
      <c r="O224" s="79">
        <f>ABS(O223/O221)</f>
        <v>0.51053639846743282</v>
      </c>
      <c r="P224" s="129" t="s">
        <v>183</v>
      </c>
    </row>
    <row r="225" spans="1:16" ht="17" thickBot="1" x14ac:dyDescent="0.25">
      <c r="A225" s="63"/>
      <c r="B225" s="69"/>
      <c r="C225" s="35"/>
      <c r="D225" s="35"/>
      <c r="E225" s="35"/>
      <c r="F225" s="35"/>
      <c r="G225" s="81"/>
      <c r="H225" s="82"/>
      <c r="I225" s="35"/>
      <c r="J225" s="83"/>
      <c r="K225" s="83"/>
      <c r="L225" s="83"/>
      <c r="M225" s="83"/>
      <c r="N225" s="63"/>
      <c r="O225" s="35"/>
      <c r="P225" s="35"/>
    </row>
    <row r="226" spans="1:16" ht="18" thickTop="1" thickBot="1" x14ac:dyDescent="0.25">
      <c r="A226" s="153" t="s">
        <v>65</v>
      </c>
      <c r="B226" s="154"/>
      <c r="C226" s="154"/>
      <c r="D226" s="154"/>
      <c r="E226" s="154"/>
      <c r="F226" s="154"/>
      <c r="G226" s="155"/>
      <c r="H226" s="82" t="s">
        <v>66</v>
      </c>
      <c r="I226" s="118" t="s">
        <v>187</v>
      </c>
      <c r="J226" s="118" t="s">
        <v>188</v>
      </c>
      <c r="K226" s="118">
        <v>46</v>
      </c>
      <c r="L226" s="118">
        <v>47</v>
      </c>
      <c r="M226" s="118">
        <v>51</v>
      </c>
      <c r="N226" s="63"/>
      <c r="O226" s="35"/>
      <c r="P226" s="35"/>
    </row>
    <row r="227" spans="1:16" ht="17" thickTop="1" x14ac:dyDescent="0.2">
      <c r="A227" s="63"/>
      <c r="B227" s="35"/>
      <c r="C227" s="35"/>
      <c r="D227" s="35"/>
      <c r="E227" s="35"/>
      <c r="F227" s="35" t="s">
        <v>67</v>
      </c>
      <c r="G227" s="82"/>
      <c r="H227" s="82" t="s">
        <v>68</v>
      </c>
      <c r="I227" s="118">
        <v>38248</v>
      </c>
      <c r="J227" s="118">
        <v>8893</v>
      </c>
      <c r="K227" s="118">
        <v>143230</v>
      </c>
      <c r="L227" s="118">
        <v>132051</v>
      </c>
      <c r="M227" s="118">
        <v>135000</v>
      </c>
      <c r="N227" s="63"/>
      <c r="O227" s="35"/>
      <c r="P227" s="35"/>
    </row>
    <row r="228" spans="1:16" ht="16" x14ac:dyDescent="0.2">
      <c r="A228" s="84" t="s">
        <v>46</v>
      </c>
      <c r="B228" s="140" t="s">
        <v>69</v>
      </c>
      <c r="C228" s="141"/>
      <c r="D228" s="141"/>
      <c r="E228" s="142"/>
      <c r="F228" s="85">
        <f>SUMIF(F4:F220,"CA",E4:E220)</f>
        <v>20</v>
      </c>
      <c r="G228" s="86">
        <f>ABS(F228/E221)</f>
        <v>0.23255813953488372</v>
      </c>
      <c r="H228" s="82" t="s">
        <v>70</v>
      </c>
      <c r="I228" s="118">
        <v>38290</v>
      </c>
      <c r="J228" s="118">
        <v>8893</v>
      </c>
      <c r="K228" s="118">
        <v>143280</v>
      </c>
      <c r="L228" s="118">
        <v>132101</v>
      </c>
      <c r="M228" s="118">
        <v>135000</v>
      </c>
      <c r="N228" s="63"/>
      <c r="O228" s="35"/>
      <c r="P228" s="35"/>
    </row>
    <row r="229" spans="1:16" ht="16" x14ac:dyDescent="0.2">
      <c r="A229" s="84" t="s">
        <v>44</v>
      </c>
      <c r="B229" s="140" t="s">
        <v>71</v>
      </c>
      <c r="C229" s="141"/>
      <c r="D229" s="141"/>
      <c r="E229" s="142"/>
      <c r="F229" s="85">
        <f>SUMIF(F4:F220,"EL",E4:E220)</f>
        <v>21</v>
      </c>
      <c r="G229" s="86">
        <f>ABS(F229/E221)</f>
        <v>0.2441860465116279</v>
      </c>
      <c r="H229" s="82" t="s">
        <v>72</v>
      </c>
      <c r="I229" s="118">
        <f>SUM(I228-I227)</f>
        <v>42</v>
      </c>
      <c r="J229" s="118">
        <f>SUM(J228-J227)</f>
        <v>0</v>
      </c>
      <c r="K229" s="118">
        <f>SUM(K228-K227)</f>
        <v>50</v>
      </c>
      <c r="L229" s="118">
        <f>SUM(L228-L227)</f>
        <v>50</v>
      </c>
      <c r="M229" s="118">
        <f>SUM(M228-M227)</f>
        <v>0</v>
      </c>
      <c r="N229" s="63"/>
      <c r="O229" s="35"/>
      <c r="P229" s="35"/>
    </row>
    <row r="230" spans="1:16" ht="16" x14ac:dyDescent="0.2">
      <c r="A230" s="84" t="s">
        <v>53</v>
      </c>
      <c r="B230" s="140" t="s">
        <v>73</v>
      </c>
      <c r="C230" s="141"/>
      <c r="D230" s="141"/>
      <c r="E230" s="142"/>
      <c r="F230" s="85">
        <f>SUMIF(F4:F220,"EN",E4:E220)</f>
        <v>0</v>
      </c>
      <c r="G230" s="86">
        <f>ABS(F230/E221)</f>
        <v>0</v>
      </c>
      <c r="H230" s="82" t="s">
        <v>74</v>
      </c>
      <c r="I230" s="118"/>
      <c r="J230" s="118"/>
      <c r="K230" s="118"/>
      <c r="L230" s="118"/>
      <c r="M230" s="118"/>
      <c r="N230" s="63"/>
      <c r="O230" s="35"/>
      <c r="P230" s="35"/>
    </row>
    <row r="231" spans="1:16" ht="16" x14ac:dyDescent="0.2">
      <c r="A231" s="84" t="s">
        <v>54</v>
      </c>
      <c r="B231" s="140" t="s">
        <v>75</v>
      </c>
      <c r="C231" s="141"/>
      <c r="D231" s="141"/>
      <c r="E231" s="142"/>
      <c r="F231" s="85">
        <f>SUMIF(F4:F220,"EV",E4:E220)</f>
        <v>0</v>
      </c>
      <c r="G231" s="86">
        <f>ABS(F231/E221)</f>
        <v>0</v>
      </c>
      <c r="H231" s="82"/>
      <c r="I231" s="35"/>
      <c r="J231" s="35"/>
      <c r="K231" s="35" t="s">
        <v>76</v>
      </c>
      <c r="L231" s="35"/>
      <c r="M231" s="35"/>
      <c r="N231" s="63"/>
      <c r="O231" s="35"/>
      <c r="P231" s="35"/>
    </row>
    <row r="232" spans="1:16" ht="16" x14ac:dyDescent="0.2">
      <c r="A232" s="84" t="s">
        <v>77</v>
      </c>
      <c r="B232" s="140" t="s">
        <v>78</v>
      </c>
      <c r="C232" s="141"/>
      <c r="D232" s="141"/>
      <c r="E232" s="142"/>
      <c r="F232" s="85">
        <f>SUMIF(F4:F220,"FP",E4:E220)</f>
        <v>0</v>
      </c>
      <c r="G232" s="86">
        <f>ABS(F232/E221)</f>
        <v>0</v>
      </c>
      <c r="H232" s="82"/>
      <c r="I232" s="35"/>
      <c r="J232" s="35"/>
      <c r="K232" s="35"/>
      <c r="L232" s="35"/>
      <c r="M232" s="35"/>
      <c r="N232" s="63"/>
      <c r="O232" s="35"/>
      <c r="P232" s="35"/>
    </row>
    <row r="233" spans="1:16" ht="16" x14ac:dyDescent="0.2">
      <c r="A233" s="84" t="s">
        <v>51</v>
      </c>
      <c r="B233" s="140" t="s">
        <v>79</v>
      </c>
      <c r="C233" s="141"/>
      <c r="D233" s="141"/>
      <c r="E233" s="142"/>
      <c r="F233" s="85">
        <f>SUMIF(F4:F220,"LS",E4:E220)</f>
        <v>15</v>
      </c>
      <c r="G233" s="86">
        <f>ABS(F233/E221)</f>
        <v>0.1744186046511628</v>
      </c>
      <c r="H233" s="82" t="s">
        <v>80</v>
      </c>
      <c r="I233" s="35"/>
      <c r="J233" s="35"/>
      <c r="K233" s="35"/>
      <c r="L233" s="35"/>
      <c r="M233" s="35"/>
      <c r="N233" s="63"/>
      <c r="O233" s="35"/>
      <c r="P233" s="35"/>
    </row>
    <row r="234" spans="1:16" ht="16" x14ac:dyDescent="0.2">
      <c r="A234" s="84" t="s">
        <v>47</v>
      </c>
      <c r="B234" s="140" t="s">
        <v>81</v>
      </c>
      <c r="C234" s="141"/>
      <c r="D234" s="141"/>
      <c r="E234" s="142"/>
      <c r="F234" s="85">
        <f>SUMIF(F4:F220,"MA",E4:E220)</f>
        <v>0</v>
      </c>
      <c r="G234" s="86">
        <f>ABS(F234/E221)</f>
        <v>0</v>
      </c>
      <c r="H234" s="35"/>
      <c r="I234" s="35"/>
      <c r="J234" s="35"/>
      <c r="K234" s="35"/>
      <c r="L234" s="35"/>
      <c r="M234" s="35"/>
      <c r="N234" s="35"/>
      <c r="O234" s="35"/>
      <c r="P234" s="35"/>
    </row>
    <row r="235" spans="1:16" ht="16" x14ac:dyDescent="0.2">
      <c r="A235" s="84" t="s">
        <v>49</v>
      </c>
      <c r="B235" s="140" t="s">
        <v>82</v>
      </c>
      <c r="C235" s="141"/>
      <c r="D235" s="141"/>
      <c r="E235" s="142"/>
      <c r="F235" s="85">
        <f>SUMIF(F4:F220,"TS",E4:E220)</f>
        <v>7</v>
      </c>
      <c r="G235" s="86">
        <f>ABS(F235/E221)</f>
        <v>8.1395348837209308E-2</v>
      </c>
      <c r="H235" s="35"/>
      <c r="I235" s="35"/>
      <c r="J235" s="35"/>
      <c r="K235" s="35"/>
      <c r="L235" s="35"/>
      <c r="M235" s="35"/>
      <c r="N235" s="35"/>
      <c r="O235" s="35"/>
      <c r="P235" s="35"/>
    </row>
    <row r="236" spans="1:16" ht="16" x14ac:dyDescent="0.2">
      <c r="A236" s="84" t="s">
        <v>45</v>
      </c>
      <c r="B236" s="140" t="s">
        <v>83</v>
      </c>
      <c r="C236" s="141"/>
      <c r="D236" s="141"/>
      <c r="E236" s="142"/>
      <c r="F236" s="85">
        <f>SUMIF(F4:F220,"PL",E4:E220)</f>
        <v>16</v>
      </c>
      <c r="G236" s="86">
        <f>ABS(F236/E221)</f>
        <v>0.18604651162790697</v>
      </c>
      <c r="H236" s="35"/>
      <c r="I236" s="35"/>
      <c r="J236" s="35"/>
      <c r="K236" s="35"/>
      <c r="L236" s="35"/>
      <c r="M236" s="35"/>
      <c r="N236" s="35"/>
      <c r="O236" s="35"/>
      <c r="P236" s="35"/>
    </row>
    <row r="237" spans="1:16" ht="16" x14ac:dyDescent="0.2">
      <c r="A237" s="84" t="s">
        <v>50</v>
      </c>
      <c r="B237" s="140" t="s">
        <v>84</v>
      </c>
      <c r="C237" s="141"/>
      <c r="D237" s="141"/>
      <c r="E237" s="142"/>
      <c r="F237" s="85">
        <f>SUMIF(F4:F220,"SF",E4:E220)</f>
        <v>7</v>
      </c>
      <c r="G237" s="86">
        <f>ABS(F237/E221)</f>
        <v>8.1395348837209308E-2</v>
      </c>
      <c r="H237" s="35"/>
      <c r="I237" s="35"/>
      <c r="J237" s="35"/>
      <c r="K237" s="35"/>
      <c r="L237" s="35"/>
      <c r="M237" s="35"/>
      <c r="N237" s="35"/>
      <c r="O237" s="35"/>
      <c r="P237" s="35"/>
    </row>
    <row r="238" spans="1:16" ht="16" x14ac:dyDescent="0.2">
      <c r="A238" s="84" t="s">
        <v>48</v>
      </c>
      <c r="B238" s="140" t="s">
        <v>85</v>
      </c>
      <c r="C238" s="141"/>
      <c r="D238" s="141"/>
      <c r="E238" s="142"/>
      <c r="F238" s="85">
        <f>SUMIF(F4:F220,"CT",E4:E220)</f>
        <v>0</v>
      </c>
      <c r="G238" s="86">
        <f>ABS(F238/E221)</f>
        <v>0</v>
      </c>
      <c r="H238" s="35"/>
      <c r="I238" s="35"/>
      <c r="J238" s="35"/>
      <c r="K238" s="35"/>
      <c r="L238" s="35"/>
      <c r="M238" s="35"/>
      <c r="N238" s="35"/>
      <c r="O238" s="35"/>
      <c r="P238" s="35"/>
    </row>
    <row r="239" spans="1:16" ht="16" x14ac:dyDescent="0.2">
      <c r="A239" s="84" t="s">
        <v>86</v>
      </c>
      <c r="B239" s="140" t="s">
        <v>87</v>
      </c>
      <c r="C239" s="141"/>
      <c r="D239" s="141"/>
      <c r="E239" s="142"/>
      <c r="F239" s="85">
        <f>SUMIF(F4:F220,"PM",E4:E220)</f>
        <v>0</v>
      </c>
      <c r="G239" s="86">
        <f>ABS(F239/E221)</f>
        <v>0</v>
      </c>
      <c r="H239" s="35"/>
      <c r="I239" s="35"/>
      <c r="J239" s="35"/>
      <c r="K239" s="35"/>
      <c r="L239" s="35"/>
      <c r="M239" s="35"/>
      <c r="N239" s="35"/>
      <c r="O239" s="35"/>
      <c r="P239" s="35"/>
    </row>
    <row r="240" spans="1:16" ht="16" x14ac:dyDescent="0.2">
      <c r="A240" s="84" t="s">
        <v>52</v>
      </c>
      <c r="B240" s="140" t="s">
        <v>88</v>
      </c>
      <c r="C240" s="141"/>
      <c r="D240" s="141"/>
      <c r="E240" s="142"/>
      <c r="F240" s="85">
        <f>SUMIF(F4:F220,"OS",E4:E220)</f>
        <v>0</v>
      </c>
      <c r="G240" s="86">
        <f>ABS(F240/E221)</f>
        <v>0</v>
      </c>
      <c r="H240" s="35"/>
      <c r="I240" s="35"/>
      <c r="J240" s="35"/>
      <c r="K240" s="35"/>
      <c r="L240" s="35"/>
      <c r="M240" s="35"/>
      <c r="N240" s="35"/>
      <c r="O240" s="35"/>
      <c r="P240" s="35"/>
    </row>
    <row r="241" spans="1:16" ht="16" x14ac:dyDescent="0.2">
      <c r="A241" s="63"/>
      <c r="B241" s="63"/>
      <c r="C241" s="69"/>
      <c r="D241" s="69"/>
      <c r="E241" s="35"/>
      <c r="F241" s="35"/>
      <c r="G241" s="136">
        <f>SUM(G228:G240)</f>
        <v>1</v>
      </c>
      <c r="H241" s="35"/>
      <c r="I241" s="35"/>
      <c r="J241" s="35"/>
      <c r="K241" s="35"/>
      <c r="L241" s="35"/>
      <c r="M241" s="35"/>
      <c r="N241" s="35"/>
      <c r="O241" s="35"/>
      <c r="P241" s="35"/>
    </row>
  </sheetData>
  <mergeCells count="23">
    <mergeCell ref="B237:E237"/>
    <mergeCell ref="B238:E238"/>
    <mergeCell ref="B239:E239"/>
    <mergeCell ref="B240:E240"/>
    <mergeCell ref="B231:E231"/>
    <mergeCell ref="B232:E232"/>
    <mergeCell ref="B233:E233"/>
    <mergeCell ref="B234:E234"/>
    <mergeCell ref="B235:E235"/>
    <mergeCell ref="B236:E236"/>
    <mergeCell ref="B230:E230"/>
    <mergeCell ref="A1:G1"/>
    <mergeCell ref="I1:L1"/>
    <mergeCell ref="M1:N1"/>
    <mergeCell ref="A2:G2"/>
    <mergeCell ref="G221:H221"/>
    <mergeCell ref="A222:C222"/>
    <mergeCell ref="G222:H222"/>
    <mergeCell ref="G223:H223"/>
    <mergeCell ref="G224:H224"/>
    <mergeCell ref="A226:G226"/>
    <mergeCell ref="B228:E228"/>
    <mergeCell ref="B229:E229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R241"/>
  <sheetViews>
    <sheetView zoomScale="86" zoomScaleNormal="86" workbookViewId="0">
      <pane ySplit="3" topLeftCell="A97" activePane="bottomLeft" state="frozen"/>
      <selection activeCell="B223" sqref="B223"/>
      <selection pane="bottomLeft" activeCell="J18" sqref="J18"/>
    </sheetView>
  </sheetViews>
  <sheetFormatPr baseColWidth="10" defaultColWidth="8.83203125" defaultRowHeight="15" x14ac:dyDescent="0.2"/>
  <cols>
    <col min="1" max="1" width="9.5" customWidth="1"/>
    <col min="2" max="2" width="16.33203125" customWidth="1"/>
    <col min="3" max="4" width="5.5" customWidth="1"/>
    <col min="5" max="5" width="7.1640625" customWidth="1"/>
    <col min="7" max="8" width="15.5" customWidth="1"/>
    <col min="9" max="9" width="9.1640625" customWidth="1"/>
    <col min="14" max="14" width="13.1640625" customWidth="1"/>
    <col min="15" max="15" width="14.33203125" customWidth="1"/>
    <col min="16" max="16" width="61.5" customWidth="1"/>
  </cols>
  <sheetData>
    <row r="1" spans="1:18" ht="16" x14ac:dyDescent="0.2">
      <c r="A1" s="156" t="s">
        <v>32</v>
      </c>
      <c r="B1" s="156"/>
      <c r="C1" s="156"/>
      <c r="D1" s="156"/>
      <c r="E1" s="156"/>
      <c r="F1" s="156"/>
      <c r="G1" s="156"/>
      <c r="H1" s="118" t="s">
        <v>33</v>
      </c>
      <c r="I1" s="157" t="s">
        <v>464</v>
      </c>
      <c r="J1" s="157"/>
      <c r="K1" s="157"/>
      <c r="L1" s="157"/>
      <c r="M1" s="158" t="s">
        <v>34</v>
      </c>
      <c r="N1" s="158"/>
      <c r="O1" s="118" t="s">
        <v>93</v>
      </c>
      <c r="P1" s="118"/>
      <c r="Q1" s="121"/>
      <c r="R1" s="121"/>
    </row>
    <row r="2" spans="1:18" ht="16" x14ac:dyDescent="0.2">
      <c r="A2" s="159" t="s">
        <v>91</v>
      </c>
      <c r="B2" s="160"/>
      <c r="C2" s="160"/>
      <c r="D2" s="160"/>
      <c r="E2" s="160"/>
      <c r="F2" s="160"/>
      <c r="G2" s="160"/>
      <c r="H2" s="102">
        <v>4</v>
      </c>
      <c r="I2" s="122"/>
      <c r="J2" s="122"/>
      <c r="K2" s="122"/>
      <c r="L2" s="122"/>
      <c r="M2" s="120"/>
      <c r="N2" s="118"/>
      <c r="O2" s="118"/>
      <c r="P2" s="118"/>
      <c r="Q2" s="121"/>
      <c r="R2" s="121"/>
    </row>
    <row r="3" spans="1:18" ht="96" x14ac:dyDescent="0.2">
      <c r="A3" s="36" t="s">
        <v>35</v>
      </c>
      <c r="B3" s="37" t="s">
        <v>94</v>
      </c>
      <c r="C3" s="38" t="s">
        <v>36</v>
      </c>
      <c r="D3" s="38" t="s">
        <v>101</v>
      </c>
      <c r="E3" s="37" t="s">
        <v>37</v>
      </c>
      <c r="F3" s="39" t="s">
        <v>38</v>
      </c>
      <c r="G3" s="40" t="s">
        <v>39</v>
      </c>
      <c r="H3" s="40" t="s">
        <v>40</v>
      </c>
      <c r="I3" s="41" t="s">
        <v>431</v>
      </c>
      <c r="J3" s="42" t="s">
        <v>430</v>
      </c>
      <c r="K3" s="43" t="s">
        <v>179</v>
      </c>
      <c r="L3" s="44" t="s">
        <v>424</v>
      </c>
      <c r="M3" s="45" t="s">
        <v>96</v>
      </c>
      <c r="N3" s="36" t="s">
        <v>41</v>
      </c>
      <c r="O3" s="37" t="s">
        <v>180</v>
      </c>
      <c r="P3" s="39" t="s">
        <v>43</v>
      </c>
    </row>
    <row r="4" spans="1:18" ht="16" x14ac:dyDescent="0.2">
      <c r="A4" s="46">
        <v>0.32361111111111113</v>
      </c>
      <c r="B4" s="40" t="s">
        <v>114</v>
      </c>
      <c r="C4" s="40"/>
      <c r="D4" s="40" t="s">
        <v>120</v>
      </c>
      <c r="E4" s="37">
        <v>1</v>
      </c>
      <c r="F4" s="39" t="s">
        <v>46</v>
      </c>
      <c r="G4" s="47" t="s">
        <v>103</v>
      </c>
      <c r="H4" s="40" t="s">
        <v>199</v>
      </c>
      <c r="I4" s="48">
        <v>1</v>
      </c>
      <c r="J4" s="49"/>
      <c r="K4" s="50"/>
      <c r="L4" s="51"/>
      <c r="M4" s="52"/>
      <c r="N4" s="46">
        <v>0.32708333333333334</v>
      </c>
      <c r="O4" s="53">
        <f t="shared" ref="O4:O67" si="0">ABS(N4-A4)</f>
        <v>3.4722222222222099E-3</v>
      </c>
      <c r="P4" s="54"/>
    </row>
    <row r="5" spans="1:18" ht="16" x14ac:dyDescent="0.2">
      <c r="A5" s="46">
        <v>0.32361111111111113</v>
      </c>
      <c r="B5" s="40" t="s">
        <v>139</v>
      </c>
      <c r="C5" s="40"/>
      <c r="D5" s="40" t="s">
        <v>194</v>
      </c>
      <c r="E5" s="37">
        <v>1</v>
      </c>
      <c r="F5" s="39" t="s">
        <v>45</v>
      </c>
      <c r="G5" s="47" t="s">
        <v>103</v>
      </c>
      <c r="H5" s="40" t="s">
        <v>115</v>
      </c>
      <c r="I5" s="48">
        <v>1</v>
      </c>
      <c r="J5" s="49"/>
      <c r="K5" s="50"/>
      <c r="L5" s="51"/>
      <c r="M5" s="52"/>
      <c r="N5" s="46">
        <v>0.3298611111111111</v>
      </c>
      <c r="O5" s="53">
        <f t="shared" si="0"/>
        <v>6.2499999999999778E-3</v>
      </c>
      <c r="P5" s="54"/>
    </row>
    <row r="6" spans="1:18" ht="16" x14ac:dyDescent="0.2">
      <c r="A6" s="46">
        <v>0.32500000000000001</v>
      </c>
      <c r="B6" s="40" t="s">
        <v>202</v>
      </c>
      <c r="C6" s="40"/>
      <c r="D6" s="40" t="s">
        <v>120</v>
      </c>
      <c r="E6" s="37">
        <v>1</v>
      </c>
      <c r="F6" s="39" t="s">
        <v>51</v>
      </c>
      <c r="G6" s="47" t="s">
        <v>103</v>
      </c>
      <c r="H6" s="40" t="s">
        <v>252</v>
      </c>
      <c r="I6" s="48"/>
      <c r="J6" s="49"/>
      <c r="K6" s="50"/>
      <c r="L6" s="51">
        <v>1</v>
      </c>
      <c r="M6" s="52"/>
      <c r="N6" s="46">
        <v>0.33055555555555555</v>
      </c>
      <c r="O6" s="53">
        <f t="shared" si="0"/>
        <v>5.5555555555555358E-3</v>
      </c>
      <c r="P6" s="131" t="s">
        <v>254</v>
      </c>
    </row>
    <row r="7" spans="1:18" ht="16" x14ac:dyDescent="0.2">
      <c r="A7" s="46">
        <v>0.32708333333333334</v>
      </c>
      <c r="B7" s="40" t="s">
        <v>471</v>
      </c>
      <c r="C7" s="40"/>
      <c r="D7" s="40" t="s">
        <v>120</v>
      </c>
      <c r="E7" s="37">
        <v>2</v>
      </c>
      <c r="F7" s="39" t="s">
        <v>51</v>
      </c>
      <c r="G7" s="47" t="s">
        <v>103</v>
      </c>
      <c r="H7" s="40" t="s">
        <v>303</v>
      </c>
      <c r="I7" s="48"/>
      <c r="J7" s="49"/>
      <c r="K7" s="50">
        <v>1</v>
      </c>
      <c r="L7" s="51"/>
      <c r="M7" s="52"/>
      <c r="N7" s="46">
        <v>0.33333333333333331</v>
      </c>
      <c r="O7" s="53">
        <f t="shared" si="0"/>
        <v>6.2499999999999778E-3</v>
      </c>
      <c r="P7" s="54"/>
    </row>
    <row r="8" spans="1:18" ht="16" x14ac:dyDescent="0.2">
      <c r="A8" s="46">
        <v>0.33333333333333331</v>
      </c>
      <c r="B8" s="40" t="s">
        <v>109</v>
      </c>
      <c r="C8" s="40"/>
      <c r="D8" s="40" t="s">
        <v>120</v>
      </c>
      <c r="E8" s="37">
        <v>1</v>
      </c>
      <c r="F8" s="39" t="s">
        <v>46</v>
      </c>
      <c r="G8" s="47" t="s">
        <v>103</v>
      </c>
      <c r="H8" s="40" t="s">
        <v>199</v>
      </c>
      <c r="I8" s="48">
        <v>1</v>
      </c>
      <c r="J8" s="49"/>
      <c r="K8" s="50"/>
      <c r="L8" s="51"/>
      <c r="M8" s="52"/>
      <c r="N8" s="46">
        <v>0.33819444444444446</v>
      </c>
      <c r="O8" s="53">
        <f t="shared" si="0"/>
        <v>4.8611111111111494E-3</v>
      </c>
      <c r="P8" s="54"/>
    </row>
    <row r="9" spans="1:18" ht="16" x14ac:dyDescent="0.2">
      <c r="A9" s="46">
        <v>0.3347222222222222</v>
      </c>
      <c r="B9" s="40" t="s">
        <v>205</v>
      </c>
      <c r="C9" s="40"/>
      <c r="D9" s="40" t="s">
        <v>120</v>
      </c>
      <c r="E9" s="37">
        <v>1</v>
      </c>
      <c r="F9" s="39" t="s">
        <v>45</v>
      </c>
      <c r="G9" s="47" t="s">
        <v>103</v>
      </c>
      <c r="H9" s="40" t="s">
        <v>190</v>
      </c>
      <c r="I9" s="48"/>
      <c r="J9" s="49"/>
      <c r="K9" s="50">
        <v>1</v>
      </c>
      <c r="L9" s="51"/>
      <c r="M9" s="52"/>
      <c r="N9" s="46">
        <v>0.33888888888888885</v>
      </c>
      <c r="O9" s="53">
        <f t="shared" si="0"/>
        <v>4.1666666666666519E-3</v>
      </c>
      <c r="P9" s="54"/>
    </row>
    <row r="10" spans="1:18" ht="16" x14ac:dyDescent="0.2">
      <c r="A10" s="46">
        <v>0.3347222222222222</v>
      </c>
      <c r="B10" s="40" t="s">
        <v>112</v>
      </c>
      <c r="C10" s="40"/>
      <c r="D10" s="40" t="s">
        <v>120</v>
      </c>
      <c r="E10" s="37">
        <v>1</v>
      </c>
      <c r="F10" s="39" t="s">
        <v>46</v>
      </c>
      <c r="G10" s="47" t="s">
        <v>103</v>
      </c>
      <c r="H10" s="40" t="s">
        <v>107</v>
      </c>
      <c r="I10" s="48"/>
      <c r="J10" s="49"/>
      <c r="K10" s="50">
        <v>1</v>
      </c>
      <c r="L10" s="51"/>
      <c r="M10" s="52"/>
      <c r="N10" s="46">
        <v>0.3444444444444445</v>
      </c>
      <c r="O10" s="53">
        <f t="shared" si="0"/>
        <v>9.7222222222222987E-3</v>
      </c>
      <c r="P10" s="54"/>
    </row>
    <row r="11" spans="1:18" ht="16" x14ac:dyDescent="0.2">
      <c r="A11" s="46">
        <v>0.33402777777777781</v>
      </c>
      <c r="B11" s="40" t="s">
        <v>213</v>
      </c>
      <c r="C11" s="40"/>
      <c r="D11" s="40" t="s">
        <v>120</v>
      </c>
      <c r="E11" s="37">
        <v>1</v>
      </c>
      <c r="F11" s="39" t="s">
        <v>51</v>
      </c>
      <c r="G11" s="47" t="s">
        <v>103</v>
      </c>
      <c r="H11" s="40" t="s">
        <v>199</v>
      </c>
      <c r="I11" s="48">
        <v>1</v>
      </c>
      <c r="J11" s="49"/>
      <c r="K11" s="50"/>
      <c r="L11" s="51"/>
      <c r="M11" s="52"/>
      <c r="N11" s="46">
        <v>0.33888888888888885</v>
      </c>
      <c r="O11" s="53">
        <f t="shared" si="0"/>
        <v>4.8611111111110383E-3</v>
      </c>
      <c r="P11" s="54"/>
    </row>
    <row r="12" spans="1:18" ht="16" x14ac:dyDescent="0.2">
      <c r="A12" s="46">
        <v>0.33888888888888885</v>
      </c>
      <c r="B12" s="40" t="s">
        <v>213</v>
      </c>
      <c r="C12" s="40"/>
      <c r="D12" s="40" t="s">
        <v>120</v>
      </c>
      <c r="E12" s="37">
        <v>1</v>
      </c>
      <c r="F12" s="39" t="s">
        <v>51</v>
      </c>
      <c r="G12" s="47" t="s">
        <v>199</v>
      </c>
      <c r="H12" s="40" t="s">
        <v>341</v>
      </c>
      <c r="I12" s="48">
        <v>1</v>
      </c>
      <c r="J12" s="49"/>
      <c r="K12" s="50"/>
      <c r="L12" s="51"/>
      <c r="M12" s="52"/>
      <c r="N12" s="46">
        <v>0.3527777777777778</v>
      </c>
      <c r="O12" s="53">
        <f t="shared" si="0"/>
        <v>1.3888888888888951E-2</v>
      </c>
      <c r="P12" s="54"/>
    </row>
    <row r="13" spans="1:18" ht="16" x14ac:dyDescent="0.2">
      <c r="A13" s="46">
        <v>0.34791666666666665</v>
      </c>
      <c r="B13" s="40" t="s">
        <v>472</v>
      </c>
      <c r="C13" s="40"/>
      <c r="D13" s="40" t="s">
        <v>120</v>
      </c>
      <c r="E13" s="37">
        <v>2</v>
      </c>
      <c r="F13" s="39" t="s">
        <v>49</v>
      </c>
      <c r="G13" s="47" t="s">
        <v>103</v>
      </c>
      <c r="H13" s="40" t="s">
        <v>203</v>
      </c>
      <c r="I13" s="48"/>
      <c r="J13" s="49"/>
      <c r="K13" s="50">
        <v>1</v>
      </c>
      <c r="L13" s="51"/>
      <c r="M13" s="52"/>
      <c r="N13" s="46">
        <v>0.3527777777777778</v>
      </c>
      <c r="O13" s="53">
        <f t="shared" si="0"/>
        <v>4.8611111111111494E-3</v>
      </c>
      <c r="P13" s="54"/>
    </row>
    <row r="14" spans="1:18" ht="16" x14ac:dyDescent="0.2">
      <c r="A14" s="46">
        <v>0.35069444444444442</v>
      </c>
      <c r="B14" s="40" t="s">
        <v>168</v>
      </c>
      <c r="C14" s="40"/>
      <c r="D14" s="40" t="s">
        <v>194</v>
      </c>
      <c r="E14" s="37">
        <v>1</v>
      </c>
      <c r="F14" s="39" t="s">
        <v>44</v>
      </c>
      <c r="G14" s="47" t="s">
        <v>136</v>
      </c>
      <c r="H14" s="40" t="s">
        <v>103</v>
      </c>
      <c r="I14" s="48"/>
      <c r="J14" s="49">
        <v>1</v>
      </c>
      <c r="K14" s="50"/>
      <c r="L14" s="51"/>
      <c r="M14" s="52"/>
      <c r="N14" s="46">
        <v>0.35694444444444445</v>
      </c>
      <c r="O14" s="53">
        <f t="shared" si="0"/>
        <v>6.2500000000000333E-3</v>
      </c>
      <c r="P14" s="54"/>
    </row>
    <row r="15" spans="1:18" ht="16" x14ac:dyDescent="0.2">
      <c r="A15" s="46">
        <v>0.3520833333333333</v>
      </c>
      <c r="B15" s="40" t="s">
        <v>229</v>
      </c>
      <c r="C15" s="40"/>
      <c r="D15" s="40" t="s">
        <v>120</v>
      </c>
      <c r="E15" s="37">
        <v>1</v>
      </c>
      <c r="F15" s="39" t="s">
        <v>44</v>
      </c>
      <c r="G15" s="47" t="s">
        <v>103</v>
      </c>
      <c r="H15" s="40" t="s">
        <v>195</v>
      </c>
      <c r="I15" s="48"/>
      <c r="J15" s="49"/>
      <c r="K15" s="50"/>
      <c r="L15" s="51">
        <v>1</v>
      </c>
      <c r="M15" s="52"/>
      <c r="N15" s="46">
        <v>0.35625000000000001</v>
      </c>
      <c r="O15" s="53">
        <f t="shared" si="0"/>
        <v>4.1666666666667074E-3</v>
      </c>
      <c r="P15" s="54"/>
    </row>
    <row r="16" spans="1:18" ht="16" x14ac:dyDescent="0.2">
      <c r="A16" s="46">
        <v>0.35625000000000001</v>
      </c>
      <c r="B16" s="40" t="s">
        <v>114</v>
      </c>
      <c r="C16" s="40">
        <v>1</v>
      </c>
      <c r="D16" s="40" t="s">
        <v>194</v>
      </c>
      <c r="E16" s="37"/>
      <c r="F16" s="39" t="s">
        <v>46</v>
      </c>
      <c r="G16" s="47" t="s">
        <v>103</v>
      </c>
      <c r="H16" s="40" t="s">
        <v>142</v>
      </c>
      <c r="I16" s="48"/>
      <c r="J16" s="49"/>
      <c r="K16" s="50">
        <v>1</v>
      </c>
      <c r="L16" s="51"/>
      <c r="M16" s="52"/>
      <c r="N16" s="46">
        <v>0.35833333333333334</v>
      </c>
      <c r="O16" s="53">
        <f t="shared" si="0"/>
        <v>2.0833333333333259E-3</v>
      </c>
      <c r="P16" s="54"/>
    </row>
    <row r="17" spans="1:16" ht="16" x14ac:dyDescent="0.2">
      <c r="A17" s="46">
        <v>0.35625000000000001</v>
      </c>
      <c r="B17" s="40" t="s">
        <v>227</v>
      </c>
      <c r="C17" s="40"/>
      <c r="D17" s="40" t="s">
        <v>120</v>
      </c>
      <c r="E17" s="37">
        <v>1</v>
      </c>
      <c r="F17" s="39" t="s">
        <v>51</v>
      </c>
      <c r="G17" s="47" t="s">
        <v>103</v>
      </c>
      <c r="H17" s="40" t="s">
        <v>165</v>
      </c>
      <c r="I17" s="48"/>
      <c r="J17" s="49"/>
      <c r="K17" s="50">
        <v>1</v>
      </c>
      <c r="L17" s="51"/>
      <c r="M17" s="52"/>
      <c r="N17" s="46">
        <v>0.36041666666666666</v>
      </c>
      <c r="O17" s="53">
        <f t="shared" si="0"/>
        <v>4.1666666666666519E-3</v>
      </c>
      <c r="P17" s="54"/>
    </row>
    <row r="18" spans="1:16" ht="16" x14ac:dyDescent="0.2">
      <c r="A18" s="46">
        <v>0.35625000000000001</v>
      </c>
      <c r="B18" s="40" t="s">
        <v>140</v>
      </c>
      <c r="C18" s="40"/>
      <c r="D18" s="40" t="s">
        <v>194</v>
      </c>
      <c r="E18" s="37">
        <v>1</v>
      </c>
      <c r="F18" s="39" t="s">
        <v>44</v>
      </c>
      <c r="G18" s="47" t="s">
        <v>103</v>
      </c>
      <c r="H18" s="40" t="s">
        <v>243</v>
      </c>
      <c r="I18" s="48"/>
      <c r="J18" s="49"/>
      <c r="K18" s="50">
        <v>1</v>
      </c>
      <c r="L18" s="51"/>
      <c r="M18" s="52"/>
      <c r="N18" s="46">
        <v>0.3611111111111111</v>
      </c>
      <c r="O18" s="53">
        <f t="shared" si="0"/>
        <v>4.8611111111110938E-3</v>
      </c>
      <c r="P18" s="54"/>
    </row>
    <row r="19" spans="1:16" ht="16" x14ac:dyDescent="0.2">
      <c r="A19" s="46">
        <v>0.3576388888888889</v>
      </c>
      <c r="B19" s="40" t="s">
        <v>193</v>
      </c>
      <c r="C19" s="40"/>
      <c r="D19" s="40" t="s">
        <v>194</v>
      </c>
      <c r="E19" s="37">
        <v>2</v>
      </c>
      <c r="F19" s="39" t="s">
        <v>50</v>
      </c>
      <c r="G19" s="47" t="s">
        <v>103</v>
      </c>
      <c r="H19" s="40" t="s">
        <v>264</v>
      </c>
      <c r="I19" s="48"/>
      <c r="J19" s="49">
        <v>1</v>
      </c>
      <c r="K19" s="50"/>
      <c r="L19" s="51"/>
      <c r="M19" s="52"/>
      <c r="N19" s="46">
        <v>0.36319444444444443</v>
      </c>
      <c r="O19" s="53">
        <f t="shared" si="0"/>
        <v>5.5555555555555358E-3</v>
      </c>
      <c r="P19" s="54"/>
    </row>
    <row r="20" spans="1:16" ht="16" x14ac:dyDescent="0.2">
      <c r="A20" s="46">
        <v>0.35833333333333334</v>
      </c>
      <c r="B20" s="40" t="s">
        <v>209</v>
      </c>
      <c r="C20" s="40"/>
      <c r="D20" s="40" t="s">
        <v>120</v>
      </c>
      <c r="E20" s="37">
        <v>1</v>
      </c>
      <c r="F20" s="39" t="s">
        <v>44</v>
      </c>
      <c r="G20" s="47" t="s">
        <v>103</v>
      </c>
      <c r="H20" s="40" t="s">
        <v>142</v>
      </c>
      <c r="I20" s="48">
        <v>1</v>
      </c>
      <c r="J20" s="49"/>
      <c r="K20" s="50"/>
      <c r="L20" s="51"/>
      <c r="M20" s="52"/>
      <c r="N20" s="46">
        <v>0.36180555555555555</v>
      </c>
      <c r="O20" s="53">
        <f t="shared" si="0"/>
        <v>3.4722222222222099E-3</v>
      </c>
      <c r="P20" s="54"/>
    </row>
    <row r="21" spans="1:16" ht="16" x14ac:dyDescent="0.2">
      <c r="A21" s="46">
        <v>0.36041666666666666</v>
      </c>
      <c r="B21" s="40" t="s">
        <v>343</v>
      </c>
      <c r="C21" s="40"/>
      <c r="D21" s="40" t="s">
        <v>194</v>
      </c>
      <c r="E21" s="37">
        <v>1</v>
      </c>
      <c r="F21" s="39" t="s">
        <v>45</v>
      </c>
      <c r="G21" s="47" t="s">
        <v>103</v>
      </c>
      <c r="H21" s="40" t="s">
        <v>115</v>
      </c>
      <c r="I21" s="48"/>
      <c r="J21" s="49"/>
      <c r="K21" s="50"/>
      <c r="L21" s="51">
        <v>1</v>
      </c>
      <c r="M21" s="52"/>
      <c r="N21" s="46">
        <v>0.36388888888888887</v>
      </c>
      <c r="O21" s="53">
        <f t="shared" si="0"/>
        <v>3.4722222222222099E-3</v>
      </c>
      <c r="P21" s="54"/>
    </row>
    <row r="22" spans="1:16" ht="16" x14ac:dyDescent="0.2">
      <c r="A22" s="46">
        <v>0.36249999999999999</v>
      </c>
      <c r="B22" s="40" t="s">
        <v>112</v>
      </c>
      <c r="C22" s="40"/>
      <c r="D22" s="40" t="s">
        <v>194</v>
      </c>
      <c r="E22" s="37">
        <v>1</v>
      </c>
      <c r="F22" s="39" t="s">
        <v>46</v>
      </c>
      <c r="G22" s="47" t="s">
        <v>107</v>
      </c>
      <c r="H22" s="40" t="s">
        <v>103</v>
      </c>
      <c r="I22" s="48"/>
      <c r="J22" s="49">
        <v>1</v>
      </c>
      <c r="K22" s="50"/>
      <c r="L22" s="51"/>
      <c r="M22" s="52"/>
      <c r="N22" s="46">
        <v>0.37638888888888888</v>
      </c>
      <c r="O22" s="53">
        <f t="shared" si="0"/>
        <v>1.3888888888888895E-2</v>
      </c>
      <c r="P22" s="54"/>
    </row>
    <row r="23" spans="1:16" ht="16" x14ac:dyDescent="0.2">
      <c r="A23" s="46">
        <v>0.3666666666666667</v>
      </c>
      <c r="B23" s="40" t="s">
        <v>253</v>
      </c>
      <c r="C23" s="40"/>
      <c r="D23" s="40" t="s">
        <v>120</v>
      </c>
      <c r="E23" s="37">
        <v>1</v>
      </c>
      <c r="F23" s="39" t="s">
        <v>50</v>
      </c>
      <c r="G23" s="47" t="s">
        <v>103</v>
      </c>
      <c r="H23" s="40" t="s">
        <v>322</v>
      </c>
      <c r="I23" s="48">
        <v>1</v>
      </c>
      <c r="J23" s="49"/>
      <c r="K23" s="50"/>
      <c r="L23" s="51"/>
      <c r="M23" s="52"/>
      <c r="N23" s="46">
        <v>0.37291666666666662</v>
      </c>
      <c r="O23" s="53">
        <f t="shared" si="0"/>
        <v>6.2499999999999223E-3</v>
      </c>
      <c r="P23" s="54"/>
    </row>
    <row r="24" spans="1:16" ht="16" x14ac:dyDescent="0.2">
      <c r="A24" s="46">
        <v>0.3659722222222222</v>
      </c>
      <c r="B24" s="40" t="s">
        <v>472</v>
      </c>
      <c r="C24" s="40">
        <v>1</v>
      </c>
      <c r="D24" s="40" t="s">
        <v>194</v>
      </c>
      <c r="E24" s="37"/>
      <c r="F24" s="39" t="s">
        <v>49</v>
      </c>
      <c r="G24" s="47" t="s">
        <v>103</v>
      </c>
      <c r="H24" s="40" t="s">
        <v>203</v>
      </c>
      <c r="I24" s="48"/>
      <c r="J24" s="49"/>
      <c r="K24" s="50"/>
      <c r="L24" s="51">
        <v>1</v>
      </c>
      <c r="M24" s="52"/>
      <c r="N24" s="46">
        <v>0.37361111111111112</v>
      </c>
      <c r="O24" s="53">
        <f t="shared" si="0"/>
        <v>7.6388888888889173E-3</v>
      </c>
      <c r="P24" s="54"/>
    </row>
    <row r="25" spans="1:16" ht="16" x14ac:dyDescent="0.2">
      <c r="A25" s="46">
        <v>0.3659722222222222</v>
      </c>
      <c r="B25" s="40" t="s">
        <v>112</v>
      </c>
      <c r="C25" s="40">
        <v>1</v>
      </c>
      <c r="D25" s="40" t="s">
        <v>194</v>
      </c>
      <c r="E25" s="37"/>
      <c r="F25" s="39" t="s">
        <v>51</v>
      </c>
      <c r="G25" s="47" t="s">
        <v>248</v>
      </c>
      <c r="H25" s="40" t="s">
        <v>125</v>
      </c>
      <c r="I25" s="48"/>
      <c r="J25" s="49"/>
      <c r="K25" s="50"/>
      <c r="L25" s="51">
        <v>1</v>
      </c>
      <c r="M25" s="52"/>
      <c r="N25" s="46">
        <v>0.37083333333333335</v>
      </c>
      <c r="O25" s="53">
        <f t="shared" si="0"/>
        <v>4.8611111111111494E-3</v>
      </c>
      <c r="P25" s="54"/>
    </row>
    <row r="26" spans="1:16" ht="16" x14ac:dyDescent="0.2">
      <c r="A26" s="46">
        <v>0.37013888888888885</v>
      </c>
      <c r="B26" s="40" t="s">
        <v>277</v>
      </c>
      <c r="C26" s="40"/>
      <c r="D26" s="40" t="s">
        <v>194</v>
      </c>
      <c r="E26" s="37">
        <v>1</v>
      </c>
      <c r="F26" s="39" t="s">
        <v>51</v>
      </c>
      <c r="G26" s="47" t="s">
        <v>103</v>
      </c>
      <c r="H26" s="40" t="s">
        <v>217</v>
      </c>
      <c r="I26" s="48"/>
      <c r="J26" s="49"/>
      <c r="K26" s="50">
        <v>1</v>
      </c>
      <c r="L26" s="51"/>
      <c r="M26" s="52"/>
      <c r="N26" s="46">
        <v>0.37916666666666665</v>
      </c>
      <c r="O26" s="53">
        <f t="shared" si="0"/>
        <v>9.0277777777778012E-3</v>
      </c>
      <c r="P26" s="54"/>
    </row>
    <row r="27" spans="1:16" ht="16" x14ac:dyDescent="0.2">
      <c r="A27" s="46">
        <v>0.37777777777777777</v>
      </c>
      <c r="B27" s="40" t="s">
        <v>140</v>
      </c>
      <c r="C27" s="40"/>
      <c r="D27" s="40" t="s">
        <v>194</v>
      </c>
      <c r="E27" s="37">
        <v>1</v>
      </c>
      <c r="F27" s="39" t="s">
        <v>44</v>
      </c>
      <c r="G27" s="47" t="s">
        <v>243</v>
      </c>
      <c r="H27" s="40" t="s">
        <v>103</v>
      </c>
      <c r="I27" s="48"/>
      <c r="J27" s="49">
        <v>1</v>
      </c>
      <c r="K27" s="50"/>
      <c r="L27" s="51"/>
      <c r="M27" s="52"/>
      <c r="N27" s="46">
        <v>0.39444444444444443</v>
      </c>
      <c r="O27" s="53">
        <f t="shared" si="0"/>
        <v>1.6666666666666663E-2</v>
      </c>
      <c r="P27" s="54"/>
    </row>
    <row r="28" spans="1:16" ht="16" x14ac:dyDescent="0.2">
      <c r="A28" s="46">
        <v>0.37777777777777777</v>
      </c>
      <c r="B28" s="40" t="s">
        <v>205</v>
      </c>
      <c r="C28" s="40"/>
      <c r="D28" s="40" t="s">
        <v>120</v>
      </c>
      <c r="E28" s="37">
        <v>1</v>
      </c>
      <c r="F28" s="39" t="s">
        <v>45</v>
      </c>
      <c r="G28" s="47" t="s">
        <v>190</v>
      </c>
      <c r="H28" s="40" t="s">
        <v>103</v>
      </c>
      <c r="I28" s="48"/>
      <c r="J28" s="49"/>
      <c r="K28" s="50"/>
      <c r="L28" s="51">
        <v>1</v>
      </c>
      <c r="M28" s="52"/>
      <c r="N28" s="46">
        <v>0.39027777777777778</v>
      </c>
      <c r="O28" s="53">
        <f t="shared" si="0"/>
        <v>1.2500000000000011E-2</v>
      </c>
      <c r="P28" s="54"/>
    </row>
    <row r="29" spans="1:16" ht="16" x14ac:dyDescent="0.2">
      <c r="A29" s="46">
        <v>0.38125000000000003</v>
      </c>
      <c r="B29" s="40" t="s">
        <v>472</v>
      </c>
      <c r="C29" s="40">
        <v>1</v>
      </c>
      <c r="D29" s="40" t="s">
        <v>194</v>
      </c>
      <c r="E29" s="37"/>
      <c r="F29" s="39" t="s">
        <v>49</v>
      </c>
      <c r="G29" s="47" t="s">
        <v>103</v>
      </c>
      <c r="H29" s="40" t="s">
        <v>203</v>
      </c>
      <c r="I29" s="48">
        <v>1</v>
      </c>
      <c r="J29" s="49"/>
      <c r="K29" s="50"/>
      <c r="L29" s="51"/>
      <c r="M29" s="52"/>
      <c r="N29" s="46">
        <v>0.38541666666666669</v>
      </c>
      <c r="O29" s="53">
        <f t="shared" si="0"/>
        <v>4.1666666666666519E-3</v>
      </c>
      <c r="P29" s="54"/>
    </row>
    <row r="30" spans="1:16" ht="16" x14ac:dyDescent="0.2">
      <c r="A30" s="46">
        <v>0.38750000000000001</v>
      </c>
      <c r="B30" s="40" t="s">
        <v>282</v>
      </c>
      <c r="C30" s="40"/>
      <c r="D30" s="40" t="s">
        <v>120</v>
      </c>
      <c r="E30" s="37">
        <v>1</v>
      </c>
      <c r="F30" s="39" t="s">
        <v>51</v>
      </c>
      <c r="G30" s="47" t="s">
        <v>103</v>
      </c>
      <c r="H30" s="40" t="s">
        <v>136</v>
      </c>
      <c r="I30" s="48"/>
      <c r="J30" s="49"/>
      <c r="K30" s="50">
        <v>1</v>
      </c>
      <c r="L30" s="51"/>
      <c r="M30" s="52"/>
      <c r="N30" s="46">
        <v>0.39166666666666666</v>
      </c>
      <c r="O30" s="53">
        <f t="shared" si="0"/>
        <v>4.1666666666666519E-3</v>
      </c>
      <c r="P30" s="54"/>
    </row>
    <row r="31" spans="1:16" ht="16" x14ac:dyDescent="0.2">
      <c r="A31" s="46">
        <v>0.39097222222222222</v>
      </c>
      <c r="B31" s="40" t="s">
        <v>227</v>
      </c>
      <c r="C31" s="40"/>
      <c r="D31" s="40" t="s">
        <v>120</v>
      </c>
      <c r="E31" s="37">
        <v>1</v>
      </c>
      <c r="F31" s="39" t="s">
        <v>51</v>
      </c>
      <c r="G31" s="47" t="s">
        <v>165</v>
      </c>
      <c r="H31" s="40" t="s">
        <v>103</v>
      </c>
      <c r="I31" s="48"/>
      <c r="J31" s="49"/>
      <c r="K31" s="50"/>
      <c r="L31" s="51">
        <v>1</v>
      </c>
      <c r="M31" s="52"/>
      <c r="N31" s="46">
        <v>0.40208333333333335</v>
      </c>
      <c r="O31" s="53">
        <f t="shared" si="0"/>
        <v>1.1111111111111127E-2</v>
      </c>
      <c r="P31" s="54"/>
    </row>
    <row r="32" spans="1:16" ht="16" x14ac:dyDescent="0.2">
      <c r="A32" s="46">
        <v>0.39583333333333331</v>
      </c>
      <c r="B32" s="40" t="s">
        <v>114</v>
      </c>
      <c r="C32" s="40"/>
      <c r="D32" s="40" t="s">
        <v>120</v>
      </c>
      <c r="E32" s="37">
        <v>1</v>
      </c>
      <c r="F32" s="39" t="s">
        <v>46</v>
      </c>
      <c r="G32" s="47" t="s">
        <v>199</v>
      </c>
      <c r="H32" s="40" t="s">
        <v>103</v>
      </c>
      <c r="I32" s="48"/>
      <c r="J32" s="49"/>
      <c r="K32" s="50"/>
      <c r="L32" s="51">
        <v>1</v>
      </c>
      <c r="M32" s="52"/>
      <c r="N32" s="46">
        <v>0.40208333333333335</v>
      </c>
      <c r="O32" s="53">
        <f t="shared" si="0"/>
        <v>6.2500000000000333E-3</v>
      </c>
      <c r="P32" s="54"/>
    </row>
    <row r="33" spans="1:16" ht="16" x14ac:dyDescent="0.2">
      <c r="A33" s="46">
        <v>0.39583333333333331</v>
      </c>
      <c r="B33" s="40" t="s">
        <v>124</v>
      </c>
      <c r="C33" s="40"/>
      <c r="D33" s="40" t="s">
        <v>120</v>
      </c>
      <c r="E33" s="37">
        <v>1</v>
      </c>
      <c r="F33" s="39" t="s">
        <v>44</v>
      </c>
      <c r="G33" s="47" t="s">
        <v>103</v>
      </c>
      <c r="H33" s="40" t="s">
        <v>136</v>
      </c>
      <c r="I33" s="48"/>
      <c r="J33" s="49"/>
      <c r="K33" s="50">
        <v>1</v>
      </c>
      <c r="L33" s="51"/>
      <c r="M33" s="52"/>
      <c r="N33" s="46">
        <v>0.39930555555555558</v>
      </c>
      <c r="O33" s="53">
        <f t="shared" si="0"/>
        <v>3.4722222222222654E-3</v>
      </c>
      <c r="P33" s="54"/>
    </row>
    <row r="34" spans="1:16" ht="16" x14ac:dyDescent="0.2">
      <c r="A34" s="46">
        <v>0.39930555555555558</v>
      </c>
      <c r="B34" s="40" t="s">
        <v>155</v>
      </c>
      <c r="C34" s="40"/>
      <c r="D34" s="40" t="s">
        <v>194</v>
      </c>
      <c r="E34" s="37">
        <v>1</v>
      </c>
      <c r="F34" s="39" t="s">
        <v>44</v>
      </c>
      <c r="G34" s="47" t="s">
        <v>103</v>
      </c>
      <c r="H34" s="40" t="s">
        <v>338</v>
      </c>
      <c r="I34" s="48"/>
      <c r="J34" s="49">
        <v>1</v>
      </c>
      <c r="K34" s="50"/>
      <c r="L34" s="51"/>
      <c r="M34" s="52"/>
      <c r="N34" s="46">
        <v>0.40416666666666662</v>
      </c>
      <c r="O34" s="53">
        <f t="shared" si="0"/>
        <v>4.8611111111110383E-3</v>
      </c>
      <c r="P34" s="54"/>
    </row>
    <row r="35" spans="1:16" ht="16" x14ac:dyDescent="0.2">
      <c r="A35" s="46">
        <v>0.40347222222222223</v>
      </c>
      <c r="B35" s="40" t="s">
        <v>318</v>
      </c>
      <c r="C35" s="40">
        <v>1</v>
      </c>
      <c r="D35" s="40" t="s">
        <v>194</v>
      </c>
      <c r="E35" s="37"/>
      <c r="F35" s="39" t="s">
        <v>44</v>
      </c>
      <c r="G35" s="47" t="s">
        <v>143</v>
      </c>
      <c r="H35" s="40" t="s">
        <v>142</v>
      </c>
      <c r="I35" s="48"/>
      <c r="J35" s="49"/>
      <c r="K35" s="50"/>
      <c r="L35" s="51">
        <v>1</v>
      </c>
      <c r="M35" s="52"/>
      <c r="N35" s="46">
        <v>0.40833333333333338</v>
      </c>
      <c r="O35" s="53">
        <f t="shared" si="0"/>
        <v>4.8611111111111494E-3</v>
      </c>
      <c r="P35" s="54"/>
    </row>
    <row r="36" spans="1:16" ht="16" x14ac:dyDescent="0.2">
      <c r="A36" s="46">
        <v>0.40486111111111112</v>
      </c>
      <c r="B36" s="40" t="s">
        <v>109</v>
      </c>
      <c r="C36" s="40"/>
      <c r="D36" s="40" t="s">
        <v>120</v>
      </c>
      <c r="E36" s="37">
        <v>1</v>
      </c>
      <c r="F36" s="39" t="s">
        <v>46</v>
      </c>
      <c r="G36" s="47" t="s">
        <v>199</v>
      </c>
      <c r="H36" s="40" t="s">
        <v>103</v>
      </c>
      <c r="I36" s="48"/>
      <c r="J36" s="49"/>
      <c r="K36" s="50"/>
      <c r="L36" s="51">
        <v>1</v>
      </c>
      <c r="M36" s="52"/>
      <c r="N36" s="46">
        <v>0.41250000000000003</v>
      </c>
      <c r="O36" s="53">
        <f t="shared" si="0"/>
        <v>7.6388888888889173E-3</v>
      </c>
      <c r="P36" s="54"/>
    </row>
    <row r="37" spans="1:16" ht="16" x14ac:dyDescent="0.2">
      <c r="A37" s="46">
        <v>0.40763888888888888</v>
      </c>
      <c r="B37" s="40" t="s">
        <v>472</v>
      </c>
      <c r="C37" s="40"/>
      <c r="D37" s="40" t="s">
        <v>120</v>
      </c>
      <c r="E37" s="37">
        <v>2</v>
      </c>
      <c r="F37" s="39" t="s">
        <v>49</v>
      </c>
      <c r="G37" s="47" t="s">
        <v>203</v>
      </c>
      <c r="H37" s="40" t="s">
        <v>103</v>
      </c>
      <c r="I37" s="48"/>
      <c r="J37" s="49"/>
      <c r="K37" s="50">
        <v>1</v>
      </c>
      <c r="L37" s="51"/>
      <c r="M37" s="52"/>
      <c r="N37" s="46">
        <v>0.41388888888888892</v>
      </c>
      <c r="O37" s="53">
        <f t="shared" si="0"/>
        <v>6.2500000000000333E-3</v>
      </c>
      <c r="P37" s="54"/>
    </row>
    <row r="38" spans="1:16" ht="16" x14ac:dyDescent="0.2">
      <c r="A38" s="46">
        <v>0.4284722222222222</v>
      </c>
      <c r="B38" s="40" t="s">
        <v>318</v>
      </c>
      <c r="C38" s="40">
        <v>1</v>
      </c>
      <c r="D38" s="40" t="s">
        <v>194</v>
      </c>
      <c r="E38" s="37"/>
      <c r="F38" s="39" t="s">
        <v>44</v>
      </c>
      <c r="G38" s="47" t="s">
        <v>143</v>
      </c>
      <c r="H38" s="40" t="s">
        <v>142</v>
      </c>
      <c r="I38" s="48">
        <v>1</v>
      </c>
      <c r="J38" s="49"/>
      <c r="K38" s="50"/>
      <c r="L38" s="51"/>
      <c r="M38" s="52"/>
      <c r="N38" s="46">
        <v>0.43472222222222223</v>
      </c>
      <c r="O38" s="53">
        <f t="shared" si="0"/>
        <v>6.2500000000000333E-3</v>
      </c>
      <c r="P38" s="54"/>
    </row>
    <row r="39" spans="1:16" ht="16" x14ac:dyDescent="0.2">
      <c r="A39" s="46">
        <v>0.4284722222222222</v>
      </c>
      <c r="B39" s="40" t="s">
        <v>473</v>
      </c>
      <c r="C39" s="40"/>
      <c r="D39" s="40" t="s">
        <v>120</v>
      </c>
      <c r="E39" s="37">
        <v>1</v>
      </c>
      <c r="F39" s="39" t="s">
        <v>44</v>
      </c>
      <c r="G39" s="47" t="s">
        <v>142</v>
      </c>
      <c r="H39" s="40" t="s">
        <v>204</v>
      </c>
      <c r="I39" s="48">
        <v>1</v>
      </c>
      <c r="J39" s="49"/>
      <c r="K39" s="50"/>
      <c r="L39" s="51"/>
      <c r="M39" s="52"/>
      <c r="N39" s="46">
        <v>0.44097222222222227</v>
      </c>
      <c r="O39" s="53">
        <f t="shared" si="0"/>
        <v>1.2500000000000067E-2</v>
      </c>
      <c r="P39" s="54"/>
    </row>
    <row r="40" spans="1:16" ht="16" x14ac:dyDescent="0.2">
      <c r="A40" s="46">
        <v>0.43472222222222223</v>
      </c>
      <c r="B40" s="40" t="s">
        <v>109</v>
      </c>
      <c r="C40" s="40"/>
      <c r="D40" s="40" t="s">
        <v>120</v>
      </c>
      <c r="E40" s="37">
        <v>1</v>
      </c>
      <c r="F40" s="39" t="s">
        <v>46</v>
      </c>
      <c r="G40" s="47" t="s">
        <v>103</v>
      </c>
      <c r="H40" s="40" t="s">
        <v>237</v>
      </c>
      <c r="I40" s="48"/>
      <c r="J40" s="49"/>
      <c r="K40" s="50">
        <v>1</v>
      </c>
      <c r="L40" s="51"/>
      <c r="M40" s="52"/>
      <c r="N40" s="46">
        <v>0.43888888888888888</v>
      </c>
      <c r="O40" s="53">
        <f t="shared" si="0"/>
        <v>4.1666666666666519E-3</v>
      </c>
      <c r="P40" s="54"/>
    </row>
    <row r="41" spans="1:16" ht="16" x14ac:dyDescent="0.2">
      <c r="A41" s="46">
        <v>0.4375</v>
      </c>
      <c r="B41" s="40" t="s">
        <v>213</v>
      </c>
      <c r="C41" s="40"/>
      <c r="D41" s="40" t="s">
        <v>120</v>
      </c>
      <c r="E41" s="37">
        <v>1</v>
      </c>
      <c r="F41" s="39" t="s">
        <v>51</v>
      </c>
      <c r="G41" s="47" t="s">
        <v>341</v>
      </c>
      <c r="H41" s="40" t="s">
        <v>103</v>
      </c>
      <c r="I41" s="48"/>
      <c r="J41" s="49"/>
      <c r="K41" s="50"/>
      <c r="L41" s="51">
        <v>1</v>
      </c>
      <c r="M41" s="52"/>
      <c r="N41" s="46">
        <v>0.46319444444444446</v>
      </c>
      <c r="O41" s="53">
        <f t="shared" si="0"/>
        <v>2.5694444444444464E-2</v>
      </c>
      <c r="P41" s="131" t="s">
        <v>477</v>
      </c>
    </row>
    <row r="42" spans="1:16" ht="16" x14ac:dyDescent="0.2">
      <c r="A42" s="46">
        <v>0.43888888888888888</v>
      </c>
      <c r="B42" s="40" t="s">
        <v>109</v>
      </c>
      <c r="C42" s="40"/>
      <c r="D42" s="40" t="s">
        <v>194</v>
      </c>
      <c r="E42" s="37">
        <v>1</v>
      </c>
      <c r="F42" s="39" t="s">
        <v>49</v>
      </c>
      <c r="G42" s="47" t="s">
        <v>103</v>
      </c>
      <c r="H42" s="40" t="s">
        <v>252</v>
      </c>
      <c r="I42" s="48"/>
      <c r="J42" s="49">
        <v>1</v>
      </c>
      <c r="K42" s="50"/>
      <c r="L42" s="51"/>
      <c r="M42" s="52"/>
      <c r="N42" s="46">
        <v>0.44166666666666665</v>
      </c>
      <c r="O42" s="53">
        <f t="shared" si="0"/>
        <v>2.7777777777777679E-3</v>
      </c>
      <c r="P42" s="54"/>
    </row>
    <row r="43" spans="1:16" ht="16" x14ac:dyDescent="0.2">
      <c r="A43" s="46">
        <v>0.44027777777777777</v>
      </c>
      <c r="B43" s="40" t="s">
        <v>112</v>
      </c>
      <c r="C43" s="40"/>
      <c r="D43" s="40" t="s">
        <v>194</v>
      </c>
      <c r="E43" s="37">
        <v>1</v>
      </c>
      <c r="F43" s="39" t="s">
        <v>51</v>
      </c>
      <c r="G43" s="47" t="s">
        <v>125</v>
      </c>
      <c r="H43" s="40" t="s">
        <v>136</v>
      </c>
      <c r="I43" s="48"/>
      <c r="J43" s="49">
        <v>1</v>
      </c>
      <c r="K43" s="50"/>
      <c r="L43" s="51"/>
      <c r="M43" s="52"/>
      <c r="N43" s="46">
        <v>0.4548611111111111</v>
      </c>
      <c r="O43" s="53">
        <f t="shared" si="0"/>
        <v>1.4583333333333337E-2</v>
      </c>
      <c r="P43" s="54"/>
    </row>
    <row r="44" spans="1:16" ht="16" x14ac:dyDescent="0.2">
      <c r="A44" s="46">
        <v>0.44166666666666665</v>
      </c>
      <c r="B44" s="40" t="s">
        <v>133</v>
      </c>
      <c r="C44" s="40"/>
      <c r="D44" s="40" t="s">
        <v>120</v>
      </c>
      <c r="E44" s="37">
        <v>1</v>
      </c>
      <c r="F44" s="39" t="s">
        <v>51</v>
      </c>
      <c r="G44" s="47" t="s">
        <v>103</v>
      </c>
      <c r="H44" s="40" t="s">
        <v>159</v>
      </c>
      <c r="I44" s="48"/>
      <c r="J44" s="49"/>
      <c r="K44" s="50">
        <v>1</v>
      </c>
      <c r="L44" s="51"/>
      <c r="M44" s="52"/>
      <c r="N44" s="46">
        <v>0.44513888888888892</v>
      </c>
      <c r="O44" s="53">
        <f t="shared" si="0"/>
        <v>3.4722222222222654E-3</v>
      </c>
      <c r="P44" s="54"/>
    </row>
    <row r="45" spans="1:16" ht="16" x14ac:dyDescent="0.2">
      <c r="A45" s="46">
        <v>0.44166666666666665</v>
      </c>
      <c r="B45" s="40" t="s">
        <v>205</v>
      </c>
      <c r="C45" s="40"/>
      <c r="D45" s="40" t="s">
        <v>120</v>
      </c>
      <c r="E45" s="37">
        <v>1</v>
      </c>
      <c r="F45" s="39" t="s">
        <v>45</v>
      </c>
      <c r="G45" s="47" t="s">
        <v>103</v>
      </c>
      <c r="H45" s="40" t="s">
        <v>333</v>
      </c>
      <c r="I45" s="48"/>
      <c r="J45" s="49"/>
      <c r="K45" s="50">
        <v>1</v>
      </c>
      <c r="L45" s="51"/>
      <c r="M45" s="52"/>
      <c r="N45" s="46">
        <v>0.44861111111111113</v>
      </c>
      <c r="O45" s="53">
        <f t="shared" si="0"/>
        <v>6.9444444444444753E-3</v>
      </c>
      <c r="P45" s="54"/>
    </row>
    <row r="46" spans="1:16" ht="16" x14ac:dyDescent="0.2">
      <c r="A46" s="46">
        <v>0.44305555555555554</v>
      </c>
      <c r="B46" s="40" t="s">
        <v>202</v>
      </c>
      <c r="C46" s="40"/>
      <c r="D46" s="40" t="s">
        <v>120</v>
      </c>
      <c r="E46" s="37">
        <v>1</v>
      </c>
      <c r="F46" s="39" t="s">
        <v>51</v>
      </c>
      <c r="G46" s="47" t="s">
        <v>103</v>
      </c>
      <c r="H46" s="40" t="s">
        <v>252</v>
      </c>
      <c r="I46" s="48">
        <v>1</v>
      </c>
      <c r="J46" s="49"/>
      <c r="K46" s="50"/>
      <c r="L46" s="51"/>
      <c r="M46" s="52"/>
      <c r="N46" s="46">
        <v>0.4465277777777778</v>
      </c>
      <c r="O46" s="53">
        <f t="shared" si="0"/>
        <v>3.4722222222222654E-3</v>
      </c>
      <c r="P46" s="54"/>
    </row>
    <row r="47" spans="1:16" ht="16" x14ac:dyDescent="0.2">
      <c r="A47" s="46">
        <v>0.44791666666666669</v>
      </c>
      <c r="B47" s="40" t="s">
        <v>474</v>
      </c>
      <c r="C47" s="40"/>
      <c r="D47" s="40" t="s">
        <v>194</v>
      </c>
      <c r="E47" s="37">
        <v>2</v>
      </c>
      <c r="F47" s="39" t="s">
        <v>44</v>
      </c>
      <c r="G47" s="47" t="s">
        <v>103</v>
      </c>
      <c r="H47" s="40" t="s">
        <v>107</v>
      </c>
      <c r="I47" s="48"/>
      <c r="J47" s="49"/>
      <c r="K47" s="50">
        <v>1</v>
      </c>
      <c r="L47" s="51"/>
      <c r="M47" s="52"/>
      <c r="N47" s="46">
        <v>0.45555555555555555</v>
      </c>
      <c r="O47" s="53">
        <f t="shared" si="0"/>
        <v>7.6388888888888618E-3</v>
      </c>
      <c r="P47" s="54"/>
    </row>
    <row r="48" spans="1:16" ht="16" x14ac:dyDescent="0.2">
      <c r="A48" s="46">
        <v>0.4513888888888889</v>
      </c>
      <c r="B48" s="40" t="s">
        <v>124</v>
      </c>
      <c r="C48" s="40"/>
      <c r="D48" s="40" t="s">
        <v>194</v>
      </c>
      <c r="E48" s="37">
        <v>1</v>
      </c>
      <c r="F48" s="39" t="s">
        <v>44</v>
      </c>
      <c r="G48" s="47" t="s">
        <v>103</v>
      </c>
      <c r="H48" s="40" t="s">
        <v>219</v>
      </c>
      <c r="I48" s="48">
        <v>1</v>
      </c>
      <c r="J48" s="49"/>
      <c r="K48" s="50"/>
      <c r="L48" s="51"/>
      <c r="M48" s="52"/>
      <c r="N48" s="46">
        <v>0.45347222222222222</v>
      </c>
      <c r="O48" s="53">
        <f t="shared" si="0"/>
        <v>2.0833333333333259E-3</v>
      </c>
      <c r="P48" s="54"/>
    </row>
    <row r="49" spans="1:16" ht="16" x14ac:dyDescent="0.2">
      <c r="A49" s="46">
        <v>0.4513888888888889</v>
      </c>
      <c r="B49" s="40" t="s">
        <v>475</v>
      </c>
      <c r="C49" s="40"/>
      <c r="D49" s="40" t="s">
        <v>194</v>
      </c>
      <c r="E49" s="37">
        <v>2</v>
      </c>
      <c r="F49" s="39" t="s">
        <v>44</v>
      </c>
      <c r="G49" s="47" t="s">
        <v>103</v>
      </c>
      <c r="H49" s="40" t="s">
        <v>115</v>
      </c>
      <c r="I49" s="48">
        <v>1</v>
      </c>
      <c r="J49" s="49"/>
      <c r="K49" s="50"/>
      <c r="L49" s="51"/>
      <c r="M49" s="52"/>
      <c r="N49" s="46">
        <v>0.45555555555555555</v>
      </c>
      <c r="O49" s="53">
        <f t="shared" si="0"/>
        <v>4.1666666666666519E-3</v>
      </c>
      <c r="P49" s="54"/>
    </row>
    <row r="50" spans="1:16" ht="16" x14ac:dyDescent="0.2">
      <c r="A50" s="46">
        <v>0.45208333333333334</v>
      </c>
      <c r="B50" s="40" t="s">
        <v>109</v>
      </c>
      <c r="C50" s="40"/>
      <c r="D50" s="40" t="s">
        <v>120</v>
      </c>
      <c r="E50" s="37">
        <v>1</v>
      </c>
      <c r="F50" s="39" t="s">
        <v>46</v>
      </c>
      <c r="G50" s="47" t="s">
        <v>237</v>
      </c>
      <c r="H50" s="40" t="s">
        <v>103</v>
      </c>
      <c r="I50" s="48">
        <v>1</v>
      </c>
      <c r="J50" s="49"/>
      <c r="K50" s="50"/>
      <c r="L50" s="51"/>
      <c r="M50" s="52"/>
      <c r="N50" s="46">
        <v>0.47430555555555554</v>
      </c>
      <c r="O50" s="53">
        <f t="shared" si="0"/>
        <v>2.2222222222222199E-2</v>
      </c>
      <c r="P50" s="54"/>
    </row>
    <row r="51" spans="1:16" ht="16" x14ac:dyDescent="0.2">
      <c r="A51" s="46">
        <v>0.45277777777777778</v>
      </c>
      <c r="B51" s="40" t="s">
        <v>277</v>
      </c>
      <c r="C51" s="40"/>
      <c r="D51" s="40" t="s">
        <v>194</v>
      </c>
      <c r="E51" s="37">
        <v>1</v>
      </c>
      <c r="F51" s="39" t="s">
        <v>51</v>
      </c>
      <c r="G51" s="47" t="s">
        <v>217</v>
      </c>
      <c r="H51" s="40" t="s">
        <v>103</v>
      </c>
      <c r="I51" s="48"/>
      <c r="J51" s="49">
        <v>1</v>
      </c>
      <c r="K51" s="50"/>
      <c r="L51" s="51"/>
      <c r="M51" s="52"/>
      <c r="N51" s="46">
        <v>0.47013888888888888</v>
      </c>
      <c r="O51" s="53">
        <f t="shared" si="0"/>
        <v>1.7361111111111105E-2</v>
      </c>
      <c r="P51" s="54"/>
    </row>
    <row r="52" spans="1:16" ht="16" x14ac:dyDescent="0.2">
      <c r="A52" s="46">
        <v>0.45555555555555555</v>
      </c>
      <c r="B52" s="40" t="s">
        <v>205</v>
      </c>
      <c r="C52" s="40"/>
      <c r="D52" s="40" t="s">
        <v>120</v>
      </c>
      <c r="E52" s="37">
        <v>1</v>
      </c>
      <c r="F52" s="39" t="s">
        <v>45</v>
      </c>
      <c r="G52" s="47" t="s">
        <v>476</v>
      </c>
      <c r="H52" s="40" t="s">
        <v>103</v>
      </c>
      <c r="I52" s="48">
        <v>1</v>
      </c>
      <c r="J52" s="49"/>
      <c r="K52" s="50"/>
      <c r="L52" s="51"/>
      <c r="M52" s="52"/>
      <c r="N52" s="46">
        <v>0.47430555555555554</v>
      </c>
      <c r="O52" s="53">
        <f t="shared" si="0"/>
        <v>1.8749999999999989E-2</v>
      </c>
      <c r="P52" s="54"/>
    </row>
    <row r="53" spans="1:16" ht="16" x14ac:dyDescent="0.2">
      <c r="A53" s="46">
        <v>0.46319444444444446</v>
      </c>
      <c r="B53" s="40" t="s">
        <v>253</v>
      </c>
      <c r="C53" s="40"/>
      <c r="D53" s="40" t="s">
        <v>120</v>
      </c>
      <c r="E53" s="37">
        <v>1</v>
      </c>
      <c r="F53" s="39" t="s">
        <v>50</v>
      </c>
      <c r="G53" s="47" t="s">
        <v>136</v>
      </c>
      <c r="H53" s="40" t="s">
        <v>103</v>
      </c>
      <c r="I53" s="48"/>
      <c r="J53" s="49"/>
      <c r="K53" s="50">
        <v>1</v>
      </c>
      <c r="L53" s="51"/>
      <c r="M53" s="52"/>
      <c r="N53" s="46">
        <v>0.47500000000000003</v>
      </c>
      <c r="O53" s="53">
        <f t="shared" si="0"/>
        <v>1.1805555555555569E-2</v>
      </c>
      <c r="P53" s="54"/>
    </row>
    <row r="54" spans="1:16" ht="16" x14ac:dyDescent="0.2">
      <c r="A54" s="46">
        <v>0.48888888888888887</v>
      </c>
      <c r="B54" s="40" t="s">
        <v>114</v>
      </c>
      <c r="C54" s="40"/>
      <c r="D54" s="40" t="s">
        <v>120</v>
      </c>
      <c r="E54" s="37">
        <v>1</v>
      </c>
      <c r="F54" s="39" t="s">
        <v>46</v>
      </c>
      <c r="G54" s="47" t="s">
        <v>103</v>
      </c>
      <c r="H54" s="40" t="s">
        <v>220</v>
      </c>
      <c r="I54" s="48"/>
      <c r="J54" s="49"/>
      <c r="K54" s="50"/>
      <c r="L54" s="51">
        <v>1</v>
      </c>
      <c r="M54" s="52"/>
      <c r="N54" s="46">
        <v>0.49305555555555558</v>
      </c>
      <c r="O54" s="53">
        <f t="shared" si="0"/>
        <v>4.1666666666667074E-3</v>
      </c>
      <c r="P54" s="54"/>
    </row>
    <row r="55" spans="1:16" ht="16" x14ac:dyDescent="0.2">
      <c r="A55" s="46">
        <v>0.49236111111111108</v>
      </c>
      <c r="B55" s="40" t="s">
        <v>209</v>
      </c>
      <c r="C55" s="40"/>
      <c r="D55" s="40" t="s">
        <v>194</v>
      </c>
      <c r="E55" s="37">
        <v>1</v>
      </c>
      <c r="F55" s="39" t="s">
        <v>44</v>
      </c>
      <c r="G55" s="47" t="s">
        <v>142</v>
      </c>
      <c r="H55" s="40" t="s">
        <v>103</v>
      </c>
      <c r="I55" s="48"/>
      <c r="J55" s="55"/>
      <c r="K55" s="56"/>
      <c r="L55" s="51">
        <v>1</v>
      </c>
      <c r="M55" s="52"/>
      <c r="N55" s="46">
        <v>0.49652777777777773</v>
      </c>
      <c r="O55" s="53">
        <f t="shared" si="0"/>
        <v>4.1666666666666519E-3</v>
      </c>
      <c r="P55" s="54"/>
    </row>
    <row r="56" spans="1:16" ht="16" x14ac:dyDescent="0.2">
      <c r="A56" s="46">
        <v>0.52430555555555558</v>
      </c>
      <c r="B56" s="40" t="s">
        <v>168</v>
      </c>
      <c r="C56" s="40"/>
      <c r="D56" s="40" t="s">
        <v>194</v>
      </c>
      <c r="E56" s="37">
        <v>1</v>
      </c>
      <c r="F56" s="39" t="s">
        <v>44</v>
      </c>
      <c r="G56" s="47" t="s">
        <v>107</v>
      </c>
      <c r="H56" s="40" t="s">
        <v>103</v>
      </c>
      <c r="I56" s="48"/>
      <c r="J56" s="55">
        <v>1</v>
      </c>
      <c r="K56" s="56"/>
      <c r="L56" s="51"/>
      <c r="M56" s="52"/>
      <c r="N56" s="46">
        <v>0.53888888888888886</v>
      </c>
      <c r="O56" s="53">
        <f t="shared" si="0"/>
        <v>1.4583333333333282E-2</v>
      </c>
      <c r="P56" s="54"/>
    </row>
    <row r="57" spans="1:16" ht="16" x14ac:dyDescent="0.2">
      <c r="A57" s="46">
        <v>0.52500000000000002</v>
      </c>
      <c r="B57" s="40" t="s">
        <v>109</v>
      </c>
      <c r="C57" s="40"/>
      <c r="D57" s="40" t="s">
        <v>120</v>
      </c>
      <c r="E57" s="37">
        <v>1</v>
      </c>
      <c r="F57" s="39" t="s">
        <v>49</v>
      </c>
      <c r="G57" s="47" t="s">
        <v>103</v>
      </c>
      <c r="H57" s="40" t="s">
        <v>136</v>
      </c>
      <c r="I57" s="48">
        <v>1</v>
      </c>
      <c r="J57" s="55"/>
      <c r="K57" s="56"/>
      <c r="L57" s="51"/>
      <c r="M57" s="52"/>
      <c r="N57" s="46">
        <v>0.52847222222222223</v>
      </c>
      <c r="O57" s="53">
        <f t="shared" si="0"/>
        <v>3.4722222222222099E-3</v>
      </c>
      <c r="P57" s="54"/>
    </row>
    <row r="58" spans="1:16" ht="16" x14ac:dyDescent="0.2">
      <c r="A58" s="46">
        <v>0.52569444444444446</v>
      </c>
      <c r="B58" s="40" t="s">
        <v>209</v>
      </c>
      <c r="C58" s="40"/>
      <c r="D58" s="40" t="s">
        <v>120</v>
      </c>
      <c r="E58" s="37">
        <v>1</v>
      </c>
      <c r="F58" s="39" t="s">
        <v>44</v>
      </c>
      <c r="G58" s="47" t="s">
        <v>103</v>
      </c>
      <c r="H58" s="40" t="s">
        <v>142</v>
      </c>
      <c r="I58" s="48"/>
      <c r="J58" s="55"/>
      <c r="K58" s="56">
        <v>1</v>
      </c>
      <c r="L58" s="51"/>
      <c r="M58" s="52"/>
      <c r="N58" s="46">
        <v>0.52986111111111112</v>
      </c>
      <c r="O58" s="53">
        <f t="shared" si="0"/>
        <v>4.1666666666666519E-3</v>
      </c>
      <c r="P58" s="54"/>
    </row>
    <row r="59" spans="1:16" ht="16" x14ac:dyDescent="0.2">
      <c r="A59" s="46">
        <v>0.52916666666666667</v>
      </c>
      <c r="B59" s="40" t="s">
        <v>227</v>
      </c>
      <c r="C59" s="40"/>
      <c r="D59" s="40" t="s">
        <v>120</v>
      </c>
      <c r="E59" s="37">
        <v>1</v>
      </c>
      <c r="F59" s="39" t="s">
        <v>51</v>
      </c>
      <c r="G59" s="47" t="s">
        <v>103</v>
      </c>
      <c r="H59" s="40" t="s">
        <v>165</v>
      </c>
      <c r="I59" s="57"/>
      <c r="J59" s="55"/>
      <c r="K59" s="56"/>
      <c r="L59" s="51">
        <v>1</v>
      </c>
      <c r="M59" s="52"/>
      <c r="N59" s="46">
        <v>0.53263888888888888</v>
      </c>
      <c r="O59" s="53">
        <f t="shared" si="0"/>
        <v>3.4722222222222099E-3</v>
      </c>
      <c r="P59" s="54"/>
    </row>
    <row r="60" spans="1:16" ht="16" x14ac:dyDescent="0.2">
      <c r="A60" s="46">
        <v>0.52916666666666667</v>
      </c>
      <c r="B60" s="40" t="s">
        <v>135</v>
      </c>
      <c r="C60" s="40"/>
      <c r="D60" s="40" t="s">
        <v>194</v>
      </c>
      <c r="E60" s="37">
        <v>1</v>
      </c>
      <c r="F60" s="39" t="s">
        <v>45</v>
      </c>
      <c r="G60" s="47" t="s">
        <v>103</v>
      </c>
      <c r="H60" s="40" t="s">
        <v>271</v>
      </c>
      <c r="I60" s="57"/>
      <c r="J60" s="55"/>
      <c r="K60" s="56"/>
      <c r="L60" s="51">
        <v>1</v>
      </c>
      <c r="M60" s="52"/>
      <c r="N60" s="46">
        <v>0.53611111111111109</v>
      </c>
      <c r="O60" s="53">
        <f t="shared" si="0"/>
        <v>6.9444444444444198E-3</v>
      </c>
      <c r="P60" s="54"/>
    </row>
    <row r="61" spans="1:16" ht="16" x14ac:dyDescent="0.2">
      <c r="A61" s="46">
        <v>0.52916666666666667</v>
      </c>
      <c r="B61" s="40" t="s">
        <v>197</v>
      </c>
      <c r="C61" s="40"/>
      <c r="D61" s="40" t="s">
        <v>120</v>
      </c>
      <c r="E61" s="37">
        <v>1</v>
      </c>
      <c r="F61" s="39" t="s">
        <v>51</v>
      </c>
      <c r="G61" s="47" t="s">
        <v>103</v>
      </c>
      <c r="H61" s="40" t="s">
        <v>238</v>
      </c>
      <c r="I61" s="48"/>
      <c r="J61" s="55"/>
      <c r="K61" s="56"/>
      <c r="L61" s="51">
        <v>1</v>
      </c>
      <c r="M61" s="52"/>
      <c r="N61" s="46">
        <v>0.54999999999999993</v>
      </c>
      <c r="O61" s="53">
        <f t="shared" si="0"/>
        <v>2.0833333333333259E-2</v>
      </c>
      <c r="P61" s="88"/>
    </row>
    <row r="62" spans="1:16" ht="16" x14ac:dyDescent="0.2">
      <c r="A62" s="46">
        <v>0.53194444444444444</v>
      </c>
      <c r="B62" s="40" t="s">
        <v>112</v>
      </c>
      <c r="C62" s="40"/>
      <c r="D62" s="40" t="s">
        <v>120</v>
      </c>
      <c r="E62" s="37">
        <v>1</v>
      </c>
      <c r="F62" s="39" t="s">
        <v>46</v>
      </c>
      <c r="G62" s="47" t="s">
        <v>103</v>
      </c>
      <c r="H62" s="40" t="s">
        <v>261</v>
      </c>
      <c r="I62" s="48"/>
      <c r="J62" s="55"/>
      <c r="K62" s="56">
        <v>1</v>
      </c>
      <c r="L62" s="51"/>
      <c r="M62" s="52"/>
      <c r="N62" s="46">
        <v>0.53541666666666665</v>
      </c>
      <c r="O62" s="53">
        <f t="shared" si="0"/>
        <v>3.4722222222222099E-3</v>
      </c>
      <c r="P62" s="54"/>
    </row>
    <row r="63" spans="1:16" ht="16" x14ac:dyDescent="0.2">
      <c r="A63" s="46">
        <v>0.53541666666666665</v>
      </c>
      <c r="B63" s="40" t="s">
        <v>112</v>
      </c>
      <c r="C63" s="40"/>
      <c r="D63" s="40" t="s">
        <v>120</v>
      </c>
      <c r="E63" s="37">
        <v>1</v>
      </c>
      <c r="F63" s="39" t="s">
        <v>51</v>
      </c>
      <c r="G63" s="47" t="s">
        <v>103</v>
      </c>
      <c r="H63" s="40" t="s">
        <v>159</v>
      </c>
      <c r="I63" s="48">
        <v>1</v>
      </c>
      <c r="J63" s="55"/>
      <c r="K63" s="56"/>
      <c r="L63" s="51"/>
      <c r="M63" s="52"/>
      <c r="N63" s="46">
        <v>0.53749999999999998</v>
      </c>
      <c r="O63" s="53">
        <f t="shared" si="0"/>
        <v>2.0833333333333259E-3</v>
      </c>
      <c r="P63" s="54"/>
    </row>
    <row r="64" spans="1:16" ht="16" x14ac:dyDescent="0.2">
      <c r="A64" s="46">
        <v>0.53541666666666665</v>
      </c>
      <c r="B64" s="40" t="s">
        <v>229</v>
      </c>
      <c r="C64" s="40"/>
      <c r="D64" s="40" t="s">
        <v>120</v>
      </c>
      <c r="E64" s="37">
        <v>1</v>
      </c>
      <c r="F64" s="39" t="s">
        <v>44</v>
      </c>
      <c r="G64" s="47" t="s">
        <v>103</v>
      </c>
      <c r="H64" s="40" t="s">
        <v>115</v>
      </c>
      <c r="I64" s="48">
        <v>1</v>
      </c>
      <c r="J64" s="55"/>
      <c r="K64" s="56"/>
      <c r="L64" s="51"/>
      <c r="M64" s="52"/>
      <c r="N64" s="46">
        <v>0.5395833333333333</v>
      </c>
      <c r="O64" s="53">
        <f t="shared" si="0"/>
        <v>4.1666666666666519E-3</v>
      </c>
      <c r="P64" s="54"/>
    </row>
    <row r="65" spans="1:16" ht="16" x14ac:dyDescent="0.2">
      <c r="A65" s="46">
        <v>0.53541666666666665</v>
      </c>
      <c r="B65" s="40" t="s">
        <v>193</v>
      </c>
      <c r="C65" s="40"/>
      <c r="D65" s="40" t="s">
        <v>120</v>
      </c>
      <c r="E65" s="37">
        <v>2</v>
      </c>
      <c r="F65" s="39" t="s">
        <v>51</v>
      </c>
      <c r="G65" s="47" t="s">
        <v>103</v>
      </c>
      <c r="H65" s="40" t="s">
        <v>217</v>
      </c>
      <c r="I65" s="48">
        <v>1</v>
      </c>
      <c r="J65" s="55"/>
      <c r="K65" s="56"/>
      <c r="L65" s="51"/>
      <c r="M65" s="52"/>
      <c r="N65" s="46">
        <v>0.54722222222222217</v>
      </c>
      <c r="O65" s="53">
        <f t="shared" si="0"/>
        <v>1.1805555555555514E-2</v>
      </c>
      <c r="P65" s="54"/>
    </row>
    <row r="66" spans="1:16" ht="16" x14ac:dyDescent="0.2">
      <c r="A66" s="46">
        <v>0.53749999999999998</v>
      </c>
      <c r="B66" s="40" t="s">
        <v>253</v>
      </c>
      <c r="C66" s="40"/>
      <c r="D66" s="40" t="s">
        <v>120</v>
      </c>
      <c r="E66" s="37">
        <v>1</v>
      </c>
      <c r="F66" s="39" t="s">
        <v>50</v>
      </c>
      <c r="G66" s="47" t="s">
        <v>103</v>
      </c>
      <c r="H66" s="40" t="s">
        <v>136</v>
      </c>
      <c r="I66" s="48"/>
      <c r="J66" s="55"/>
      <c r="K66" s="56">
        <v>1</v>
      </c>
      <c r="L66" s="51"/>
      <c r="M66" s="52"/>
      <c r="N66" s="46">
        <v>0.54097222222222219</v>
      </c>
      <c r="O66" s="53">
        <f t="shared" si="0"/>
        <v>3.4722222222222099E-3</v>
      </c>
      <c r="P66" s="54"/>
    </row>
    <row r="67" spans="1:16" ht="16" x14ac:dyDescent="0.2">
      <c r="A67" s="46">
        <v>0.5395833333333333</v>
      </c>
      <c r="B67" s="40" t="s">
        <v>155</v>
      </c>
      <c r="C67" s="40"/>
      <c r="D67" s="40" t="s">
        <v>194</v>
      </c>
      <c r="E67" s="37">
        <v>1</v>
      </c>
      <c r="F67" s="39" t="s">
        <v>44</v>
      </c>
      <c r="G67" s="47" t="s">
        <v>103</v>
      </c>
      <c r="H67" s="40" t="s">
        <v>172</v>
      </c>
      <c r="I67" s="48"/>
      <c r="J67" s="55">
        <v>1</v>
      </c>
      <c r="K67" s="56"/>
      <c r="L67" s="51"/>
      <c r="M67" s="52"/>
      <c r="N67" s="46">
        <v>0.5444444444444444</v>
      </c>
      <c r="O67" s="53">
        <f t="shared" si="0"/>
        <v>4.8611111111110938E-3</v>
      </c>
      <c r="P67" s="54"/>
    </row>
    <row r="68" spans="1:16" ht="16" x14ac:dyDescent="0.2">
      <c r="A68" s="46">
        <v>4.5138888888888888E-2</v>
      </c>
      <c r="B68" s="40" t="s">
        <v>135</v>
      </c>
      <c r="C68" s="40"/>
      <c r="D68" s="40" t="s">
        <v>194</v>
      </c>
      <c r="E68" s="37">
        <v>1</v>
      </c>
      <c r="F68" s="39" t="s">
        <v>45</v>
      </c>
      <c r="G68" s="47" t="s">
        <v>271</v>
      </c>
      <c r="H68" s="40" t="s">
        <v>103</v>
      </c>
      <c r="I68" s="48"/>
      <c r="J68" s="55">
        <v>1</v>
      </c>
      <c r="K68" s="56"/>
      <c r="L68" s="51"/>
      <c r="M68" s="52"/>
      <c r="N68" s="46">
        <v>5.8333333333333327E-2</v>
      </c>
      <c r="O68" s="53">
        <f t="shared" ref="O68:O131" si="1">ABS(N68-A68)</f>
        <v>1.3194444444444439E-2</v>
      </c>
      <c r="P68" s="54"/>
    </row>
    <row r="69" spans="1:16" ht="16" x14ac:dyDescent="0.2">
      <c r="A69" s="46">
        <v>4.5833333333333337E-2</v>
      </c>
      <c r="B69" s="40" t="s">
        <v>114</v>
      </c>
      <c r="C69" s="40"/>
      <c r="D69" s="40" t="s">
        <v>120</v>
      </c>
      <c r="E69" s="37">
        <v>1</v>
      </c>
      <c r="F69" s="39" t="s">
        <v>46</v>
      </c>
      <c r="G69" s="47" t="s">
        <v>103</v>
      </c>
      <c r="H69" s="40" t="s">
        <v>448</v>
      </c>
      <c r="I69" s="48"/>
      <c r="J69" s="55"/>
      <c r="K69" s="56">
        <v>1</v>
      </c>
      <c r="L69" s="51"/>
      <c r="M69" s="52"/>
      <c r="N69" s="46">
        <v>5.0694444444444452E-2</v>
      </c>
      <c r="O69" s="53">
        <f t="shared" si="1"/>
        <v>4.8611111111111147E-3</v>
      </c>
      <c r="P69" s="54"/>
    </row>
    <row r="70" spans="1:16" ht="16" x14ac:dyDescent="0.2">
      <c r="A70" s="46">
        <v>5.0694444444444452E-2</v>
      </c>
      <c r="B70" s="40" t="s">
        <v>112</v>
      </c>
      <c r="C70" s="40">
        <v>1</v>
      </c>
      <c r="D70" s="40" t="s">
        <v>194</v>
      </c>
      <c r="E70" s="37"/>
      <c r="F70" s="39" t="s">
        <v>46</v>
      </c>
      <c r="G70" s="47" t="s">
        <v>143</v>
      </c>
      <c r="H70" s="40" t="s">
        <v>261</v>
      </c>
      <c r="I70" s="48"/>
      <c r="J70" s="55"/>
      <c r="K70" s="56"/>
      <c r="L70" s="51">
        <v>1</v>
      </c>
      <c r="M70" s="52"/>
      <c r="N70" s="46">
        <v>6.3194444444444442E-2</v>
      </c>
      <c r="O70" s="53">
        <f t="shared" si="1"/>
        <v>1.249999999999999E-2</v>
      </c>
      <c r="P70" s="54"/>
    </row>
    <row r="71" spans="1:16" ht="16" x14ac:dyDescent="0.2">
      <c r="A71" s="46">
        <v>5.0694444444444452E-2</v>
      </c>
      <c r="B71" s="40" t="s">
        <v>277</v>
      </c>
      <c r="C71" s="40"/>
      <c r="D71" s="40" t="s">
        <v>194</v>
      </c>
      <c r="E71" s="37">
        <v>1</v>
      </c>
      <c r="F71" s="39" t="s">
        <v>51</v>
      </c>
      <c r="G71" s="47" t="s">
        <v>103</v>
      </c>
      <c r="H71" s="40" t="s">
        <v>217</v>
      </c>
      <c r="I71" s="48"/>
      <c r="J71" s="55"/>
      <c r="K71" s="56">
        <v>1</v>
      </c>
      <c r="L71" s="51"/>
      <c r="M71" s="52"/>
      <c r="N71" s="46">
        <v>6.0416666666666667E-2</v>
      </c>
      <c r="O71" s="53">
        <f t="shared" si="1"/>
        <v>9.7222222222222154E-3</v>
      </c>
      <c r="P71" s="54"/>
    </row>
    <row r="72" spans="1:16" ht="16" x14ac:dyDescent="0.2">
      <c r="A72" s="46">
        <v>6.0416666666666667E-2</v>
      </c>
      <c r="B72" s="40" t="s">
        <v>478</v>
      </c>
      <c r="C72" s="40"/>
      <c r="D72" s="40" t="s">
        <v>120</v>
      </c>
      <c r="E72" s="37">
        <v>2</v>
      </c>
      <c r="F72" s="39" t="s">
        <v>44</v>
      </c>
      <c r="G72" s="47" t="s">
        <v>142</v>
      </c>
      <c r="H72" s="40" t="s">
        <v>103</v>
      </c>
      <c r="I72" s="48">
        <v>1</v>
      </c>
      <c r="J72" s="55"/>
      <c r="K72" s="56"/>
      <c r="L72" s="51"/>
      <c r="M72" s="52"/>
      <c r="N72" s="46">
        <v>7.1527777777777787E-2</v>
      </c>
      <c r="O72" s="53">
        <f t="shared" si="1"/>
        <v>1.111111111111112E-2</v>
      </c>
      <c r="P72" s="54"/>
    </row>
    <row r="73" spans="1:16" ht="16" x14ac:dyDescent="0.2">
      <c r="A73" s="46">
        <v>7.2916666666666671E-2</v>
      </c>
      <c r="B73" s="40" t="s">
        <v>282</v>
      </c>
      <c r="C73" s="40"/>
      <c r="D73" s="40" t="s">
        <v>120</v>
      </c>
      <c r="E73" s="37">
        <v>1</v>
      </c>
      <c r="F73" s="39" t="s">
        <v>51</v>
      </c>
      <c r="G73" s="47" t="s">
        <v>103</v>
      </c>
      <c r="H73" s="40" t="s">
        <v>303</v>
      </c>
      <c r="I73" s="48"/>
      <c r="J73" s="55"/>
      <c r="K73" s="56"/>
      <c r="L73" s="51">
        <v>1</v>
      </c>
      <c r="M73" s="52"/>
      <c r="N73" s="46">
        <v>7.8472222222222221E-2</v>
      </c>
      <c r="O73" s="53">
        <f t="shared" si="1"/>
        <v>5.5555555555555497E-3</v>
      </c>
      <c r="P73" s="54"/>
    </row>
    <row r="74" spans="1:16" ht="16" x14ac:dyDescent="0.2">
      <c r="A74" s="46">
        <v>7.2916666666666671E-2</v>
      </c>
      <c r="B74" s="40" t="s">
        <v>253</v>
      </c>
      <c r="C74" s="40"/>
      <c r="D74" s="40" t="s">
        <v>194</v>
      </c>
      <c r="E74" s="37">
        <v>1</v>
      </c>
      <c r="F74" s="39" t="s">
        <v>50</v>
      </c>
      <c r="G74" s="47" t="s">
        <v>103</v>
      </c>
      <c r="H74" s="40" t="s">
        <v>136</v>
      </c>
      <c r="I74" s="48"/>
      <c r="J74" s="55"/>
      <c r="K74" s="56">
        <v>1</v>
      </c>
      <c r="L74" s="51"/>
      <c r="M74" s="52"/>
      <c r="N74" s="46">
        <v>7.7083333333333337E-2</v>
      </c>
      <c r="O74" s="53">
        <f t="shared" si="1"/>
        <v>4.1666666666666657E-3</v>
      </c>
      <c r="P74" s="54"/>
    </row>
    <row r="75" spans="1:16" ht="16" x14ac:dyDescent="0.2">
      <c r="A75" s="46">
        <v>9.7222222222222224E-2</v>
      </c>
      <c r="B75" s="40" t="s">
        <v>207</v>
      </c>
      <c r="C75" s="40">
        <v>1</v>
      </c>
      <c r="D75" s="40" t="s">
        <v>120</v>
      </c>
      <c r="E75" s="37"/>
      <c r="F75" s="39" t="s">
        <v>45</v>
      </c>
      <c r="G75" s="47" t="s">
        <v>255</v>
      </c>
      <c r="H75" s="40" t="s">
        <v>248</v>
      </c>
      <c r="I75" s="48">
        <v>1</v>
      </c>
      <c r="J75" s="55"/>
      <c r="K75" s="56"/>
      <c r="L75" s="51"/>
      <c r="M75" s="52"/>
      <c r="N75" s="46">
        <v>0.10416666666666667</v>
      </c>
      <c r="O75" s="53">
        <f t="shared" si="1"/>
        <v>6.9444444444444475E-3</v>
      </c>
      <c r="P75" s="54"/>
    </row>
    <row r="76" spans="1:16" ht="16" x14ac:dyDescent="0.2">
      <c r="A76" s="46">
        <v>9.7222222222222224E-2</v>
      </c>
      <c r="B76" s="40" t="s">
        <v>277</v>
      </c>
      <c r="C76" s="40"/>
      <c r="D76" s="40" t="s">
        <v>194</v>
      </c>
      <c r="E76" s="37">
        <v>1</v>
      </c>
      <c r="F76" s="39" t="s">
        <v>51</v>
      </c>
      <c r="G76" s="47" t="s">
        <v>217</v>
      </c>
      <c r="H76" s="40" t="s">
        <v>103</v>
      </c>
      <c r="I76" s="48"/>
      <c r="J76" s="55">
        <v>1</v>
      </c>
      <c r="K76" s="56"/>
      <c r="L76" s="51"/>
      <c r="M76" s="52"/>
      <c r="N76" s="46">
        <v>0.11527777777777777</v>
      </c>
      <c r="O76" s="53">
        <f t="shared" si="1"/>
        <v>1.8055555555555547E-2</v>
      </c>
      <c r="P76" s="54"/>
    </row>
    <row r="77" spans="1:16" ht="16" x14ac:dyDescent="0.2">
      <c r="A77" s="46">
        <v>9.8611111111111108E-2</v>
      </c>
      <c r="B77" s="40" t="s">
        <v>209</v>
      </c>
      <c r="C77" s="40"/>
      <c r="D77" s="40" t="s">
        <v>120</v>
      </c>
      <c r="E77" s="37">
        <v>1</v>
      </c>
      <c r="F77" s="39" t="s">
        <v>44</v>
      </c>
      <c r="G77" s="47" t="s">
        <v>103</v>
      </c>
      <c r="H77" s="40" t="s">
        <v>230</v>
      </c>
      <c r="I77" s="48"/>
      <c r="J77" s="55"/>
      <c r="K77" s="56">
        <v>1</v>
      </c>
      <c r="L77" s="51"/>
      <c r="M77" s="52"/>
      <c r="N77" s="46">
        <v>0.10277777777777779</v>
      </c>
      <c r="O77" s="53">
        <f t="shared" si="1"/>
        <v>4.1666666666666796E-3</v>
      </c>
      <c r="P77" s="54"/>
    </row>
    <row r="78" spans="1:16" ht="16" x14ac:dyDescent="0.2">
      <c r="A78" s="46">
        <v>9.9999999999999992E-2</v>
      </c>
      <c r="B78" s="40" t="s">
        <v>109</v>
      </c>
      <c r="C78" s="40"/>
      <c r="D78" s="40" t="s">
        <v>120</v>
      </c>
      <c r="E78" s="37">
        <v>1</v>
      </c>
      <c r="F78" s="39" t="s">
        <v>49</v>
      </c>
      <c r="G78" s="47" t="s">
        <v>103</v>
      </c>
      <c r="H78" s="40" t="s">
        <v>252</v>
      </c>
      <c r="I78" s="48"/>
      <c r="J78" s="55"/>
      <c r="K78" s="56"/>
      <c r="L78" s="51">
        <v>1</v>
      </c>
      <c r="M78" s="52"/>
      <c r="N78" s="46">
        <v>0.10347222222222223</v>
      </c>
      <c r="O78" s="53">
        <f t="shared" si="1"/>
        <v>3.4722222222222376E-3</v>
      </c>
      <c r="P78" s="54"/>
    </row>
    <row r="79" spans="1:16" ht="16" x14ac:dyDescent="0.2">
      <c r="A79" s="46">
        <v>0.10069444444444443</v>
      </c>
      <c r="B79" s="40" t="s">
        <v>479</v>
      </c>
      <c r="C79" s="40"/>
      <c r="D79" s="40" t="s">
        <v>120</v>
      </c>
      <c r="E79" s="37">
        <v>1</v>
      </c>
      <c r="F79" s="39" t="s">
        <v>51</v>
      </c>
      <c r="G79" s="47" t="s">
        <v>289</v>
      </c>
      <c r="H79" s="40" t="s">
        <v>103</v>
      </c>
      <c r="I79" s="48"/>
      <c r="J79" s="55"/>
      <c r="K79" s="56">
        <v>1</v>
      </c>
      <c r="L79" s="51"/>
      <c r="M79" s="52"/>
      <c r="N79" s="46">
        <v>0.11319444444444444</v>
      </c>
      <c r="O79" s="53">
        <f t="shared" si="1"/>
        <v>1.2500000000000011E-2</v>
      </c>
      <c r="P79" s="54"/>
    </row>
    <row r="80" spans="1:16" ht="16" x14ac:dyDescent="0.2">
      <c r="A80" s="46">
        <v>0.10208333333333335</v>
      </c>
      <c r="B80" s="40" t="s">
        <v>193</v>
      </c>
      <c r="C80" s="40"/>
      <c r="D80" s="40" t="s">
        <v>194</v>
      </c>
      <c r="E80" s="37">
        <v>2</v>
      </c>
      <c r="F80" s="39" t="s">
        <v>50</v>
      </c>
      <c r="G80" s="47" t="s">
        <v>217</v>
      </c>
      <c r="H80" s="40" t="s">
        <v>103</v>
      </c>
      <c r="I80" s="48"/>
      <c r="J80" s="55">
        <v>1</v>
      </c>
      <c r="K80" s="56"/>
      <c r="L80" s="51"/>
      <c r="M80" s="52"/>
      <c r="N80" s="46">
        <v>0.11527777777777777</v>
      </c>
      <c r="O80" s="53">
        <f t="shared" si="1"/>
        <v>1.3194444444444425E-2</v>
      </c>
      <c r="P80" s="54"/>
    </row>
    <row r="81" spans="1:16" ht="16" x14ac:dyDescent="0.2">
      <c r="A81" s="46">
        <v>0.10277777777777779</v>
      </c>
      <c r="B81" s="40" t="s">
        <v>112</v>
      </c>
      <c r="C81" s="40"/>
      <c r="D81" s="40" t="s">
        <v>120</v>
      </c>
      <c r="E81" s="37">
        <v>1</v>
      </c>
      <c r="F81" s="39" t="s">
        <v>46</v>
      </c>
      <c r="G81" s="47" t="s">
        <v>237</v>
      </c>
      <c r="H81" s="40" t="s">
        <v>103</v>
      </c>
      <c r="I81" s="48"/>
      <c r="J81" s="55"/>
      <c r="K81" s="56"/>
      <c r="L81" s="51">
        <v>1</v>
      </c>
      <c r="M81" s="52"/>
      <c r="N81" s="46">
        <v>0.11527777777777777</v>
      </c>
      <c r="O81" s="53">
        <f t="shared" si="1"/>
        <v>1.2499999999999983E-2</v>
      </c>
      <c r="P81" s="54"/>
    </row>
    <row r="82" spans="1:16" ht="16" x14ac:dyDescent="0.2">
      <c r="A82" s="46">
        <v>0.10277777777777779</v>
      </c>
      <c r="B82" s="40" t="s">
        <v>229</v>
      </c>
      <c r="C82" s="40"/>
      <c r="D82" s="40" t="s">
        <v>120</v>
      </c>
      <c r="E82" s="37">
        <v>1</v>
      </c>
      <c r="F82" s="39" t="s">
        <v>44</v>
      </c>
      <c r="G82" s="47" t="s">
        <v>103</v>
      </c>
      <c r="H82" s="40" t="s">
        <v>115</v>
      </c>
      <c r="I82" s="48"/>
      <c r="J82" s="55"/>
      <c r="K82" s="56">
        <v>1</v>
      </c>
      <c r="L82" s="51"/>
      <c r="M82" s="52"/>
      <c r="N82" s="46">
        <v>0.10625</v>
      </c>
      <c r="O82" s="53">
        <f t="shared" si="1"/>
        <v>3.4722222222222099E-3</v>
      </c>
      <c r="P82" s="54"/>
    </row>
    <row r="83" spans="1:16" ht="16" x14ac:dyDescent="0.2">
      <c r="A83" s="46">
        <v>0.10416666666666667</v>
      </c>
      <c r="B83" s="40" t="s">
        <v>197</v>
      </c>
      <c r="C83" s="40"/>
      <c r="D83" s="40" t="s">
        <v>120</v>
      </c>
      <c r="E83" s="37">
        <v>1</v>
      </c>
      <c r="F83" s="39" t="s">
        <v>51</v>
      </c>
      <c r="G83" s="47" t="s">
        <v>238</v>
      </c>
      <c r="H83" s="40" t="s">
        <v>103</v>
      </c>
      <c r="I83" s="48"/>
      <c r="J83" s="55"/>
      <c r="K83" s="56">
        <v>1</v>
      </c>
      <c r="L83" s="51"/>
      <c r="M83" s="52"/>
      <c r="N83" s="46">
        <v>0.13749999999999998</v>
      </c>
      <c r="O83" s="53">
        <f t="shared" si="1"/>
        <v>3.3333333333333312E-2</v>
      </c>
      <c r="P83" s="54"/>
    </row>
    <row r="84" spans="1:16" ht="16" x14ac:dyDescent="0.2">
      <c r="A84" s="46">
        <v>0.10486111111111111</v>
      </c>
      <c r="B84" s="40" t="s">
        <v>140</v>
      </c>
      <c r="C84" s="40"/>
      <c r="D84" s="40" t="s">
        <v>194</v>
      </c>
      <c r="E84" s="37">
        <v>1</v>
      </c>
      <c r="F84" s="39" t="s">
        <v>44</v>
      </c>
      <c r="G84" s="47" t="s">
        <v>107</v>
      </c>
      <c r="H84" s="40" t="s">
        <v>103</v>
      </c>
      <c r="I84" s="48">
        <v>1</v>
      </c>
      <c r="J84" s="55"/>
      <c r="K84" s="56"/>
      <c r="L84" s="51"/>
      <c r="M84" s="52"/>
      <c r="N84" s="46">
        <v>0.12638888888888888</v>
      </c>
      <c r="O84" s="53">
        <f t="shared" si="1"/>
        <v>2.1527777777777771E-2</v>
      </c>
      <c r="P84" s="54"/>
    </row>
    <row r="85" spans="1:16" ht="16" x14ac:dyDescent="0.2">
      <c r="A85" s="46">
        <v>0.10555555555555556</v>
      </c>
      <c r="B85" s="40" t="s">
        <v>213</v>
      </c>
      <c r="C85" s="40"/>
      <c r="D85" s="40" t="s">
        <v>120</v>
      </c>
      <c r="E85" s="37">
        <v>1</v>
      </c>
      <c r="F85" s="39" t="s">
        <v>51</v>
      </c>
      <c r="G85" s="47" t="s">
        <v>103</v>
      </c>
      <c r="H85" s="40" t="s">
        <v>201</v>
      </c>
      <c r="I85" s="48">
        <v>1</v>
      </c>
      <c r="J85" s="55"/>
      <c r="K85" s="56"/>
      <c r="L85" s="51"/>
      <c r="M85" s="52"/>
      <c r="N85" s="46">
        <v>0.10902777777777778</v>
      </c>
      <c r="O85" s="53">
        <f t="shared" si="1"/>
        <v>3.4722222222222238E-3</v>
      </c>
      <c r="P85" s="54"/>
    </row>
    <row r="86" spans="1:16" ht="16" x14ac:dyDescent="0.2">
      <c r="A86" s="46">
        <v>0.10555555555555556</v>
      </c>
      <c r="B86" s="40" t="s">
        <v>155</v>
      </c>
      <c r="C86" s="40"/>
      <c r="D86" s="40" t="s">
        <v>194</v>
      </c>
      <c r="E86" s="37">
        <v>1</v>
      </c>
      <c r="F86" s="39" t="s">
        <v>44</v>
      </c>
      <c r="G86" s="47" t="s">
        <v>220</v>
      </c>
      <c r="H86" s="40" t="s">
        <v>103</v>
      </c>
      <c r="I86" s="48"/>
      <c r="J86" s="55"/>
      <c r="K86" s="56">
        <v>1</v>
      </c>
      <c r="L86" s="51"/>
      <c r="M86" s="52"/>
      <c r="N86" s="46">
        <v>0.11319444444444444</v>
      </c>
      <c r="O86" s="53">
        <f t="shared" si="1"/>
        <v>7.6388888888888895E-3</v>
      </c>
      <c r="P86" s="54"/>
    </row>
    <row r="87" spans="1:16" ht="16" x14ac:dyDescent="0.2">
      <c r="A87" s="46">
        <v>0.11319444444444444</v>
      </c>
      <c r="B87" s="40" t="s">
        <v>318</v>
      </c>
      <c r="C87" s="40"/>
      <c r="D87" s="40" t="s">
        <v>120</v>
      </c>
      <c r="E87" s="37">
        <v>1</v>
      </c>
      <c r="F87" s="39" t="s">
        <v>44</v>
      </c>
      <c r="G87" s="47" t="s">
        <v>103</v>
      </c>
      <c r="H87" s="40" t="s">
        <v>320</v>
      </c>
      <c r="I87" s="48"/>
      <c r="J87" s="55"/>
      <c r="K87" s="56">
        <v>1</v>
      </c>
      <c r="L87" s="51"/>
      <c r="M87" s="52"/>
      <c r="N87" s="46">
        <v>0.11944444444444445</v>
      </c>
      <c r="O87" s="53">
        <f t="shared" si="1"/>
        <v>6.2500000000000056E-3</v>
      </c>
      <c r="P87" s="54"/>
    </row>
    <row r="88" spans="1:16" ht="16" x14ac:dyDescent="0.2">
      <c r="A88" s="46">
        <v>0.11527777777777777</v>
      </c>
      <c r="B88" s="40" t="s">
        <v>202</v>
      </c>
      <c r="C88" s="40"/>
      <c r="D88" s="40" t="s">
        <v>120</v>
      </c>
      <c r="E88" s="37">
        <v>1</v>
      </c>
      <c r="F88" s="39" t="s">
        <v>51</v>
      </c>
      <c r="G88" s="47" t="s">
        <v>103</v>
      </c>
      <c r="H88" s="40" t="s">
        <v>201</v>
      </c>
      <c r="I88" s="48"/>
      <c r="J88" s="55"/>
      <c r="K88" s="56"/>
      <c r="L88" s="51">
        <v>1</v>
      </c>
      <c r="M88" s="52"/>
      <c r="N88" s="46">
        <v>0.12083333333333333</v>
      </c>
      <c r="O88" s="53">
        <f t="shared" si="1"/>
        <v>5.5555555555555636E-3</v>
      </c>
      <c r="P88" s="54"/>
    </row>
    <row r="89" spans="1:16" ht="16" x14ac:dyDescent="0.2">
      <c r="A89" s="46">
        <v>0.11666666666666665</v>
      </c>
      <c r="B89" s="40" t="s">
        <v>155</v>
      </c>
      <c r="C89" s="40"/>
      <c r="D89" s="40" t="s">
        <v>194</v>
      </c>
      <c r="E89" s="37">
        <v>1</v>
      </c>
      <c r="F89" s="39" t="s">
        <v>44</v>
      </c>
      <c r="G89" s="47" t="s">
        <v>103</v>
      </c>
      <c r="H89" s="40" t="s">
        <v>201</v>
      </c>
      <c r="I89" s="48"/>
      <c r="J89" s="55">
        <v>1</v>
      </c>
      <c r="K89" s="56"/>
      <c r="L89" s="51"/>
      <c r="M89" s="52"/>
      <c r="N89" s="46">
        <v>0.12083333333333333</v>
      </c>
      <c r="O89" s="53">
        <f t="shared" si="1"/>
        <v>4.1666666666666796E-3</v>
      </c>
      <c r="P89" s="54"/>
    </row>
    <row r="90" spans="1:16" ht="16" x14ac:dyDescent="0.2">
      <c r="A90" s="46">
        <v>0.11875000000000001</v>
      </c>
      <c r="B90" s="40" t="s">
        <v>126</v>
      </c>
      <c r="C90" s="40"/>
      <c r="D90" s="40" t="s">
        <v>194</v>
      </c>
      <c r="E90" s="37">
        <v>1</v>
      </c>
      <c r="F90" s="39" t="s">
        <v>45</v>
      </c>
      <c r="G90" s="47" t="s">
        <v>125</v>
      </c>
      <c r="H90" s="40" t="s">
        <v>103</v>
      </c>
      <c r="I90" s="48"/>
      <c r="J90" s="55"/>
      <c r="K90" s="56">
        <v>1</v>
      </c>
      <c r="L90" s="51"/>
      <c r="M90" s="52"/>
      <c r="N90" s="46">
        <v>0.13749999999999998</v>
      </c>
      <c r="O90" s="53">
        <f t="shared" si="1"/>
        <v>1.8749999999999975E-2</v>
      </c>
      <c r="P90" s="54"/>
    </row>
    <row r="91" spans="1:16" ht="16" x14ac:dyDescent="0.2">
      <c r="A91" s="46">
        <v>0.12708333333333333</v>
      </c>
      <c r="B91" s="40" t="s">
        <v>480</v>
      </c>
      <c r="C91" s="40"/>
      <c r="D91" s="40" t="s">
        <v>120</v>
      </c>
      <c r="E91" s="37">
        <v>2</v>
      </c>
      <c r="F91" s="39" t="s">
        <v>51</v>
      </c>
      <c r="G91" s="47" t="s">
        <v>201</v>
      </c>
      <c r="H91" s="40" t="s">
        <v>103</v>
      </c>
      <c r="I91" s="48"/>
      <c r="J91" s="55"/>
      <c r="K91" s="56"/>
      <c r="L91" s="51">
        <v>1</v>
      </c>
      <c r="M91" s="52"/>
      <c r="N91" s="46">
        <v>0.13194444444444445</v>
      </c>
      <c r="O91" s="53">
        <f t="shared" si="1"/>
        <v>4.8611111111111216E-3</v>
      </c>
      <c r="P91" s="54"/>
    </row>
    <row r="92" spans="1:16" ht="16" x14ac:dyDescent="0.2">
      <c r="A92" s="46">
        <v>0.1277777777777778</v>
      </c>
      <c r="B92" s="40" t="s">
        <v>168</v>
      </c>
      <c r="C92" s="40"/>
      <c r="D92" s="40" t="s">
        <v>194</v>
      </c>
      <c r="E92" s="37">
        <v>1</v>
      </c>
      <c r="F92" s="39" t="s">
        <v>44</v>
      </c>
      <c r="G92" s="47" t="s">
        <v>136</v>
      </c>
      <c r="H92" s="40" t="s">
        <v>103</v>
      </c>
      <c r="I92" s="48">
        <v>1</v>
      </c>
      <c r="J92" s="55"/>
      <c r="K92" s="56"/>
      <c r="L92" s="51"/>
      <c r="M92" s="52"/>
      <c r="N92" s="46">
        <v>0.13680555555555554</v>
      </c>
      <c r="O92" s="53">
        <f t="shared" si="1"/>
        <v>9.0277777777777457E-3</v>
      </c>
      <c r="P92" s="54"/>
    </row>
    <row r="93" spans="1:16" ht="16" x14ac:dyDescent="0.2">
      <c r="A93" s="46"/>
      <c r="B93" s="40"/>
      <c r="C93" s="40"/>
      <c r="D93" s="40"/>
      <c r="E93" s="37"/>
      <c r="F93" s="39"/>
      <c r="G93" s="47"/>
      <c r="H93" s="40"/>
      <c r="I93" s="48"/>
      <c r="J93" s="55"/>
      <c r="K93" s="56"/>
      <c r="L93" s="51"/>
      <c r="M93" s="52"/>
      <c r="N93" s="46"/>
      <c r="O93" s="53">
        <f t="shared" si="1"/>
        <v>0</v>
      </c>
      <c r="P93" s="54"/>
    </row>
    <row r="94" spans="1:16" ht="16" x14ac:dyDescent="0.2">
      <c r="A94" s="46"/>
      <c r="B94" s="40"/>
      <c r="C94" s="40"/>
      <c r="D94" s="40"/>
      <c r="E94" s="37"/>
      <c r="F94" s="39"/>
      <c r="G94" s="47"/>
      <c r="H94" s="40"/>
      <c r="I94" s="48"/>
      <c r="J94" s="55"/>
      <c r="K94" s="56"/>
      <c r="L94" s="51"/>
      <c r="M94" s="52"/>
      <c r="N94" s="46"/>
      <c r="O94" s="53">
        <f t="shared" si="1"/>
        <v>0</v>
      </c>
      <c r="P94" s="54"/>
    </row>
    <row r="95" spans="1:16" ht="16" x14ac:dyDescent="0.2">
      <c r="A95" s="46"/>
      <c r="B95" s="40"/>
      <c r="C95" s="40"/>
      <c r="D95" s="40"/>
      <c r="E95" s="37"/>
      <c r="F95" s="39"/>
      <c r="G95" s="47"/>
      <c r="H95" s="40"/>
      <c r="I95" s="48"/>
      <c r="J95" s="55"/>
      <c r="K95" s="56"/>
      <c r="L95" s="51"/>
      <c r="M95" s="52"/>
      <c r="N95" s="46"/>
      <c r="O95" s="53">
        <f t="shared" si="1"/>
        <v>0</v>
      </c>
      <c r="P95" s="54"/>
    </row>
    <row r="96" spans="1:16" ht="16" x14ac:dyDescent="0.2">
      <c r="A96" s="46"/>
      <c r="B96" s="40"/>
      <c r="C96" s="40"/>
      <c r="D96" s="40"/>
      <c r="E96" s="37"/>
      <c r="F96" s="39"/>
      <c r="G96" s="47"/>
      <c r="H96" s="40"/>
      <c r="I96" s="48"/>
      <c r="J96" s="55"/>
      <c r="K96" s="56"/>
      <c r="L96" s="51"/>
      <c r="M96" s="52"/>
      <c r="N96" s="46"/>
      <c r="O96" s="53">
        <f t="shared" si="1"/>
        <v>0</v>
      </c>
      <c r="P96" s="54"/>
    </row>
    <row r="97" spans="1:16" ht="16" x14ac:dyDescent="0.2">
      <c r="A97" s="46"/>
      <c r="B97" s="40"/>
      <c r="C97" s="40"/>
      <c r="D97" s="40"/>
      <c r="E97" s="37"/>
      <c r="F97" s="39"/>
      <c r="G97" s="47"/>
      <c r="H97" s="40"/>
      <c r="I97" s="48"/>
      <c r="J97" s="55"/>
      <c r="K97" s="56"/>
      <c r="L97" s="51"/>
      <c r="M97" s="52"/>
      <c r="N97" s="46"/>
      <c r="O97" s="53">
        <f t="shared" si="1"/>
        <v>0</v>
      </c>
      <c r="P97" s="54"/>
    </row>
    <row r="98" spans="1:16" ht="16" x14ac:dyDescent="0.2">
      <c r="A98" s="46"/>
      <c r="B98" s="40"/>
      <c r="C98" s="40"/>
      <c r="D98" s="40"/>
      <c r="E98" s="37"/>
      <c r="F98" s="39"/>
      <c r="G98" s="47"/>
      <c r="H98" s="40"/>
      <c r="I98" s="48"/>
      <c r="J98" s="55"/>
      <c r="K98" s="56"/>
      <c r="L98" s="51"/>
      <c r="M98" s="52"/>
      <c r="N98" s="46"/>
      <c r="O98" s="53">
        <f t="shared" si="1"/>
        <v>0</v>
      </c>
      <c r="P98" s="54"/>
    </row>
    <row r="99" spans="1:16" ht="16" x14ac:dyDescent="0.2">
      <c r="A99" s="46"/>
      <c r="B99" s="40"/>
      <c r="C99" s="40"/>
      <c r="D99" s="40"/>
      <c r="E99" s="37"/>
      <c r="F99" s="39"/>
      <c r="G99" s="47"/>
      <c r="H99" s="40"/>
      <c r="I99" s="48"/>
      <c r="J99" s="55"/>
      <c r="K99" s="56"/>
      <c r="L99" s="51"/>
      <c r="M99" s="52"/>
      <c r="N99" s="46"/>
      <c r="O99" s="53">
        <f t="shared" si="1"/>
        <v>0</v>
      </c>
      <c r="P99" s="54"/>
    </row>
    <row r="100" spans="1:16" ht="16" x14ac:dyDescent="0.2">
      <c r="A100" s="46"/>
      <c r="B100" s="40"/>
      <c r="C100" s="40"/>
      <c r="D100" s="40"/>
      <c r="E100" s="37"/>
      <c r="F100" s="39"/>
      <c r="G100" s="47"/>
      <c r="H100" s="40"/>
      <c r="I100" s="48"/>
      <c r="J100" s="55"/>
      <c r="K100" s="56"/>
      <c r="L100" s="51"/>
      <c r="M100" s="52"/>
      <c r="N100" s="46"/>
      <c r="O100" s="53">
        <f t="shared" si="1"/>
        <v>0</v>
      </c>
      <c r="P100" s="54"/>
    </row>
    <row r="101" spans="1:16" ht="16" x14ac:dyDescent="0.2">
      <c r="A101" s="46"/>
      <c r="B101" s="40"/>
      <c r="C101" s="40"/>
      <c r="D101" s="40"/>
      <c r="E101" s="37"/>
      <c r="F101" s="39"/>
      <c r="G101" s="47"/>
      <c r="H101" s="40"/>
      <c r="I101" s="48"/>
      <c r="J101" s="55"/>
      <c r="K101" s="56"/>
      <c r="L101" s="51"/>
      <c r="M101" s="52"/>
      <c r="N101" s="46"/>
      <c r="O101" s="53">
        <f t="shared" si="1"/>
        <v>0</v>
      </c>
      <c r="P101" s="54"/>
    </row>
    <row r="102" spans="1:16" ht="16" x14ac:dyDescent="0.2">
      <c r="A102" s="46"/>
      <c r="B102" s="40"/>
      <c r="C102" s="40"/>
      <c r="D102" s="40"/>
      <c r="E102" s="37"/>
      <c r="F102" s="39"/>
      <c r="G102" s="47"/>
      <c r="H102" s="40"/>
      <c r="I102" s="48"/>
      <c r="J102" s="55"/>
      <c r="K102" s="56"/>
      <c r="L102" s="51"/>
      <c r="M102" s="52"/>
      <c r="N102" s="46"/>
      <c r="O102" s="53">
        <f t="shared" si="1"/>
        <v>0</v>
      </c>
      <c r="P102" s="54"/>
    </row>
    <row r="103" spans="1:16" ht="16" x14ac:dyDescent="0.2">
      <c r="A103" s="46"/>
      <c r="B103" s="40"/>
      <c r="C103" s="40"/>
      <c r="D103" s="40"/>
      <c r="E103" s="37"/>
      <c r="F103" s="39"/>
      <c r="G103" s="47"/>
      <c r="H103" s="40"/>
      <c r="I103" s="48"/>
      <c r="J103" s="55"/>
      <c r="K103" s="56"/>
      <c r="L103" s="51"/>
      <c r="M103" s="52"/>
      <c r="N103" s="46"/>
      <c r="O103" s="53">
        <f t="shared" si="1"/>
        <v>0</v>
      </c>
      <c r="P103" s="54"/>
    </row>
    <row r="104" spans="1:16" ht="16" x14ac:dyDescent="0.2">
      <c r="A104" s="46"/>
      <c r="B104" s="40"/>
      <c r="C104" s="40"/>
      <c r="D104" s="40"/>
      <c r="E104" s="37"/>
      <c r="F104" s="39"/>
      <c r="G104" s="47"/>
      <c r="H104" s="40"/>
      <c r="I104" s="48"/>
      <c r="J104" s="55"/>
      <c r="K104" s="56"/>
      <c r="L104" s="51"/>
      <c r="M104" s="52"/>
      <c r="N104" s="46"/>
      <c r="O104" s="53">
        <f t="shared" si="1"/>
        <v>0</v>
      </c>
      <c r="P104" s="54"/>
    </row>
    <row r="105" spans="1:16" ht="16" x14ac:dyDescent="0.2">
      <c r="A105" s="46"/>
      <c r="B105" s="40"/>
      <c r="C105" s="40"/>
      <c r="D105" s="40"/>
      <c r="E105" s="37"/>
      <c r="F105" s="39"/>
      <c r="G105" s="47"/>
      <c r="H105" s="40"/>
      <c r="I105" s="48"/>
      <c r="J105" s="55"/>
      <c r="K105" s="56"/>
      <c r="L105" s="51"/>
      <c r="M105" s="52"/>
      <c r="N105" s="46"/>
      <c r="O105" s="53">
        <f t="shared" si="1"/>
        <v>0</v>
      </c>
      <c r="P105" s="54"/>
    </row>
    <row r="106" spans="1:16" ht="16" x14ac:dyDescent="0.2">
      <c r="A106" s="46"/>
      <c r="B106" s="40"/>
      <c r="C106" s="40"/>
      <c r="D106" s="40"/>
      <c r="E106" s="37"/>
      <c r="F106" s="39"/>
      <c r="G106" s="47"/>
      <c r="H106" s="40"/>
      <c r="I106" s="48"/>
      <c r="J106" s="55"/>
      <c r="K106" s="56"/>
      <c r="L106" s="51"/>
      <c r="M106" s="52"/>
      <c r="N106" s="46"/>
      <c r="O106" s="53">
        <f t="shared" si="1"/>
        <v>0</v>
      </c>
      <c r="P106" s="54"/>
    </row>
    <row r="107" spans="1:16" ht="16" x14ac:dyDescent="0.2">
      <c r="A107" s="46"/>
      <c r="B107" s="40"/>
      <c r="C107" s="40"/>
      <c r="D107" s="40"/>
      <c r="E107" s="37"/>
      <c r="F107" s="39"/>
      <c r="G107" s="47"/>
      <c r="H107" s="40"/>
      <c r="I107" s="48"/>
      <c r="J107" s="55"/>
      <c r="K107" s="56"/>
      <c r="L107" s="51"/>
      <c r="M107" s="52"/>
      <c r="N107" s="46"/>
      <c r="O107" s="53">
        <f t="shared" si="1"/>
        <v>0</v>
      </c>
      <c r="P107" s="54"/>
    </row>
    <row r="108" spans="1:16" ht="16" x14ac:dyDescent="0.2">
      <c r="A108" s="46"/>
      <c r="B108" s="40"/>
      <c r="C108" s="40"/>
      <c r="D108" s="40"/>
      <c r="E108" s="37"/>
      <c r="F108" s="39"/>
      <c r="G108" s="47"/>
      <c r="H108" s="40"/>
      <c r="I108" s="48"/>
      <c r="J108" s="55"/>
      <c r="K108" s="56"/>
      <c r="L108" s="51"/>
      <c r="M108" s="52"/>
      <c r="N108" s="46"/>
      <c r="O108" s="53">
        <f t="shared" si="1"/>
        <v>0</v>
      </c>
      <c r="P108" s="54"/>
    </row>
    <row r="109" spans="1:16" ht="16" x14ac:dyDescent="0.2">
      <c r="A109" s="46"/>
      <c r="B109" s="40"/>
      <c r="C109" s="40"/>
      <c r="D109" s="40"/>
      <c r="E109" s="37"/>
      <c r="F109" s="39"/>
      <c r="G109" s="47"/>
      <c r="H109" s="40"/>
      <c r="I109" s="48"/>
      <c r="J109" s="55"/>
      <c r="K109" s="56"/>
      <c r="L109" s="51"/>
      <c r="M109" s="52"/>
      <c r="N109" s="46"/>
      <c r="O109" s="53">
        <f t="shared" si="1"/>
        <v>0</v>
      </c>
      <c r="P109" s="54"/>
    </row>
    <row r="110" spans="1:16" ht="16" x14ac:dyDescent="0.2">
      <c r="A110" s="46"/>
      <c r="B110" s="40"/>
      <c r="C110" s="40"/>
      <c r="D110" s="40"/>
      <c r="E110" s="37"/>
      <c r="F110" s="39"/>
      <c r="G110" s="47"/>
      <c r="H110" s="40"/>
      <c r="I110" s="48"/>
      <c r="J110" s="55"/>
      <c r="K110" s="56"/>
      <c r="L110" s="51"/>
      <c r="M110" s="52"/>
      <c r="N110" s="46"/>
      <c r="O110" s="53">
        <f t="shared" si="1"/>
        <v>0</v>
      </c>
      <c r="P110" s="54"/>
    </row>
    <row r="111" spans="1:16" ht="16" x14ac:dyDescent="0.2">
      <c r="A111" s="46"/>
      <c r="B111" s="40"/>
      <c r="C111" s="40"/>
      <c r="D111" s="40"/>
      <c r="E111" s="37"/>
      <c r="F111" s="39"/>
      <c r="G111" s="47"/>
      <c r="H111" s="40"/>
      <c r="I111" s="48"/>
      <c r="J111" s="55"/>
      <c r="K111" s="56"/>
      <c r="L111" s="51"/>
      <c r="M111" s="52"/>
      <c r="N111" s="46"/>
      <c r="O111" s="53">
        <f t="shared" si="1"/>
        <v>0</v>
      </c>
      <c r="P111" s="54"/>
    </row>
    <row r="112" spans="1:16" ht="16" x14ac:dyDescent="0.2">
      <c r="A112" s="46"/>
      <c r="B112" s="40"/>
      <c r="C112" s="40"/>
      <c r="D112" s="40"/>
      <c r="E112" s="37"/>
      <c r="F112" s="39"/>
      <c r="G112" s="47"/>
      <c r="H112" s="40"/>
      <c r="I112" s="48"/>
      <c r="J112" s="55"/>
      <c r="K112" s="56"/>
      <c r="L112" s="51"/>
      <c r="M112" s="52"/>
      <c r="N112" s="46"/>
      <c r="O112" s="53">
        <f t="shared" si="1"/>
        <v>0</v>
      </c>
      <c r="P112" s="54"/>
    </row>
    <row r="113" spans="1:16" ht="16" x14ac:dyDescent="0.2">
      <c r="A113" s="46"/>
      <c r="B113" s="40"/>
      <c r="C113" s="40"/>
      <c r="D113" s="40"/>
      <c r="E113" s="37"/>
      <c r="F113" s="39"/>
      <c r="G113" s="47"/>
      <c r="H113" s="40"/>
      <c r="I113" s="48"/>
      <c r="J113" s="55"/>
      <c r="K113" s="56"/>
      <c r="L113" s="51"/>
      <c r="M113" s="52"/>
      <c r="N113" s="46"/>
      <c r="O113" s="53">
        <f t="shared" si="1"/>
        <v>0</v>
      </c>
      <c r="P113" s="54"/>
    </row>
    <row r="114" spans="1:16" ht="16" x14ac:dyDescent="0.2">
      <c r="A114" s="46"/>
      <c r="B114" s="40"/>
      <c r="C114" s="40"/>
      <c r="D114" s="40"/>
      <c r="E114" s="37"/>
      <c r="F114" s="39"/>
      <c r="G114" s="47"/>
      <c r="H114" s="40"/>
      <c r="I114" s="48"/>
      <c r="J114" s="55"/>
      <c r="K114" s="56"/>
      <c r="L114" s="51"/>
      <c r="M114" s="52"/>
      <c r="N114" s="46"/>
      <c r="O114" s="53">
        <f t="shared" si="1"/>
        <v>0</v>
      </c>
      <c r="P114" s="54"/>
    </row>
    <row r="115" spans="1:16" ht="16" x14ac:dyDescent="0.2">
      <c r="A115" s="46"/>
      <c r="B115" s="40"/>
      <c r="C115" s="40"/>
      <c r="D115" s="40"/>
      <c r="E115" s="37"/>
      <c r="F115" s="39"/>
      <c r="G115" s="47"/>
      <c r="H115" s="40"/>
      <c r="I115" s="48"/>
      <c r="J115" s="55"/>
      <c r="K115" s="56"/>
      <c r="L115" s="51"/>
      <c r="M115" s="52"/>
      <c r="N115" s="46"/>
      <c r="O115" s="53">
        <f t="shared" si="1"/>
        <v>0</v>
      </c>
      <c r="P115" s="54"/>
    </row>
    <row r="116" spans="1:16" ht="16" x14ac:dyDescent="0.2">
      <c r="A116" s="46"/>
      <c r="B116" s="40"/>
      <c r="C116" s="40"/>
      <c r="D116" s="40"/>
      <c r="E116" s="37"/>
      <c r="F116" s="39"/>
      <c r="G116" s="47"/>
      <c r="H116" s="40"/>
      <c r="I116" s="48"/>
      <c r="J116" s="55"/>
      <c r="K116" s="56"/>
      <c r="L116" s="51"/>
      <c r="M116" s="52"/>
      <c r="N116" s="46"/>
      <c r="O116" s="53">
        <f t="shared" si="1"/>
        <v>0</v>
      </c>
      <c r="P116" s="54"/>
    </row>
    <row r="117" spans="1:16" ht="16" x14ac:dyDescent="0.2">
      <c r="A117" s="46"/>
      <c r="B117" s="40"/>
      <c r="C117" s="40"/>
      <c r="D117" s="40"/>
      <c r="E117" s="37"/>
      <c r="F117" s="39"/>
      <c r="G117" s="47"/>
      <c r="H117" s="40"/>
      <c r="I117" s="48"/>
      <c r="J117" s="55"/>
      <c r="K117" s="56"/>
      <c r="L117" s="51"/>
      <c r="M117" s="52"/>
      <c r="N117" s="46"/>
      <c r="O117" s="53">
        <f t="shared" si="1"/>
        <v>0</v>
      </c>
      <c r="P117" s="54"/>
    </row>
    <row r="118" spans="1:16" ht="16" x14ac:dyDescent="0.2">
      <c r="A118" s="46"/>
      <c r="B118" s="40"/>
      <c r="C118" s="40"/>
      <c r="D118" s="40"/>
      <c r="E118" s="37"/>
      <c r="F118" s="39"/>
      <c r="G118" s="47"/>
      <c r="H118" s="40"/>
      <c r="I118" s="48"/>
      <c r="J118" s="55"/>
      <c r="K118" s="56"/>
      <c r="L118" s="51"/>
      <c r="M118" s="52"/>
      <c r="N118" s="46"/>
      <c r="O118" s="53">
        <f t="shared" si="1"/>
        <v>0</v>
      </c>
      <c r="P118" s="54"/>
    </row>
    <row r="119" spans="1:16" ht="16" x14ac:dyDescent="0.2">
      <c r="A119" s="46"/>
      <c r="B119" s="40"/>
      <c r="C119" s="40"/>
      <c r="D119" s="40"/>
      <c r="E119" s="37"/>
      <c r="F119" s="39"/>
      <c r="G119" s="47"/>
      <c r="H119" s="40"/>
      <c r="I119" s="48"/>
      <c r="J119" s="55"/>
      <c r="K119" s="56"/>
      <c r="L119" s="51"/>
      <c r="M119" s="52"/>
      <c r="N119" s="46"/>
      <c r="O119" s="53">
        <f t="shared" si="1"/>
        <v>0</v>
      </c>
      <c r="P119" s="54"/>
    </row>
    <row r="120" spans="1:16" ht="16" x14ac:dyDescent="0.2">
      <c r="A120" s="46"/>
      <c r="B120" s="40"/>
      <c r="C120" s="40"/>
      <c r="D120" s="40"/>
      <c r="E120" s="37"/>
      <c r="F120" s="39"/>
      <c r="G120" s="47"/>
      <c r="H120" s="40"/>
      <c r="I120" s="48"/>
      <c r="J120" s="55"/>
      <c r="K120" s="56"/>
      <c r="L120" s="51"/>
      <c r="M120" s="52"/>
      <c r="N120" s="46"/>
      <c r="O120" s="53">
        <f t="shared" si="1"/>
        <v>0</v>
      </c>
      <c r="P120" s="54"/>
    </row>
    <row r="121" spans="1:16" ht="16" x14ac:dyDescent="0.2">
      <c r="A121" s="46"/>
      <c r="B121" s="40"/>
      <c r="C121" s="40"/>
      <c r="D121" s="40"/>
      <c r="E121" s="37"/>
      <c r="F121" s="39"/>
      <c r="G121" s="47"/>
      <c r="H121" s="40"/>
      <c r="I121" s="48"/>
      <c r="J121" s="55"/>
      <c r="K121" s="56"/>
      <c r="L121" s="51"/>
      <c r="M121" s="52"/>
      <c r="N121" s="46"/>
      <c r="O121" s="53">
        <f t="shared" si="1"/>
        <v>0</v>
      </c>
      <c r="P121" s="54"/>
    </row>
    <row r="122" spans="1:16" ht="16" x14ac:dyDescent="0.2">
      <c r="A122" s="46"/>
      <c r="B122" s="40"/>
      <c r="C122" s="40"/>
      <c r="D122" s="40"/>
      <c r="E122" s="37"/>
      <c r="F122" s="39"/>
      <c r="G122" s="47"/>
      <c r="H122" s="40"/>
      <c r="I122" s="48"/>
      <c r="J122" s="55"/>
      <c r="K122" s="56"/>
      <c r="L122" s="51"/>
      <c r="M122" s="52"/>
      <c r="N122" s="46"/>
      <c r="O122" s="53">
        <f t="shared" si="1"/>
        <v>0</v>
      </c>
      <c r="P122" s="54"/>
    </row>
    <row r="123" spans="1:16" ht="16" x14ac:dyDescent="0.2">
      <c r="A123" s="46"/>
      <c r="B123" s="40"/>
      <c r="C123" s="40"/>
      <c r="D123" s="40"/>
      <c r="E123" s="37"/>
      <c r="F123" s="39"/>
      <c r="G123" s="47"/>
      <c r="H123" s="40"/>
      <c r="I123" s="48"/>
      <c r="J123" s="55"/>
      <c r="K123" s="56"/>
      <c r="L123" s="51"/>
      <c r="M123" s="52"/>
      <c r="N123" s="46"/>
      <c r="O123" s="53">
        <f t="shared" si="1"/>
        <v>0</v>
      </c>
      <c r="P123" s="58"/>
    </row>
    <row r="124" spans="1:16" ht="16" x14ac:dyDescent="0.2">
      <c r="A124" s="46"/>
      <c r="B124" s="40"/>
      <c r="C124" s="40"/>
      <c r="D124" s="40"/>
      <c r="E124" s="37"/>
      <c r="F124" s="39"/>
      <c r="G124" s="47"/>
      <c r="H124" s="40"/>
      <c r="I124" s="48"/>
      <c r="J124" s="55"/>
      <c r="K124" s="56"/>
      <c r="L124" s="51"/>
      <c r="M124" s="52"/>
      <c r="N124" s="46"/>
      <c r="O124" s="53">
        <f t="shared" si="1"/>
        <v>0</v>
      </c>
      <c r="P124" s="54"/>
    </row>
    <row r="125" spans="1:16" ht="16" x14ac:dyDescent="0.2">
      <c r="A125" s="46"/>
      <c r="B125" s="40"/>
      <c r="C125" s="40"/>
      <c r="D125" s="40"/>
      <c r="E125" s="37"/>
      <c r="F125" s="39"/>
      <c r="G125" s="47"/>
      <c r="H125" s="40"/>
      <c r="I125" s="48"/>
      <c r="J125" s="55"/>
      <c r="K125" s="56"/>
      <c r="L125" s="51"/>
      <c r="M125" s="52"/>
      <c r="N125" s="46"/>
      <c r="O125" s="53">
        <f t="shared" si="1"/>
        <v>0</v>
      </c>
      <c r="P125" s="54"/>
    </row>
    <row r="126" spans="1:16" ht="16" x14ac:dyDescent="0.2">
      <c r="A126" s="46"/>
      <c r="B126" s="40"/>
      <c r="C126" s="40"/>
      <c r="D126" s="40"/>
      <c r="E126" s="37"/>
      <c r="F126" s="39"/>
      <c r="G126" s="47"/>
      <c r="H126" s="40"/>
      <c r="I126" s="48"/>
      <c r="J126" s="55"/>
      <c r="K126" s="56"/>
      <c r="L126" s="51"/>
      <c r="M126" s="52"/>
      <c r="N126" s="46"/>
      <c r="O126" s="53">
        <f t="shared" si="1"/>
        <v>0</v>
      </c>
      <c r="P126" s="54"/>
    </row>
    <row r="127" spans="1:16" ht="16" x14ac:dyDescent="0.2">
      <c r="A127" s="46"/>
      <c r="B127" s="40"/>
      <c r="C127" s="40"/>
      <c r="D127" s="40"/>
      <c r="E127" s="37"/>
      <c r="F127" s="39"/>
      <c r="G127" s="47"/>
      <c r="H127" s="40"/>
      <c r="I127" s="48"/>
      <c r="J127" s="55"/>
      <c r="K127" s="56"/>
      <c r="L127" s="51"/>
      <c r="M127" s="52"/>
      <c r="N127" s="46"/>
      <c r="O127" s="53">
        <f t="shared" si="1"/>
        <v>0</v>
      </c>
      <c r="P127" s="54"/>
    </row>
    <row r="128" spans="1:16" ht="16" x14ac:dyDescent="0.2">
      <c r="A128" s="46"/>
      <c r="B128" s="40"/>
      <c r="C128" s="40"/>
      <c r="D128" s="40"/>
      <c r="E128" s="37"/>
      <c r="F128" s="39"/>
      <c r="G128" s="47"/>
      <c r="H128" s="40"/>
      <c r="I128" s="48"/>
      <c r="J128" s="55"/>
      <c r="K128" s="56"/>
      <c r="L128" s="51"/>
      <c r="M128" s="52"/>
      <c r="N128" s="46"/>
      <c r="O128" s="53">
        <f t="shared" si="1"/>
        <v>0</v>
      </c>
      <c r="P128" s="54"/>
    </row>
    <row r="129" spans="1:16" ht="16" x14ac:dyDescent="0.2">
      <c r="A129" s="46"/>
      <c r="B129" s="40"/>
      <c r="C129" s="40"/>
      <c r="D129" s="40"/>
      <c r="E129" s="37"/>
      <c r="F129" s="39"/>
      <c r="G129" s="47"/>
      <c r="H129" s="40"/>
      <c r="I129" s="57"/>
      <c r="J129" s="49"/>
      <c r="K129" s="50"/>
      <c r="L129" s="51"/>
      <c r="M129" s="52"/>
      <c r="N129" s="46"/>
      <c r="O129" s="53">
        <f t="shared" si="1"/>
        <v>0</v>
      </c>
      <c r="P129" s="54"/>
    </row>
    <row r="130" spans="1:16" ht="16" x14ac:dyDescent="0.2">
      <c r="A130" s="46"/>
      <c r="B130" s="40"/>
      <c r="C130" s="40"/>
      <c r="D130" s="40"/>
      <c r="E130" s="37"/>
      <c r="F130" s="39"/>
      <c r="G130" s="47"/>
      <c r="H130" s="40"/>
      <c r="I130" s="48"/>
      <c r="J130" s="49"/>
      <c r="K130" s="50"/>
      <c r="L130" s="51"/>
      <c r="M130" s="52"/>
      <c r="N130" s="46"/>
      <c r="O130" s="53">
        <f t="shared" si="1"/>
        <v>0</v>
      </c>
      <c r="P130" s="54"/>
    </row>
    <row r="131" spans="1:16" ht="16" x14ac:dyDescent="0.2">
      <c r="A131" s="46"/>
      <c r="B131" s="40"/>
      <c r="C131" s="40"/>
      <c r="D131" s="40"/>
      <c r="E131" s="37"/>
      <c r="F131" s="39"/>
      <c r="G131" s="47"/>
      <c r="H131" s="40"/>
      <c r="I131" s="48"/>
      <c r="J131" s="49"/>
      <c r="K131" s="50"/>
      <c r="L131" s="51"/>
      <c r="M131" s="52"/>
      <c r="N131" s="46"/>
      <c r="O131" s="53">
        <f t="shared" si="1"/>
        <v>0</v>
      </c>
      <c r="P131" s="54"/>
    </row>
    <row r="132" spans="1:16" ht="16" x14ac:dyDescent="0.2">
      <c r="A132" s="46"/>
      <c r="B132" s="40"/>
      <c r="C132" s="40"/>
      <c r="D132" s="40"/>
      <c r="E132" s="37"/>
      <c r="F132" s="39"/>
      <c r="G132" s="47"/>
      <c r="H132" s="40"/>
      <c r="I132" s="48"/>
      <c r="J132" s="49"/>
      <c r="K132" s="50"/>
      <c r="L132" s="51"/>
      <c r="M132" s="52"/>
      <c r="N132" s="46"/>
      <c r="O132" s="53">
        <f t="shared" ref="O132:O195" si="2">ABS(N132-A132)</f>
        <v>0</v>
      </c>
      <c r="P132" s="54"/>
    </row>
    <row r="133" spans="1:16" ht="16" x14ac:dyDescent="0.2">
      <c r="A133" s="46"/>
      <c r="B133" s="40"/>
      <c r="C133" s="40"/>
      <c r="D133" s="40"/>
      <c r="E133" s="37"/>
      <c r="F133" s="39"/>
      <c r="G133" s="47"/>
      <c r="H133" s="40"/>
      <c r="I133" s="48"/>
      <c r="J133" s="49"/>
      <c r="K133" s="50"/>
      <c r="L133" s="51"/>
      <c r="M133" s="52"/>
      <c r="N133" s="46"/>
      <c r="O133" s="53">
        <f t="shared" si="2"/>
        <v>0</v>
      </c>
      <c r="P133" s="54"/>
    </row>
    <row r="134" spans="1:16" ht="16" x14ac:dyDescent="0.2">
      <c r="A134" s="46"/>
      <c r="B134" s="40"/>
      <c r="C134" s="40"/>
      <c r="D134" s="40"/>
      <c r="E134" s="37"/>
      <c r="F134" s="39"/>
      <c r="G134" s="47"/>
      <c r="H134" s="40"/>
      <c r="I134" s="48"/>
      <c r="J134" s="49"/>
      <c r="K134" s="50"/>
      <c r="L134" s="51"/>
      <c r="M134" s="52"/>
      <c r="N134" s="46"/>
      <c r="O134" s="53">
        <f t="shared" si="2"/>
        <v>0</v>
      </c>
      <c r="P134" s="54"/>
    </row>
    <row r="135" spans="1:16" ht="16" x14ac:dyDescent="0.2">
      <c r="A135" s="46"/>
      <c r="B135" s="40"/>
      <c r="C135" s="40"/>
      <c r="D135" s="40"/>
      <c r="E135" s="37"/>
      <c r="F135" s="39"/>
      <c r="G135" s="47"/>
      <c r="H135" s="40"/>
      <c r="I135" s="48"/>
      <c r="J135" s="49"/>
      <c r="K135" s="50"/>
      <c r="L135" s="51"/>
      <c r="M135" s="52"/>
      <c r="N135" s="46"/>
      <c r="O135" s="53">
        <f t="shared" si="2"/>
        <v>0</v>
      </c>
      <c r="P135" s="54"/>
    </row>
    <row r="136" spans="1:16" ht="16" x14ac:dyDescent="0.2">
      <c r="A136" s="46"/>
      <c r="B136" s="40"/>
      <c r="C136" s="40"/>
      <c r="D136" s="40"/>
      <c r="E136" s="37"/>
      <c r="F136" s="39"/>
      <c r="G136" s="47"/>
      <c r="H136" s="40"/>
      <c r="I136" s="48"/>
      <c r="J136" s="49"/>
      <c r="K136" s="50"/>
      <c r="L136" s="51"/>
      <c r="M136" s="52"/>
      <c r="N136" s="46"/>
      <c r="O136" s="53">
        <f t="shared" si="2"/>
        <v>0</v>
      </c>
      <c r="P136" s="54"/>
    </row>
    <row r="137" spans="1:16" ht="16" x14ac:dyDescent="0.2">
      <c r="A137" s="46"/>
      <c r="B137" s="40"/>
      <c r="C137" s="40"/>
      <c r="D137" s="40"/>
      <c r="E137" s="37"/>
      <c r="F137" s="39"/>
      <c r="G137" s="47"/>
      <c r="H137" s="40"/>
      <c r="I137" s="48"/>
      <c r="J137" s="49"/>
      <c r="K137" s="50"/>
      <c r="L137" s="51"/>
      <c r="M137" s="52"/>
      <c r="N137" s="46"/>
      <c r="O137" s="53">
        <f t="shared" si="2"/>
        <v>0</v>
      </c>
      <c r="P137" s="54"/>
    </row>
    <row r="138" spans="1:16" ht="16" x14ac:dyDescent="0.2">
      <c r="A138" s="46"/>
      <c r="B138" s="40"/>
      <c r="C138" s="40"/>
      <c r="D138" s="40"/>
      <c r="E138" s="37"/>
      <c r="F138" s="39"/>
      <c r="G138" s="47"/>
      <c r="H138" s="40"/>
      <c r="I138" s="48"/>
      <c r="J138" s="49"/>
      <c r="K138" s="50"/>
      <c r="L138" s="51"/>
      <c r="M138" s="52"/>
      <c r="N138" s="46"/>
      <c r="O138" s="53">
        <f t="shared" si="2"/>
        <v>0</v>
      </c>
      <c r="P138" s="54"/>
    </row>
    <row r="139" spans="1:16" ht="16" x14ac:dyDescent="0.2">
      <c r="A139" s="46"/>
      <c r="B139" s="40"/>
      <c r="C139" s="40"/>
      <c r="D139" s="40"/>
      <c r="E139" s="37"/>
      <c r="F139" s="39"/>
      <c r="G139" s="47"/>
      <c r="H139" s="40"/>
      <c r="I139" s="48"/>
      <c r="J139" s="49"/>
      <c r="K139" s="50"/>
      <c r="L139" s="51"/>
      <c r="M139" s="52"/>
      <c r="N139" s="46"/>
      <c r="O139" s="53">
        <f t="shared" si="2"/>
        <v>0</v>
      </c>
      <c r="P139" s="54"/>
    </row>
    <row r="140" spans="1:16" ht="16" x14ac:dyDescent="0.2">
      <c r="A140" s="46"/>
      <c r="B140" s="40"/>
      <c r="C140" s="40"/>
      <c r="D140" s="40"/>
      <c r="E140" s="37"/>
      <c r="F140" s="39"/>
      <c r="G140" s="47"/>
      <c r="H140" s="40"/>
      <c r="I140" s="48"/>
      <c r="J140" s="49"/>
      <c r="K140" s="50"/>
      <c r="L140" s="51"/>
      <c r="M140" s="52"/>
      <c r="N140" s="46"/>
      <c r="O140" s="53">
        <f t="shared" si="2"/>
        <v>0</v>
      </c>
      <c r="P140" s="54"/>
    </row>
    <row r="141" spans="1:16" ht="16" x14ac:dyDescent="0.2">
      <c r="A141" s="46"/>
      <c r="B141" s="40"/>
      <c r="C141" s="40"/>
      <c r="D141" s="40"/>
      <c r="E141" s="37"/>
      <c r="F141" s="39"/>
      <c r="G141" s="47"/>
      <c r="H141" s="40"/>
      <c r="I141" s="48"/>
      <c r="J141" s="49"/>
      <c r="K141" s="50"/>
      <c r="L141" s="51"/>
      <c r="M141" s="52"/>
      <c r="N141" s="46"/>
      <c r="O141" s="53">
        <f t="shared" si="2"/>
        <v>0</v>
      </c>
      <c r="P141" s="54"/>
    </row>
    <row r="142" spans="1:16" ht="16" x14ac:dyDescent="0.2">
      <c r="A142" s="46"/>
      <c r="B142" s="40"/>
      <c r="C142" s="40"/>
      <c r="D142" s="40"/>
      <c r="E142" s="37"/>
      <c r="F142" s="39"/>
      <c r="G142" s="47"/>
      <c r="H142" s="40"/>
      <c r="I142" s="48"/>
      <c r="J142" s="49"/>
      <c r="K142" s="50"/>
      <c r="L142" s="51"/>
      <c r="M142" s="52"/>
      <c r="N142" s="46"/>
      <c r="O142" s="53">
        <f t="shared" si="2"/>
        <v>0</v>
      </c>
      <c r="P142" s="54"/>
    </row>
    <row r="143" spans="1:16" ht="16" x14ac:dyDescent="0.2">
      <c r="A143" s="46"/>
      <c r="B143" s="40"/>
      <c r="C143" s="40"/>
      <c r="D143" s="40"/>
      <c r="E143" s="37"/>
      <c r="F143" s="39"/>
      <c r="G143" s="47"/>
      <c r="H143" s="40"/>
      <c r="I143" s="48"/>
      <c r="J143" s="49"/>
      <c r="K143" s="50"/>
      <c r="L143" s="51"/>
      <c r="M143" s="52"/>
      <c r="N143" s="46"/>
      <c r="O143" s="53">
        <f t="shared" si="2"/>
        <v>0</v>
      </c>
      <c r="P143" s="54"/>
    </row>
    <row r="144" spans="1:16" ht="16" x14ac:dyDescent="0.2">
      <c r="A144" s="46"/>
      <c r="B144" s="40"/>
      <c r="C144" s="40"/>
      <c r="D144" s="40"/>
      <c r="E144" s="37"/>
      <c r="F144" s="39"/>
      <c r="G144" s="47"/>
      <c r="H144" s="40"/>
      <c r="I144" s="48"/>
      <c r="J144" s="49"/>
      <c r="K144" s="50"/>
      <c r="L144" s="51"/>
      <c r="M144" s="52"/>
      <c r="N144" s="46"/>
      <c r="O144" s="53">
        <f t="shared" si="2"/>
        <v>0</v>
      </c>
      <c r="P144" s="54"/>
    </row>
    <row r="145" spans="1:16" ht="16" x14ac:dyDescent="0.2">
      <c r="A145" s="46"/>
      <c r="B145" s="40"/>
      <c r="C145" s="40"/>
      <c r="D145" s="40"/>
      <c r="E145" s="37"/>
      <c r="F145" s="39"/>
      <c r="G145" s="47"/>
      <c r="H145" s="40"/>
      <c r="I145" s="48"/>
      <c r="J145" s="49"/>
      <c r="K145" s="50"/>
      <c r="L145" s="51"/>
      <c r="M145" s="52"/>
      <c r="N145" s="46"/>
      <c r="O145" s="53">
        <f t="shared" si="2"/>
        <v>0</v>
      </c>
      <c r="P145" s="54"/>
    </row>
    <row r="146" spans="1:16" ht="16" x14ac:dyDescent="0.2">
      <c r="A146" s="46"/>
      <c r="B146" s="40"/>
      <c r="C146" s="40"/>
      <c r="D146" s="40"/>
      <c r="E146" s="37"/>
      <c r="F146" s="39"/>
      <c r="G146" s="47"/>
      <c r="H146" s="40"/>
      <c r="I146" s="48"/>
      <c r="J146" s="49"/>
      <c r="K146" s="50"/>
      <c r="L146" s="51"/>
      <c r="M146" s="52"/>
      <c r="N146" s="46"/>
      <c r="O146" s="53">
        <f t="shared" si="2"/>
        <v>0</v>
      </c>
      <c r="P146" s="54"/>
    </row>
    <row r="147" spans="1:16" ht="16" x14ac:dyDescent="0.2">
      <c r="A147" s="46"/>
      <c r="B147" s="40"/>
      <c r="C147" s="40"/>
      <c r="D147" s="40"/>
      <c r="E147" s="37"/>
      <c r="F147" s="39"/>
      <c r="G147" s="47"/>
      <c r="H147" s="40"/>
      <c r="I147" s="48"/>
      <c r="J147" s="49"/>
      <c r="K147" s="50"/>
      <c r="L147" s="51"/>
      <c r="M147" s="52"/>
      <c r="N147" s="46"/>
      <c r="O147" s="53">
        <f t="shared" si="2"/>
        <v>0</v>
      </c>
      <c r="P147" s="54"/>
    </row>
    <row r="148" spans="1:16" ht="16" x14ac:dyDescent="0.2">
      <c r="A148" s="46"/>
      <c r="B148" s="40"/>
      <c r="C148" s="40"/>
      <c r="D148" s="40"/>
      <c r="E148" s="37"/>
      <c r="F148" s="39"/>
      <c r="G148" s="47"/>
      <c r="H148" s="40"/>
      <c r="I148" s="48"/>
      <c r="J148" s="49"/>
      <c r="K148" s="50"/>
      <c r="L148" s="51"/>
      <c r="M148" s="52"/>
      <c r="N148" s="46"/>
      <c r="O148" s="53">
        <f t="shared" si="2"/>
        <v>0</v>
      </c>
      <c r="P148" s="54"/>
    </row>
    <row r="149" spans="1:16" ht="16" x14ac:dyDescent="0.2">
      <c r="A149" s="46"/>
      <c r="B149" s="40"/>
      <c r="C149" s="40"/>
      <c r="D149" s="40"/>
      <c r="E149" s="37"/>
      <c r="F149" s="39"/>
      <c r="G149" s="47"/>
      <c r="H149" s="40"/>
      <c r="I149" s="48"/>
      <c r="J149" s="49"/>
      <c r="K149" s="50"/>
      <c r="L149" s="51"/>
      <c r="M149" s="52"/>
      <c r="N149" s="46"/>
      <c r="O149" s="53">
        <f t="shared" si="2"/>
        <v>0</v>
      </c>
      <c r="P149" s="54"/>
    </row>
    <row r="150" spans="1:16" ht="16" x14ac:dyDescent="0.2">
      <c r="A150" s="46"/>
      <c r="B150" s="40"/>
      <c r="C150" s="40"/>
      <c r="D150" s="40"/>
      <c r="E150" s="37"/>
      <c r="F150" s="39"/>
      <c r="G150" s="47"/>
      <c r="H150" s="40"/>
      <c r="I150" s="48"/>
      <c r="J150" s="49"/>
      <c r="K150" s="50"/>
      <c r="L150" s="51"/>
      <c r="M150" s="52"/>
      <c r="N150" s="46"/>
      <c r="O150" s="53">
        <f t="shared" si="2"/>
        <v>0</v>
      </c>
      <c r="P150" s="54"/>
    </row>
    <row r="151" spans="1:16" ht="16" x14ac:dyDescent="0.2">
      <c r="A151" s="46"/>
      <c r="B151" s="40"/>
      <c r="C151" s="40"/>
      <c r="D151" s="40"/>
      <c r="E151" s="37"/>
      <c r="F151" s="39"/>
      <c r="G151" s="47"/>
      <c r="H151" s="40"/>
      <c r="I151" s="48"/>
      <c r="J151" s="49"/>
      <c r="K151" s="50"/>
      <c r="L151" s="51"/>
      <c r="M151" s="52"/>
      <c r="N151" s="46"/>
      <c r="O151" s="53">
        <f t="shared" si="2"/>
        <v>0</v>
      </c>
      <c r="P151" s="54"/>
    </row>
    <row r="152" spans="1:16" ht="16" x14ac:dyDescent="0.2">
      <c r="A152" s="46"/>
      <c r="B152" s="40"/>
      <c r="C152" s="40"/>
      <c r="D152" s="40"/>
      <c r="E152" s="37"/>
      <c r="F152" s="39"/>
      <c r="G152" s="47"/>
      <c r="H152" s="40"/>
      <c r="I152" s="48"/>
      <c r="J152" s="49"/>
      <c r="K152" s="50"/>
      <c r="L152" s="51"/>
      <c r="M152" s="52"/>
      <c r="N152" s="46"/>
      <c r="O152" s="53">
        <f t="shared" si="2"/>
        <v>0</v>
      </c>
      <c r="P152" s="54"/>
    </row>
    <row r="153" spans="1:16" ht="16" x14ac:dyDescent="0.2">
      <c r="A153" s="46"/>
      <c r="B153" s="40"/>
      <c r="C153" s="40"/>
      <c r="D153" s="40"/>
      <c r="E153" s="37"/>
      <c r="F153" s="39"/>
      <c r="G153" s="47"/>
      <c r="H153" s="40"/>
      <c r="I153" s="48"/>
      <c r="J153" s="49"/>
      <c r="K153" s="50"/>
      <c r="L153" s="51"/>
      <c r="M153" s="52"/>
      <c r="N153" s="46"/>
      <c r="O153" s="53">
        <f t="shared" si="2"/>
        <v>0</v>
      </c>
      <c r="P153" s="54"/>
    </row>
    <row r="154" spans="1:16" ht="16" x14ac:dyDescent="0.2">
      <c r="A154" s="46"/>
      <c r="B154" s="40"/>
      <c r="C154" s="40"/>
      <c r="D154" s="40"/>
      <c r="E154" s="37"/>
      <c r="F154" s="39"/>
      <c r="G154" s="47"/>
      <c r="H154" s="40"/>
      <c r="I154" s="48"/>
      <c r="J154" s="49"/>
      <c r="K154" s="50"/>
      <c r="L154" s="51"/>
      <c r="M154" s="52"/>
      <c r="N154" s="46"/>
      <c r="O154" s="53">
        <f t="shared" si="2"/>
        <v>0</v>
      </c>
      <c r="P154" s="54"/>
    </row>
    <row r="155" spans="1:16" ht="16" x14ac:dyDescent="0.2">
      <c r="A155" s="46"/>
      <c r="B155" s="40"/>
      <c r="C155" s="40"/>
      <c r="D155" s="40"/>
      <c r="E155" s="37"/>
      <c r="F155" s="39"/>
      <c r="G155" s="47"/>
      <c r="H155" s="40"/>
      <c r="I155" s="48"/>
      <c r="J155" s="49"/>
      <c r="K155" s="50"/>
      <c r="L155" s="51"/>
      <c r="M155" s="52"/>
      <c r="N155" s="46"/>
      <c r="O155" s="53">
        <f t="shared" si="2"/>
        <v>0</v>
      </c>
      <c r="P155" s="54"/>
    </row>
    <row r="156" spans="1:16" ht="16" x14ac:dyDescent="0.2">
      <c r="A156" s="46"/>
      <c r="B156" s="40"/>
      <c r="C156" s="40"/>
      <c r="D156" s="40"/>
      <c r="E156" s="37"/>
      <c r="F156" s="39"/>
      <c r="G156" s="47"/>
      <c r="H156" s="40"/>
      <c r="I156" s="48"/>
      <c r="J156" s="49"/>
      <c r="K156" s="50"/>
      <c r="L156" s="51"/>
      <c r="M156" s="52"/>
      <c r="N156" s="46"/>
      <c r="O156" s="53">
        <f t="shared" si="2"/>
        <v>0</v>
      </c>
      <c r="P156" s="54"/>
    </row>
    <row r="157" spans="1:16" ht="16" x14ac:dyDescent="0.2">
      <c r="A157" s="46"/>
      <c r="B157" s="40"/>
      <c r="C157" s="40"/>
      <c r="D157" s="40"/>
      <c r="E157" s="37"/>
      <c r="F157" s="39"/>
      <c r="G157" s="47"/>
      <c r="H157" s="40"/>
      <c r="I157" s="48"/>
      <c r="J157" s="49"/>
      <c r="K157" s="50"/>
      <c r="L157" s="51"/>
      <c r="M157" s="52"/>
      <c r="N157" s="46"/>
      <c r="O157" s="53">
        <f t="shared" si="2"/>
        <v>0</v>
      </c>
      <c r="P157" s="54"/>
    </row>
    <row r="158" spans="1:16" ht="16" x14ac:dyDescent="0.2">
      <c r="A158" s="46"/>
      <c r="B158" s="40"/>
      <c r="C158" s="40"/>
      <c r="D158" s="40"/>
      <c r="E158" s="37"/>
      <c r="F158" s="39"/>
      <c r="G158" s="47"/>
      <c r="H158" s="40"/>
      <c r="I158" s="48"/>
      <c r="J158" s="49"/>
      <c r="K158" s="50"/>
      <c r="L158" s="51"/>
      <c r="M158" s="52"/>
      <c r="N158" s="46"/>
      <c r="O158" s="53">
        <f t="shared" si="2"/>
        <v>0</v>
      </c>
      <c r="P158" s="54"/>
    </row>
    <row r="159" spans="1:16" ht="16" x14ac:dyDescent="0.2">
      <c r="A159" s="46"/>
      <c r="B159" s="40"/>
      <c r="C159" s="40"/>
      <c r="D159" s="40"/>
      <c r="E159" s="37"/>
      <c r="F159" s="39"/>
      <c r="G159" s="47"/>
      <c r="H159" s="40"/>
      <c r="I159" s="48"/>
      <c r="J159" s="49"/>
      <c r="K159" s="50"/>
      <c r="L159" s="51"/>
      <c r="M159" s="52"/>
      <c r="N159" s="46"/>
      <c r="O159" s="53">
        <f t="shared" si="2"/>
        <v>0</v>
      </c>
      <c r="P159" s="54"/>
    </row>
    <row r="160" spans="1:16" ht="16" x14ac:dyDescent="0.2">
      <c r="A160" s="46"/>
      <c r="B160" s="40"/>
      <c r="C160" s="40"/>
      <c r="D160" s="40"/>
      <c r="E160" s="37"/>
      <c r="F160" s="39"/>
      <c r="G160" s="47"/>
      <c r="H160" s="40"/>
      <c r="I160" s="48"/>
      <c r="J160" s="49"/>
      <c r="K160" s="50"/>
      <c r="L160" s="51"/>
      <c r="M160" s="52"/>
      <c r="N160" s="46"/>
      <c r="O160" s="53">
        <f t="shared" si="2"/>
        <v>0</v>
      </c>
      <c r="P160" s="54"/>
    </row>
    <row r="161" spans="1:16" ht="16" x14ac:dyDescent="0.2">
      <c r="A161" s="46"/>
      <c r="B161" s="40"/>
      <c r="C161" s="40"/>
      <c r="D161" s="40"/>
      <c r="E161" s="37"/>
      <c r="F161" s="39"/>
      <c r="G161" s="47"/>
      <c r="H161" s="40"/>
      <c r="I161" s="48"/>
      <c r="J161" s="49"/>
      <c r="K161" s="50"/>
      <c r="L161" s="51"/>
      <c r="M161" s="52"/>
      <c r="N161" s="46"/>
      <c r="O161" s="53">
        <f t="shared" si="2"/>
        <v>0</v>
      </c>
      <c r="P161" s="54"/>
    </row>
    <row r="162" spans="1:16" ht="16" x14ac:dyDescent="0.2">
      <c r="A162" s="46"/>
      <c r="B162" s="40"/>
      <c r="C162" s="40"/>
      <c r="D162" s="40"/>
      <c r="E162" s="37"/>
      <c r="F162" s="39"/>
      <c r="G162" s="47"/>
      <c r="H162" s="40"/>
      <c r="I162" s="48"/>
      <c r="J162" s="49"/>
      <c r="K162" s="50"/>
      <c r="L162" s="51"/>
      <c r="M162" s="52"/>
      <c r="N162" s="46"/>
      <c r="O162" s="53">
        <f t="shared" si="2"/>
        <v>0</v>
      </c>
      <c r="P162" s="54"/>
    </row>
    <row r="163" spans="1:16" ht="16" x14ac:dyDescent="0.2">
      <c r="A163" s="46"/>
      <c r="B163" s="40"/>
      <c r="C163" s="40"/>
      <c r="D163" s="40"/>
      <c r="E163" s="37"/>
      <c r="F163" s="39"/>
      <c r="G163" s="47"/>
      <c r="H163" s="40"/>
      <c r="I163" s="48"/>
      <c r="J163" s="49"/>
      <c r="K163" s="50"/>
      <c r="L163" s="51"/>
      <c r="M163" s="52"/>
      <c r="N163" s="46"/>
      <c r="O163" s="53">
        <f t="shared" si="2"/>
        <v>0</v>
      </c>
      <c r="P163" s="54"/>
    </row>
    <row r="164" spans="1:16" ht="16" x14ac:dyDescent="0.2">
      <c r="A164" s="46"/>
      <c r="B164" s="40"/>
      <c r="C164" s="40"/>
      <c r="D164" s="40"/>
      <c r="E164" s="37"/>
      <c r="F164" s="39"/>
      <c r="G164" s="47"/>
      <c r="H164" s="40"/>
      <c r="I164" s="48"/>
      <c r="J164" s="49"/>
      <c r="K164" s="50"/>
      <c r="L164" s="51"/>
      <c r="M164" s="52"/>
      <c r="N164" s="46"/>
      <c r="O164" s="53">
        <f t="shared" si="2"/>
        <v>0</v>
      </c>
      <c r="P164" s="54"/>
    </row>
    <row r="165" spans="1:16" ht="16" x14ac:dyDescent="0.2">
      <c r="A165" s="46"/>
      <c r="B165" s="40"/>
      <c r="C165" s="40"/>
      <c r="D165" s="40"/>
      <c r="E165" s="37"/>
      <c r="F165" s="39"/>
      <c r="G165" s="47"/>
      <c r="H165" s="40"/>
      <c r="I165" s="48"/>
      <c r="J165" s="49"/>
      <c r="K165" s="50"/>
      <c r="L165" s="51"/>
      <c r="M165" s="52"/>
      <c r="N165" s="46"/>
      <c r="O165" s="53">
        <f t="shared" si="2"/>
        <v>0</v>
      </c>
      <c r="P165" s="54"/>
    </row>
    <row r="166" spans="1:16" ht="16" x14ac:dyDescent="0.2">
      <c r="A166" s="46"/>
      <c r="B166" s="40"/>
      <c r="C166" s="40"/>
      <c r="D166" s="40"/>
      <c r="E166" s="37"/>
      <c r="F166" s="39"/>
      <c r="G166" s="47"/>
      <c r="H166" s="40"/>
      <c r="I166" s="48"/>
      <c r="J166" s="49"/>
      <c r="K166" s="50"/>
      <c r="L166" s="51"/>
      <c r="M166" s="52"/>
      <c r="N166" s="46"/>
      <c r="O166" s="53">
        <f t="shared" si="2"/>
        <v>0</v>
      </c>
      <c r="P166" s="54"/>
    </row>
    <row r="167" spans="1:16" ht="16" x14ac:dyDescent="0.2">
      <c r="A167" s="46"/>
      <c r="B167" s="40"/>
      <c r="C167" s="40"/>
      <c r="D167" s="40"/>
      <c r="E167" s="37"/>
      <c r="F167" s="39"/>
      <c r="G167" s="47"/>
      <c r="H167" s="40"/>
      <c r="I167" s="48"/>
      <c r="J167" s="49"/>
      <c r="K167" s="50"/>
      <c r="L167" s="51"/>
      <c r="M167" s="52"/>
      <c r="N167" s="46"/>
      <c r="O167" s="53">
        <f t="shared" si="2"/>
        <v>0</v>
      </c>
      <c r="P167" s="54"/>
    </row>
    <row r="168" spans="1:16" ht="16" x14ac:dyDescent="0.2">
      <c r="A168" s="46"/>
      <c r="B168" s="40"/>
      <c r="C168" s="40"/>
      <c r="D168" s="40"/>
      <c r="E168" s="37"/>
      <c r="F168" s="39"/>
      <c r="G168" s="47"/>
      <c r="H168" s="40"/>
      <c r="I168" s="48"/>
      <c r="J168" s="49"/>
      <c r="K168" s="50"/>
      <c r="L168" s="51"/>
      <c r="M168" s="52"/>
      <c r="N168" s="46"/>
      <c r="O168" s="53">
        <f t="shared" si="2"/>
        <v>0</v>
      </c>
      <c r="P168" s="54"/>
    </row>
    <row r="169" spans="1:16" ht="16" x14ac:dyDescent="0.2">
      <c r="A169" s="46"/>
      <c r="B169" s="40"/>
      <c r="C169" s="40"/>
      <c r="D169" s="40"/>
      <c r="E169" s="37"/>
      <c r="F169" s="39"/>
      <c r="G169" s="47"/>
      <c r="H169" s="40"/>
      <c r="I169" s="48"/>
      <c r="J169" s="49"/>
      <c r="K169" s="50"/>
      <c r="L169" s="51"/>
      <c r="M169" s="52"/>
      <c r="N169" s="46"/>
      <c r="O169" s="53">
        <f t="shared" si="2"/>
        <v>0</v>
      </c>
      <c r="P169" s="54"/>
    </row>
    <row r="170" spans="1:16" ht="16" x14ac:dyDescent="0.2">
      <c r="A170" s="46"/>
      <c r="B170" s="40"/>
      <c r="C170" s="40"/>
      <c r="D170" s="40"/>
      <c r="E170" s="37"/>
      <c r="F170" s="39"/>
      <c r="G170" s="47"/>
      <c r="H170" s="40"/>
      <c r="I170" s="48"/>
      <c r="J170" s="49"/>
      <c r="K170" s="50"/>
      <c r="L170" s="51"/>
      <c r="M170" s="52"/>
      <c r="N170" s="46"/>
      <c r="O170" s="53">
        <f t="shared" si="2"/>
        <v>0</v>
      </c>
      <c r="P170" s="54"/>
    </row>
    <row r="171" spans="1:16" ht="16" x14ac:dyDescent="0.2">
      <c r="A171" s="46"/>
      <c r="B171" s="40"/>
      <c r="C171" s="40"/>
      <c r="D171" s="40"/>
      <c r="E171" s="37"/>
      <c r="F171" s="39"/>
      <c r="G171" s="47"/>
      <c r="H171" s="40"/>
      <c r="I171" s="48"/>
      <c r="J171" s="49"/>
      <c r="K171" s="50"/>
      <c r="L171" s="51"/>
      <c r="M171" s="52"/>
      <c r="N171" s="46"/>
      <c r="O171" s="53">
        <f t="shared" si="2"/>
        <v>0</v>
      </c>
      <c r="P171" s="54"/>
    </row>
    <row r="172" spans="1:16" ht="16" x14ac:dyDescent="0.2">
      <c r="A172" s="46"/>
      <c r="B172" s="40"/>
      <c r="C172" s="40"/>
      <c r="D172" s="40"/>
      <c r="E172" s="37"/>
      <c r="F172" s="39"/>
      <c r="G172" s="47"/>
      <c r="H172" s="40"/>
      <c r="I172" s="48"/>
      <c r="J172" s="49"/>
      <c r="K172" s="50"/>
      <c r="L172" s="51"/>
      <c r="M172" s="52"/>
      <c r="N172" s="46"/>
      <c r="O172" s="53">
        <f t="shared" si="2"/>
        <v>0</v>
      </c>
      <c r="P172" s="54"/>
    </row>
    <row r="173" spans="1:16" ht="16" x14ac:dyDescent="0.2">
      <c r="A173" s="46"/>
      <c r="B173" s="40"/>
      <c r="C173" s="40"/>
      <c r="D173" s="40"/>
      <c r="E173" s="37"/>
      <c r="F173" s="39"/>
      <c r="G173" s="47"/>
      <c r="H173" s="40"/>
      <c r="I173" s="48"/>
      <c r="J173" s="49"/>
      <c r="K173" s="50"/>
      <c r="L173" s="51"/>
      <c r="M173" s="52"/>
      <c r="N173" s="46"/>
      <c r="O173" s="53">
        <f t="shared" si="2"/>
        <v>0</v>
      </c>
      <c r="P173" s="54"/>
    </row>
    <row r="174" spans="1:16" ht="16" x14ac:dyDescent="0.2">
      <c r="A174" s="46"/>
      <c r="B174" s="40"/>
      <c r="C174" s="40"/>
      <c r="D174" s="90"/>
      <c r="E174" s="59"/>
      <c r="F174" s="39"/>
      <c r="G174" s="47"/>
      <c r="H174" s="40"/>
      <c r="I174" s="48"/>
      <c r="J174" s="49"/>
      <c r="K174" s="50"/>
      <c r="L174" s="51"/>
      <c r="M174" s="52"/>
      <c r="N174" s="46"/>
      <c r="O174" s="53">
        <f t="shared" si="2"/>
        <v>0</v>
      </c>
      <c r="P174" s="54"/>
    </row>
    <row r="175" spans="1:16" ht="16" x14ac:dyDescent="0.2">
      <c r="A175" s="46"/>
      <c r="B175" s="40"/>
      <c r="C175" s="40"/>
      <c r="D175" s="40"/>
      <c r="E175" s="37"/>
      <c r="F175" s="39"/>
      <c r="G175" s="47"/>
      <c r="H175" s="40"/>
      <c r="I175" s="48"/>
      <c r="J175" s="49"/>
      <c r="K175" s="50"/>
      <c r="L175" s="51"/>
      <c r="M175" s="52"/>
      <c r="N175" s="46"/>
      <c r="O175" s="53">
        <f t="shared" si="2"/>
        <v>0</v>
      </c>
      <c r="P175" s="54"/>
    </row>
    <row r="176" spans="1:16" ht="16" x14ac:dyDescent="0.2">
      <c r="A176" s="46"/>
      <c r="B176" s="40"/>
      <c r="C176" s="40"/>
      <c r="D176" s="40"/>
      <c r="E176" s="37"/>
      <c r="F176" s="39"/>
      <c r="G176" s="47"/>
      <c r="H176" s="40"/>
      <c r="I176" s="48"/>
      <c r="J176" s="49"/>
      <c r="K176" s="50"/>
      <c r="L176" s="51"/>
      <c r="M176" s="52"/>
      <c r="N176" s="46"/>
      <c r="O176" s="53">
        <f t="shared" si="2"/>
        <v>0</v>
      </c>
      <c r="P176" s="54"/>
    </row>
    <row r="177" spans="1:16" ht="16" x14ac:dyDescent="0.2">
      <c r="A177" s="46"/>
      <c r="B177" s="40"/>
      <c r="C177" s="40"/>
      <c r="D177" s="40"/>
      <c r="E177" s="37"/>
      <c r="F177" s="39"/>
      <c r="G177" s="47"/>
      <c r="H177" s="40"/>
      <c r="I177" s="48"/>
      <c r="J177" s="49"/>
      <c r="K177" s="50"/>
      <c r="L177" s="51"/>
      <c r="M177" s="52"/>
      <c r="N177" s="46"/>
      <c r="O177" s="53">
        <f t="shared" si="2"/>
        <v>0</v>
      </c>
      <c r="P177" s="54"/>
    </row>
    <row r="178" spans="1:16" ht="16" x14ac:dyDescent="0.2">
      <c r="A178" s="46"/>
      <c r="B178" s="40"/>
      <c r="C178" s="40"/>
      <c r="D178" s="40"/>
      <c r="E178" s="37"/>
      <c r="F178" s="39"/>
      <c r="G178" s="47"/>
      <c r="H178" s="40"/>
      <c r="I178" s="48"/>
      <c r="J178" s="49"/>
      <c r="K178" s="50"/>
      <c r="L178" s="51"/>
      <c r="M178" s="52"/>
      <c r="N178" s="46"/>
      <c r="O178" s="53">
        <f t="shared" si="2"/>
        <v>0</v>
      </c>
      <c r="P178" s="54"/>
    </row>
    <row r="179" spans="1:16" ht="16" x14ac:dyDescent="0.2">
      <c r="A179" s="46"/>
      <c r="B179" s="40"/>
      <c r="C179" s="40"/>
      <c r="D179" s="40"/>
      <c r="E179" s="37"/>
      <c r="F179" s="39"/>
      <c r="G179" s="47"/>
      <c r="H179" s="40"/>
      <c r="I179" s="48"/>
      <c r="J179" s="49"/>
      <c r="K179" s="50"/>
      <c r="L179" s="51"/>
      <c r="M179" s="52"/>
      <c r="N179" s="46"/>
      <c r="O179" s="53">
        <f t="shared" si="2"/>
        <v>0</v>
      </c>
      <c r="P179" s="54"/>
    </row>
    <row r="180" spans="1:16" ht="16" x14ac:dyDescent="0.2">
      <c r="A180" s="46"/>
      <c r="B180" s="40"/>
      <c r="C180" s="40"/>
      <c r="D180" s="40"/>
      <c r="E180" s="37"/>
      <c r="F180" s="39"/>
      <c r="G180" s="47"/>
      <c r="H180" s="40"/>
      <c r="I180" s="48"/>
      <c r="J180" s="49"/>
      <c r="K180" s="50"/>
      <c r="L180" s="51"/>
      <c r="M180" s="52"/>
      <c r="N180" s="46"/>
      <c r="O180" s="53">
        <f t="shared" si="2"/>
        <v>0</v>
      </c>
      <c r="P180" s="54"/>
    </row>
    <row r="181" spans="1:16" ht="16" x14ac:dyDescent="0.2">
      <c r="A181" s="46"/>
      <c r="B181" s="40"/>
      <c r="C181" s="40"/>
      <c r="D181" s="40"/>
      <c r="E181" s="37"/>
      <c r="F181" s="39"/>
      <c r="G181" s="47"/>
      <c r="H181" s="40"/>
      <c r="I181" s="48"/>
      <c r="J181" s="49"/>
      <c r="K181" s="50"/>
      <c r="L181" s="51"/>
      <c r="M181" s="52"/>
      <c r="N181" s="46"/>
      <c r="O181" s="53">
        <f t="shared" si="2"/>
        <v>0</v>
      </c>
      <c r="P181" s="54"/>
    </row>
    <row r="182" spans="1:16" ht="16" x14ac:dyDescent="0.2">
      <c r="A182" s="46"/>
      <c r="B182" s="40"/>
      <c r="C182" s="40"/>
      <c r="D182" s="40"/>
      <c r="E182" s="37"/>
      <c r="F182" s="39"/>
      <c r="G182" s="47"/>
      <c r="H182" s="40"/>
      <c r="I182" s="48"/>
      <c r="J182" s="49"/>
      <c r="K182" s="50"/>
      <c r="L182" s="51"/>
      <c r="M182" s="52"/>
      <c r="N182" s="46"/>
      <c r="O182" s="53">
        <f t="shared" si="2"/>
        <v>0</v>
      </c>
      <c r="P182" s="54"/>
    </row>
    <row r="183" spans="1:16" ht="16" x14ac:dyDescent="0.2">
      <c r="A183" s="46"/>
      <c r="B183" s="40"/>
      <c r="C183" s="40"/>
      <c r="D183" s="40"/>
      <c r="E183" s="37"/>
      <c r="F183" s="39"/>
      <c r="G183" s="47"/>
      <c r="H183" s="40"/>
      <c r="I183" s="48"/>
      <c r="J183" s="49"/>
      <c r="K183" s="50"/>
      <c r="L183" s="51"/>
      <c r="M183" s="52"/>
      <c r="N183" s="46"/>
      <c r="O183" s="53">
        <f t="shared" si="2"/>
        <v>0</v>
      </c>
      <c r="P183" s="54"/>
    </row>
    <row r="184" spans="1:16" ht="16" x14ac:dyDescent="0.2">
      <c r="A184" s="46"/>
      <c r="B184" s="40"/>
      <c r="C184" s="40"/>
      <c r="D184" s="40"/>
      <c r="E184" s="37"/>
      <c r="F184" s="39"/>
      <c r="G184" s="47"/>
      <c r="H184" s="40"/>
      <c r="I184" s="48"/>
      <c r="J184" s="49"/>
      <c r="K184" s="50"/>
      <c r="L184" s="51"/>
      <c r="M184" s="52"/>
      <c r="N184" s="46"/>
      <c r="O184" s="53">
        <f t="shared" si="2"/>
        <v>0</v>
      </c>
      <c r="P184" s="54"/>
    </row>
    <row r="185" spans="1:16" ht="16" x14ac:dyDescent="0.2">
      <c r="A185" s="46"/>
      <c r="B185" s="40"/>
      <c r="C185" s="40"/>
      <c r="D185" s="40"/>
      <c r="E185" s="37"/>
      <c r="F185" s="39"/>
      <c r="G185" s="47"/>
      <c r="H185" s="40"/>
      <c r="I185" s="48"/>
      <c r="J185" s="49"/>
      <c r="K185" s="50"/>
      <c r="L185" s="51"/>
      <c r="M185" s="52"/>
      <c r="N185" s="46"/>
      <c r="O185" s="53">
        <f t="shared" si="2"/>
        <v>0</v>
      </c>
      <c r="P185" s="54"/>
    </row>
    <row r="186" spans="1:16" ht="16" x14ac:dyDescent="0.2">
      <c r="A186" s="46"/>
      <c r="B186" s="40"/>
      <c r="C186" s="40"/>
      <c r="D186" s="40"/>
      <c r="E186" s="37"/>
      <c r="F186" s="39"/>
      <c r="G186" s="47"/>
      <c r="H186" s="40"/>
      <c r="I186" s="48"/>
      <c r="J186" s="49"/>
      <c r="K186" s="50"/>
      <c r="L186" s="51"/>
      <c r="M186" s="52"/>
      <c r="N186" s="46"/>
      <c r="O186" s="53">
        <f t="shared" si="2"/>
        <v>0</v>
      </c>
      <c r="P186" s="54"/>
    </row>
    <row r="187" spans="1:16" ht="16" x14ac:dyDescent="0.2">
      <c r="A187" s="46"/>
      <c r="B187" s="40"/>
      <c r="C187" s="40"/>
      <c r="D187" s="40"/>
      <c r="E187" s="37"/>
      <c r="F187" s="39"/>
      <c r="G187" s="47"/>
      <c r="H187" s="40"/>
      <c r="I187" s="48"/>
      <c r="J187" s="49"/>
      <c r="K187" s="50"/>
      <c r="L187" s="51"/>
      <c r="M187" s="52"/>
      <c r="N187" s="46"/>
      <c r="O187" s="53">
        <f t="shared" si="2"/>
        <v>0</v>
      </c>
      <c r="P187" s="54"/>
    </row>
    <row r="188" spans="1:16" ht="16" x14ac:dyDescent="0.2">
      <c r="A188" s="46"/>
      <c r="B188" s="40"/>
      <c r="C188" s="40"/>
      <c r="D188" s="40"/>
      <c r="E188" s="37"/>
      <c r="F188" s="39"/>
      <c r="G188" s="47"/>
      <c r="H188" s="40"/>
      <c r="I188" s="48"/>
      <c r="J188" s="49"/>
      <c r="K188" s="50"/>
      <c r="L188" s="51"/>
      <c r="M188" s="52"/>
      <c r="N188" s="46"/>
      <c r="O188" s="53">
        <f t="shared" si="2"/>
        <v>0</v>
      </c>
      <c r="P188" s="54"/>
    </row>
    <row r="189" spans="1:16" ht="16" x14ac:dyDescent="0.2">
      <c r="A189" s="46"/>
      <c r="B189" s="40"/>
      <c r="C189" s="40"/>
      <c r="D189" s="40"/>
      <c r="E189" s="37"/>
      <c r="F189" s="39"/>
      <c r="G189" s="47"/>
      <c r="H189" s="40"/>
      <c r="I189" s="48"/>
      <c r="J189" s="49"/>
      <c r="K189" s="50"/>
      <c r="L189" s="51"/>
      <c r="M189" s="52"/>
      <c r="N189" s="46"/>
      <c r="O189" s="53">
        <f t="shared" si="2"/>
        <v>0</v>
      </c>
      <c r="P189" s="54"/>
    </row>
    <row r="190" spans="1:16" ht="16" x14ac:dyDescent="0.2">
      <c r="A190" s="46"/>
      <c r="B190" s="40"/>
      <c r="C190" s="40"/>
      <c r="D190" s="40"/>
      <c r="E190" s="37"/>
      <c r="F190" s="39"/>
      <c r="G190" s="47"/>
      <c r="H190" s="40"/>
      <c r="I190" s="48"/>
      <c r="J190" s="49"/>
      <c r="K190" s="50"/>
      <c r="L190" s="51"/>
      <c r="M190" s="52"/>
      <c r="N190" s="46"/>
      <c r="O190" s="53">
        <f t="shared" si="2"/>
        <v>0</v>
      </c>
      <c r="P190" s="54"/>
    </row>
    <row r="191" spans="1:16" ht="16" x14ac:dyDescent="0.2">
      <c r="A191" s="46"/>
      <c r="B191" s="40"/>
      <c r="C191" s="40"/>
      <c r="D191" s="40"/>
      <c r="E191" s="37"/>
      <c r="F191" s="39"/>
      <c r="G191" s="47"/>
      <c r="H191" s="40"/>
      <c r="I191" s="48"/>
      <c r="J191" s="49"/>
      <c r="K191" s="50"/>
      <c r="L191" s="51"/>
      <c r="M191" s="52"/>
      <c r="N191" s="46"/>
      <c r="O191" s="53">
        <f t="shared" si="2"/>
        <v>0</v>
      </c>
      <c r="P191" s="54"/>
    </row>
    <row r="192" spans="1:16" ht="16" x14ac:dyDescent="0.2">
      <c r="A192" s="46"/>
      <c r="B192" s="40"/>
      <c r="C192" s="40"/>
      <c r="D192" s="40"/>
      <c r="E192" s="37"/>
      <c r="F192" s="39"/>
      <c r="G192" s="47"/>
      <c r="H192" s="40"/>
      <c r="I192" s="48"/>
      <c r="J192" s="49"/>
      <c r="K192" s="50"/>
      <c r="L192" s="51"/>
      <c r="M192" s="52"/>
      <c r="N192" s="46"/>
      <c r="O192" s="53">
        <f t="shared" si="2"/>
        <v>0</v>
      </c>
      <c r="P192" s="54"/>
    </row>
    <row r="193" spans="1:16" ht="16" x14ac:dyDescent="0.2">
      <c r="A193" s="46"/>
      <c r="B193" s="40"/>
      <c r="C193" s="40"/>
      <c r="D193" s="40"/>
      <c r="E193" s="37"/>
      <c r="F193" s="39"/>
      <c r="G193" s="47"/>
      <c r="H193" s="40"/>
      <c r="I193" s="48"/>
      <c r="J193" s="49"/>
      <c r="K193" s="50"/>
      <c r="L193" s="51"/>
      <c r="M193" s="52"/>
      <c r="N193" s="46"/>
      <c r="O193" s="53">
        <f t="shared" si="2"/>
        <v>0</v>
      </c>
      <c r="P193" s="54"/>
    </row>
    <row r="194" spans="1:16" ht="16" x14ac:dyDescent="0.2">
      <c r="A194" s="89"/>
      <c r="B194" s="90"/>
      <c r="C194" s="90"/>
      <c r="D194" s="90"/>
      <c r="E194" s="59"/>
      <c r="F194" s="91"/>
      <c r="G194" s="47"/>
      <c r="H194" s="40"/>
      <c r="I194" s="48"/>
      <c r="J194" s="49"/>
      <c r="K194" s="50"/>
      <c r="L194" s="51"/>
      <c r="M194" s="52"/>
      <c r="N194" s="46"/>
      <c r="O194" s="53">
        <f t="shared" si="2"/>
        <v>0</v>
      </c>
      <c r="P194" s="54"/>
    </row>
    <row r="195" spans="1:16" ht="16" x14ac:dyDescent="0.2">
      <c r="A195" s="46"/>
      <c r="B195" s="40"/>
      <c r="C195" s="40"/>
      <c r="D195" s="40"/>
      <c r="E195" s="37"/>
      <c r="F195" s="39"/>
      <c r="G195" s="47"/>
      <c r="H195" s="40"/>
      <c r="I195" s="48"/>
      <c r="J195" s="49"/>
      <c r="K195" s="50"/>
      <c r="L195" s="51"/>
      <c r="M195" s="52"/>
      <c r="N195" s="46"/>
      <c r="O195" s="53">
        <f t="shared" si="2"/>
        <v>0</v>
      </c>
      <c r="P195" s="54"/>
    </row>
    <row r="196" spans="1:16" ht="16" x14ac:dyDescent="0.2">
      <c r="A196" s="46"/>
      <c r="B196" s="40"/>
      <c r="C196" s="40"/>
      <c r="D196" s="40"/>
      <c r="E196" s="37"/>
      <c r="F196" s="39"/>
      <c r="G196" s="47"/>
      <c r="H196" s="40"/>
      <c r="I196" s="48"/>
      <c r="J196" s="49"/>
      <c r="K196" s="50"/>
      <c r="L196" s="51"/>
      <c r="M196" s="52"/>
      <c r="N196" s="46"/>
      <c r="O196" s="53">
        <f t="shared" ref="O196:O220" si="3">ABS(N196-A196)</f>
        <v>0</v>
      </c>
      <c r="P196" s="54"/>
    </row>
    <row r="197" spans="1:16" ht="16" x14ac:dyDescent="0.2">
      <c r="A197" s="46"/>
      <c r="B197" s="40"/>
      <c r="C197" s="40"/>
      <c r="D197" s="40"/>
      <c r="E197" s="37"/>
      <c r="F197" s="39"/>
      <c r="G197" s="47"/>
      <c r="H197" s="40"/>
      <c r="I197" s="48"/>
      <c r="J197" s="49"/>
      <c r="K197" s="50"/>
      <c r="L197" s="51"/>
      <c r="M197" s="52"/>
      <c r="N197" s="46"/>
      <c r="O197" s="53">
        <f t="shared" si="3"/>
        <v>0</v>
      </c>
      <c r="P197" s="54"/>
    </row>
    <row r="198" spans="1:16" ht="16" x14ac:dyDescent="0.2">
      <c r="A198" s="46"/>
      <c r="B198" s="40"/>
      <c r="C198" s="40"/>
      <c r="D198" s="40"/>
      <c r="E198" s="37"/>
      <c r="F198" s="39"/>
      <c r="G198" s="47"/>
      <c r="H198" s="40"/>
      <c r="I198" s="48"/>
      <c r="J198" s="49"/>
      <c r="K198" s="50"/>
      <c r="L198" s="51"/>
      <c r="M198" s="52"/>
      <c r="N198" s="46"/>
      <c r="O198" s="53">
        <f t="shared" si="3"/>
        <v>0</v>
      </c>
      <c r="P198" s="54"/>
    </row>
    <row r="199" spans="1:16" ht="16" x14ac:dyDescent="0.2">
      <c r="A199" s="46"/>
      <c r="B199" s="40"/>
      <c r="C199" s="40"/>
      <c r="D199" s="40"/>
      <c r="E199" s="37"/>
      <c r="F199" s="39"/>
      <c r="G199" s="47"/>
      <c r="H199" s="40"/>
      <c r="I199" s="48"/>
      <c r="J199" s="49"/>
      <c r="K199" s="50"/>
      <c r="L199" s="51"/>
      <c r="M199" s="52"/>
      <c r="N199" s="46"/>
      <c r="O199" s="53">
        <f t="shared" si="3"/>
        <v>0</v>
      </c>
      <c r="P199" s="54"/>
    </row>
    <row r="200" spans="1:16" ht="16" x14ac:dyDescent="0.2">
      <c r="A200" s="46"/>
      <c r="B200" s="40"/>
      <c r="C200" s="40"/>
      <c r="D200" s="40"/>
      <c r="E200" s="37"/>
      <c r="F200" s="39"/>
      <c r="G200" s="47"/>
      <c r="H200" s="40"/>
      <c r="I200" s="48"/>
      <c r="J200" s="49"/>
      <c r="K200" s="50"/>
      <c r="L200" s="51"/>
      <c r="M200" s="52"/>
      <c r="N200" s="46"/>
      <c r="O200" s="53">
        <f t="shared" si="3"/>
        <v>0</v>
      </c>
      <c r="P200" s="54"/>
    </row>
    <row r="201" spans="1:16" ht="16" x14ac:dyDescent="0.2">
      <c r="A201" s="46"/>
      <c r="B201" s="40"/>
      <c r="C201" s="40"/>
      <c r="D201" s="40"/>
      <c r="E201" s="37"/>
      <c r="F201" s="39"/>
      <c r="G201" s="47"/>
      <c r="H201" s="40"/>
      <c r="I201" s="48"/>
      <c r="J201" s="49"/>
      <c r="K201" s="50"/>
      <c r="L201" s="51"/>
      <c r="M201" s="52"/>
      <c r="N201" s="46"/>
      <c r="O201" s="53">
        <f t="shared" si="3"/>
        <v>0</v>
      </c>
      <c r="P201" s="54"/>
    </row>
    <row r="202" spans="1:16" ht="16" x14ac:dyDescent="0.2">
      <c r="A202" s="46"/>
      <c r="B202" s="40"/>
      <c r="C202" s="40"/>
      <c r="D202" s="40"/>
      <c r="E202" s="37"/>
      <c r="F202" s="39"/>
      <c r="G202" s="47"/>
      <c r="H202" s="40"/>
      <c r="I202" s="48"/>
      <c r="J202" s="49"/>
      <c r="K202" s="50"/>
      <c r="L202" s="51"/>
      <c r="M202" s="52"/>
      <c r="N202" s="46"/>
      <c r="O202" s="53">
        <f t="shared" si="3"/>
        <v>0</v>
      </c>
      <c r="P202" s="54"/>
    </row>
    <row r="203" spans="1:16" ht="16" x14ac:dyDescent="0.2">
      <c r="A203" s="46"/>
      <c r="B203" s="40"/>
      <c r="C203" s="40"/>
      <c r="D203" s="40"/>
      <c r="E203" s="37"/>
      <c r="F203" s="39"/>
      <c r="G203" s="47"/>
      <c r="H203" s="40"/>
      <c r="I203" s="48"/>
      <c r="J203" s="49"/>
      <c r="K203" s="50"/>
      <c r="L203" s="51"/>
      <c r="M203" s="52"/>
      <c r="N203" s="46"/>
      <c r="O203" s="53">
        <f t="shared" si="3"/>
        <v>0</v>
      </c>
      <c r="P203" s="54"/>
    </row>
    <row r="204" spans="1:16" ht="16" x14ac:dyDescent="0.2">
      <c r="A204" s="46"/>
      <c r="B204" s="40"/>
      <c r="C204" s="40"/>
      <c r="D204" s="40"/>
      <c r="E204" s="37"/>
      <c r="F204" s="39"/>
      <c r="G204" s="47"/>
      <c r="H204" s="40"/>
      <c r="I204" s="48"/>
      <c r="J204" s="49"/>
      <c r="K204" s="50"/>
      <c r="L204" s="51"/>
      <c r="M204" s="52"/>
      <c r="N204" s="46"/>
      <c r="O204" s="53">
        <f t="shared" si="3"/>
        <v>0</v>
      </c>
      <c r="P204" s="54"/>
    </row>
    <row r="205" spans="1:16" ht="16" x14ac:dyDescent="0.2">
      <c r="A205" s="46"/>
      <c r="B205" s="40"/>
      <c r="C205" s="40"/>
      <c r="D205" s="40"/>
      <c r="E205" s="37"/>
      <c r="F205" s="39"/>
      <c r="G205" s="47"/>
      <c r="H205" s="40"/>
      <c r="I205" s="48"/>
      <c r="J205" s="49"/>
      <c r="K205" s="50"/>
      <c r="L205" s="51"/>
      <c r="M205" s="52"/>
      <c r="N205" s="46"/>
      <c r="O205" s="53">
        <f t="shared" si="3"/>
        <v>0</v>
      </c>
      <c r="P205" s="54"/>
    </row>
    <row r="206" spans="1:16" ht="16" x14ac:dyDescent="0.2">
      <c r="A206" s="46"/>
      <c r="B206" s="40"/>
      <c r="C206" s="40"/>
      <c r="D206" s="40"/>
      <c r="E206" s="37"/>
      <c r="F206" s="39"/>
      <c r="G206" s="47"/>
      <c r="H206" s="40"/>
      <c r="I206" s="48"/>
      <c r="J206" s="49"/>
      <c r="K206" s="50"/>
      <c r="L206" s="51"/>
      <c r="M206" s="52"/>
      <c r="N206" s="46"/>
      <c r="O206" s="53">
        <f t="shared" si="3"/>
        <v>0</v>
      </c>
      <c r="P206" s="54"/>
    </row>
    <row r="207" spans="1:16" ht="16" x14ac:dyDescent="0.2">
      <c r="A207" s="46"/>
      <c r="B207" s="40"/>
      <c r="C207" s="40"/>
      <c r="D207" s="40"/>
      <c r="E207" s="37"/>
      <c r="F207" s="39"/>
      <c r="G207" s="47"/>
      <c r="H207" s="40"/>
      <c r="I207" s="48"/>
      <c r="J207" s="49"/>
      <c r="K207" s="50"/>
      <c r="L207" s="51"/>
      <c r="M207" s="52"/>
      <c r="N207" s="46"/>
      <c r="O207" s="53">
        <f t="shared" si="3"/>
        <v>0</v>
      </c>
      <c r="P207" s="54"/>
    </row>
    <row r="208" spans="1:16" ht="16" x14ac:dyDescent="0.2">
      <c r="A208" s="46"/>
      <c r="B208" s="40"/>
      <c r="C208" s="40"/>
      <c r="D208" s="40"/>
      <c r="E208" s="37"/>
      <c r="F208" s="39"/>
      <c r="G208" s="47"/>
      <c r="H208" s="40"/>
      <c r="I208" s="48"/>
      <c r="J208" s="49"/>
      <c r="K208" s="50"/>
      <c r="L208" s="51"/>
      <c r="M208" s="52"/>
      <c r="N208" s="46"/>
      <c r="O208" s="53">
        <f t="shared" si="3"/>
        <v>0</v>
      </c>
      <c r="P208" s="54"/>
    </row>
    <row r="209" spans="1:16" ht="16" x14ac:dyDescent="0.2">
      <c r="A209" s="46"/>
      <c r="B209" s="40"/>
      <c r="C209" s="40"/>
      <c r="D209" s="40"/>
      <c r="E209" s="37"/>
      <c r="F209" s="39"/>
      <c r="G209" s="47"/>
      <c r="H209" s="40"/>
      <c r="I209" s="48"/>
      <c r="J209" s="49"/>
      <c r="K209" s="50"/>
      <c r="L209" s="51"/>
      <c r="M209" s="52"/>
      <c r="N209" s="46"/>
      <c r="O209" s="53">
        <f t="shared" si="3"/>
        <v>0</v>
      </c>
      <c r="P209" s="54"/>
    </row>
    <row r="210" spans="1:16" ht="16" x14ac:dyDescent="0.2">
      <c r="A210" s="46"/>
      <c r="B210" s="40"/>
      <c r="C210" s="40"/>
      <c r="D210" s="40"/>
      <c r="E210" s="37"/>
      <c r="F210" s="39"/>
      <c r="G210" s="47"/>
      <c r="H210" s="40"/>
      <c r="I210" s="48"/>
      <c r="J210" s="49"/>
      <c r="K210" s="50"/>
      <c r="L210" s="51"/>
      <c r="M210" s="52"/>
      <c r="N210" s="46"/>
      <c r="O210" s="53">
        <f t="shared" si="3"/>
        <v>0</v>
      </c>
      <c r="P210" s="54"/>
    </row>
    <row r="211" spans="1:16" ht="16" x14ac:dyDescent="0.2">
      <c r="A211" s="46"/>
      <c r="B211" s="40"/>
      <c r="C211" s="40"/>
      <c r="D211" s="40"/>
      <c r="E211" s="37"/>
      <c r="F211" s="39"/>
      <c r="G211" s="47"/>
      <c r="H211" s="40"/>
      <c r="I211" s="48"/>
      <c r="J211" s="49"/>
      <c r="K211" s="50"/>
      <c r="L211" s="51"/>
      <c r="M211" s="52"/>
      <c r="N211" s="46"/>
      <c r="O211" s="53">
        <f t="shared" si="3"/>
        <v>0</v>
      </c>
      <c r="P211" s="54"/>
    </row>
    <row r="212" spans="1:16" ht="16" x14ac:dyDescent="0.2">
      <c r="A212" s="46"/>
      <c r="B212" s="40"/>
      <c r="C212" s="40"/>
      <c r="D212" s="40"/>
      <c r="E212" s="37"/>
      <c r="F212" s="39"/>
      <c r="G212" s="47"/>
      <c r="H212" s="40"/>
      <c r="I212" s="48"/>
      <c r="J212" s="49"/>
      <c r="K212" s="50"/>
      <c r="L212" s="51"/>
      <c r="M212" s="52"/>
      <c r="N212" s="46"/>
      <c r="O212" s="53">
        <f t="shared" si="3"/>
        <v>0</v>
      </c>
      <c r="P212" s="54"/>
    </row>
    <row r="213" spans="1:16" ht="16" x14ac:dyDescent="0.2">
      <c r="A213" s="46"/>
      <c r="B213" s="40"/>
      <c r="C213" s="40"/>
      <c r="D213" s="40"/>
      <c r="E213" s="37"/>
      <c r="F213" s="39"/>
      <c r="G213" s="47"/>
      <c r="H213" s="40"/>
      <c r="I213" s="48"/>
      <c r="J213" s="49"/>
      <c r="K213" s="50"/>
      <c r="L213" s="51"/>
      <c r="M213" s="52"/>
      <c r="N213" s="46"/>
      <c r="O213" s="53">
        <f t="shared" si="3"/>
        <v>0</v>
      </c>
      <c r="P213" s="54"/>
    </row>
    <row r="214" spans="1:16" ht="16" x14ac:dyDescent="0.2">
      <c r="A214" s="46"/>
      <c r="B214" s="40"/>
      <c r="C214" s="40"/>
      <c r="D214" s="40"/>
      <c r="E214" s="37"/>
      <c r="F214" s="39"/>
      <c r="G214" s="47"/>
      <c r="H214" s="40"/>
      <c r="I214" s="48"/>
      <c r="J214" s="49"/>
      <c r="K214" s="50"/>
      <c r="L214" s="51"/>
      <c r="M214" s="52"/>
      <c r="N214" s="46"/>
      <c r="O214" s="53">
        <f t="shared" si="3"/>
        <v>0</v>
      </c>
      <c r="P214" s="54"/>
    </row>
    <row r="215" spans="1:16" ht="16" x14ac:dyDescent="0.2">
      <c r="A215" s="46"/>
      <c r="B215" s="40"/>
      <c r="C215" s="40"/>
      <c r="D215" s="40"/>
      <c r="E215" s="37"/>
      <c r="F215" s="39"/>
      <c r="G215" s="47"/>
      <c r="H215" s="40"/>
      <c r="I215" s="48"/>
      <c r="J215" s="49"/>
      <c r="K215" s="50"/>
      <c r="L215" s="51"/>
      <c r="M215" s="52"/>
      <c r="N215" s="46"/>
      <c r="O215" s="53">
        <f t="shared" si="3"/>
        <v>0</v>
      </c>
      <c r="P215" s="54"/>
    </row>
    <row r="216" spans="1:16" ht="16" x14ac:dyDescent="0.2">
      <c r="A216" s="46"/>
      <c r="B216" s="40"/>
      <c r="C216" s="40"/>
      <c r="D216" s="40"/>
      <c r="E216" s="37"/>
      <c r="F216" s="39"/>
      <c r="G216" s="47"/>
      <c r="H216" s="40"/>
      <c r="I216" s="48"/>
      <c r="J216" s="49"/>
      <c r="K216" s="107"/>
      <c r="L216" s="110"/>
      <c r="M216" s="111"/>
      <c r="N216" s="46"/>
      <c r="O216" s="53">
        <f t="shared" si="3"/>
        <v>0</v>
      </c>
      <c r="P216" s="54"/>
    </row>
    <row r="217" spans="1:16" ht="16" x14ac:dyDescent="0.2">
      <c r="A217" s="46"/>
      <c r="B217" s="40"/>
      <c r="C217" s="40"/>
      <c r="D217" s="40"/>
      <c r="E217" s="37"/>
      <c r="F217" s="39"/>
      <c r="G217" s="47"/>
      <c r="H217" s="40"/>
      <c r="I217" s="48"/>
      <c r="J217" s="49"/>
      <c r="K217" s="50"/>
      <c r="L217" s="51"/>
      <c r="M217" s="52"/>
      <c r="N217" s="46"/>
      <c r="O217" s="53">
        <f t="shared" si="3"/>
        <v>0</v>
      </c>
      <c r="P217" s="54"/>
    </row>
    <row r="218" spans="1:16" ht="16" x14ac:dyDescent="0.2">
      <c r="A218" s="46"/>
      <c r="B218" s="40"/>
      <c r="C218" s="40"/>
      <c r="D218" s="40"/>
      <c r="E218" s="37"/>
      <c r="F218" s="39"/>
      <c r="G218" s="47"/>
      <c r="H218" s="40"/>
      <c r="I218" s="48"/>
      <c r="J218" s="49"/>
      <c r="K218" s="50"/>
      <c r="L218" s="51"/>
      <c r="M218" s="52"/>
      <c r="N218" s="46"/>
      <c r="O218" s="53">
        <f t="shared" si="3"/>
        <v>0</v>
      </c>
      <c r="P218" s="54"/>
    </row>
    <row r="219" spans="1:16" ht="16" x14ac:dyDescent="0.2">
      <c r="A219" s="46"/>
      <c r="B219" s="40"/>
      <c r="C219" s="40"/>
      <c r="D219" s="40"/>
      <c r="E219" s="37"/>
      <c r="F219" s="39"/>
      <c r="G219" s="47"/>
      <c r="H219" s="40"/>
      <c r="I219" s="48"/>
      <c r="J219" s="49"/>
      <c r="K219" s="50"/>
      <c r="L219" s="51"/>
      <c r="M219" s="52"/>
      <c r="N219" s="46"/>
      <c r="O219" s="53">
        <f t="shared" si="3"/>
        <v>0</v>
      </c>
      <c r="P219" s="54"/>
    </row>
    <row r="220" spans="1:16" ht="16" x14ac:dyDescent="0.2">
      <c r="A220" s="46"/>
      <c r="B220" s="40"/>
      <c r="C220" s="40"/>
      <c r="D220" s="40"/>
      <c r="E220" s="37"/>
      <c r="F220" s="39"/>
      <c r="G220" s="47"/>
      <c r="H220" s="40"/>
      <c r="I220" s="114"/>
      <c r="J220" s="49"/>
      <c r="K220" s="107"/>
      <c r="L220" s="110"/>
      <c r="M220" s="111"/>
      <c r="N220" s="46"/>
      <c r="O220" s="53">
        <f t="shared" si="3"/>
        <v>0</v>
      </c>
      <c r="P220" s="54"/>
    </row>
    <row r="221" spans="1:16" ht="30.75" customHeight="1" thickBot="1" x14ac:dyDescent="0.25">
      <c r="A221" s="100" t="s">
        <v>55</v>
      </c>
      <c r="B221" s="60"/>
      <c r="C221" s="104"/>
      <c r="D221" s="104"/>
      <c r="E221" s="92">
        <f>SUM(E4:E220)</f>
        <v>91</v>
      </c>
      <c r="F221" s="35"/>
      <c r="G221" s="161" t="s">
        <v>56</v>
      </c>
      <c r="H221" s="162"/>
      <c r="I221" s="62">
        <f>SUM(I4:I194)</f>
        <v>24</v>
      </c>
      <c r="J221" s="105">
        <f>SUM(J4:J194)</f>
        <v>14</v>
      </c>
      <c r="K221" s="108">
        <f>SUM(K4:K194)</f>
        <v>29</v>
      </c>
      <c r="L221" s="110">
        <f>SUM(L4:L194)</f>
        <v>22</v>
      </c>
      <c r="M221" s="52">
        <f>SUM(M4:M194)</f>
        <v>0</v>
      </c>
      <c r="N221" s="93"/>
      <c r="O221" s="64">
        <f>SUM(I221:M221)</f>
        <v>89</v>
      </c>
      <c r="P221" s="128" t="s">
        <v>57</v>
      </c>
    </row>
    <row r="222" spans="1:16" ht="28.5" customHeight="1" thickBot="1" x14ac:dyDescent="0.25">
      <c r="A222" s="150" t="s">
        <v>58</v>
      </c>
      <c r="B222" s="150"/>
      <c r="C222" s="150"/>
      <c r="D222" s="117"/>
      <c r="E222" s="61">
        <f>SUM(C4:C220)</f>
        <v>8</v>
      </c>
      <c r="F222" s="35"/>
      <c r="G222" s="163" t="s">
        <v>184</v>
      </c>
      <c r="H222" s="164"/>
      <c r="I222" s="66">
        <f>SUMIF(I4:I194,"=1",O4:O194)</f>
        <v>0.19027777777777766</v>
      </c>
      <c r="J222" s="106">
        <f>SUMIF(J4:J194,"=1",O4:O194)</f>
        <v>0.14999999999999986</v>
      </c>
      <c r="K222" s="109">
        <f>SUMIF(K4:K194,"=1",O4:O194)</f>
        <v>0.20902777777777792</v>
      </c>
      <c r="L222" s="113">
        <f>SUMIF(L4:L194,"=1",O4:O194)</f>
        <v>0.17777777777777792</v>
      </c>
      <c r="M222" s="112">
        <f>SUMIF(M4:M194,"=1",O4:O194)</f>
        <v>0</v>
      </c>
      <c r="N222" s="94"/>
      <c r="O222" s="67">
        <f>SUM(O4:O220)</f>
        <v>0.72708333333333297</v>
      </c>
      <c r="P222" s="128" t="s">
        <v>181</v>
      </c>
    </row>
    <row r="223" spans="1:16" ht="28.5" customHeight="1" x14ac:dyDescent="0.2">
      <c r="A223" s="63"/>
      <c r="B223" s="69"/>
      <c r="C223" s="35"/>
      <c r="D223" s="35"/>
      <c r="E223" s="35"/>
      <c r="F223" s="35"/>
      <c r="G223" s="163" t="s">
        <v>185</v>
      </c>
      <c r="H223" s="164"/>
      <c r="I223" s="70">
        <f>ABS(I222*60)</f>
        <v>11.416666666666659</v>
      </c>
      <c r="J223" s="71">
        <f>ABS(J222*60)</f>
        <v>8.9999999999999911</v>
      </c>
      <c r="K223" s="72">
        <f>ABS(K222*60)</f>
        <v>12.541666666666675</v>
      </c>
      <c r="L223" s="73">
        <f>ABS(L222*60)</f>
        <v>10.666666666666675</v>
      </c>
      <c r="M223" s="74">
        <f>ABS(M222*60)</f>
        <v>0</v>
      </c>
      <c r="N223" s="95"/>
      <c r="O223" s="53">
        <f>ABS(O222*60)</f>
        <v>43.624999999999979</v>
      </c>
      <c r="P223" s="128" t="s">
        <v>182</v>
      </c>
    </row>
    <row r="224" spans="1:16" ht="28.5" customHeight="1" x14ac:dyDescent="0.2">
      <c r="A224" s="63"/>
      <c r="B224" s="69"/>
      <c r="C224" s="35"/>
      <c r="D224" s="35"/>
      <c r="E224" s="35"/>
      <c r="F224" s="35"/>
      <c r="G224" s="163" t="s">
        <v>186</v>
      </c>
      <c r="H224" s="164"/>
      <c r="I224" s="115">
        <f t="shared" ref="I224:J224" si="4">ABS(I223/I221)</f>
        <v>0.47569444444444414</v>
      </c>
      <c r="J224" s="116">
        <f t="shared" si="4"/>
        <v>0.64285714285714224</v>
      </c>
      <c r="K224" s="76">
        <f>ABS(K223/K221)</f>
        <v>0.43247126436781635</v>
      </c>
      <c r="L224" s="77">
        <f>ABS(L223/L221)</f>
        <v>0.48484848484848525</v>
      </c>
      <c r="M224" s="78">
        <v>0</v>
      </c>
      <c r="N224" s="93"/>
      <c r="O224" s="79">
        <f>ABS(O223/O221)</f>
        <v>0.49016853932584248</v>
      </c>
      <c r="P224" s="129" t="s">
        <v>183</v>
      </c>
    </row>
    <row r="225" spans="1:16" ht="17" thickBot="1" x14ac:dyDescent="0.25">
      <c r="A225" s="63"/>
      <c r="B225" s="69"/>
      <c r="C225" s="35"/>
      <c r="D225" s="35"/>
      <c r="E225" s="35"/>
      <c r="F225" s="35"/>
      <c r="G225" s="81"/>
      <c r="H225" s="82"/>
      <c r="I225" s="35"/>
      <c r="J225" s="83"/>
      <c r="K225" s="83"/>
      <c r="L225" s="83"/>
      <c r="M225" s="83"/>
      <c r="N225" s="63"/>
      <c r="O225" s="35"/>
      <c r="P225" s="35"/>
    </row>
    <row r="226" spans="1:16" ht="18" thickTop="1" thickBot="1" x14ac:dyDescent="0.25">
      <c r="A226" s="153" t="s">
        <v>65</v>
      </c>
      <c r="B226" s="154"/>
      <c r="C226" s="154"/>
      <c r="D226" s="154"/>
      <c r="E226" s="154"/>
      <c r="F226" s="154"/>
      <c r="G226" s="155"/>
      <c r="H226" s="82" t="s">
        <v>66</v>
      </c>
      <c r="I226" s="118" t="s">
        <v>187</v>
      </c>
      <c r="J226" s="118" t="s">
        <v>188</v>
      </c>
      <c r="K226" s="118">
        <v>46</v>
      </c>
      <c r="L226" s="118">
        <v>47</v>
      </c>
      <c r="M226" s="118">
        <v>51</v>
      </c>
      <c r="N226" s="133"/>
      <c r="O226" s="35"/>
      <c r="P226" s="35"/>
    </row>
    <row r="227" spans="1:16" ht="17" thickTop="1" x14ac:dyDescent="0.2">
      <c r="A227" s="63"/>
      <c r="B227" s="35"/>
      <c r="C227" s="35"/>
      <c r="D227" s="35"/>
      <c r="E227" s="35"/>
      <c r="F227" s="35" t="s">
        <v>67</v>
      </c>
      <c r="G227" s="82"/>
      <c r="H227" s="82" t="s">
        <v>68</v>
      </c>
      <c r="I227" s="118">
        <v>38290</v>
      </c>
      <c r="J227" s="118">
        <v>8893</v>
      </c>
      <c r="K227" s="118">
        <v>143280</v>
      </c>
      <c r="L227" s="118">
        <v>132101</v>
      </c>
      <c r="M227" s="118">
        <v>135000</v>
      </c>
      <c r="N227" s="133"/>
      <c r="O227" s="35"/>
      <c r="P227" s="35"/>
    </row>
    <row r="228" spans="1:16" ht="16" x14ac:dyDescent="0.2">
      <c r="A228" s="84" t="s">
        <v>46</v>
      </c>
      <c r="B228" s="140" t="s">
        <v>69</v>
      </c>
      <c r="C228" s="141"/>
      <c r="D228" s="141"/>
      <c r="E228" s="142"/>
      <c r="F228" s="85">
        <f>SUMIF(F4:F220,"CA",E4:E220)</f>
        <v>12</v>
      </c>
      <c r="G228" s="86">
        <f>ABS(F228/E221)</f>
        <v>0.13186813186813187</v>
      </c>
      <c r="H228" s="82" t="s">
        <v>70</v>
      </c>
      <c r="I228" s="118">
        <v>38320</v>
      </c>
      <c r="J228" s="118">
        <v>8927</v>
      </c>
      <c r="K228" s="118">
        <v>143325</v>
      </c>
      <c r="L228" s="118">
        <v>132140</v>
      </c>
      <c r="M228" s="118">
        <v>135000</v>
      </c>
      <c r="N228" s="133"/>
      <c r="O228" s="35"/>
      <c r="P228" s="35"/>
    </row>
    <row r="229" spans="1:16" ht="16" x14ac:dyDescent="0.2">
      <c r="A229" s="84" t="s">
        <v>44</v>
      </c>
      <c r="B229" s="140" t="s">
        <v>71</v>
      </c>
      <c r="C229" s="141"/>
      <c r="D229" s="141"/>
      <c r="E229" s="142"/>
      <c r="F229" s="85">
        <f>SUMIF(F4:F220,"EL",E4:E220)</f>
        <v>27</v>
      </c>
      <c r="G229" s="86">
        <f>ABS(F229/E221)</f>
        <v>0.2967032967032967</v>
      </c>
      <c r="H229" s="82" t="s">
        <v>72</v>
      </c>
      <c r="I229" s="118">
        <f>SUM(I228-I227)</f>
        <v>30</v>
      </c>
      <c r="J229" s="118">
        <f>SUM(J228-J227)</f>
        <v>34</v>
      </c>
      <c r="K229" s="118">
        <f>SUM(K228-K227)</f>
        <v>45</v>
      </c>
      <c r="L229" s="118">
        <f>SUM(L228-L227)</f>
        <v>39</v>
      </c>
      <c r="M229" s="118">
        <f>SUM(M228-M227)</f>
        <v>0</v>
      </c>
      <c r="N229" s="133"/>
      <c r="O229" s="35"/>
      <c r="P229" s="35"/>
    </row>
    <row r="230" spans="1:16" ht="16" x14ac:dyDescent="0.2">
      <c r="A230" s="84" t="s">
        <v>53</v>
      </c>
      <c r="B230" s="140" t="s">
        <v>73</v>
      </c>
      <c r="C230" s="141"/>
      <c r="D230" s="141"/>
      <c r="E230" s="142"/>
      <c r="F230" s="85">
        <f>SUMIF(F4:F220,"EN",E4:E220)</f>
        <v>0</v>
      </c>
      <c r="G230" s="86">
        <f>ABS(F230/E221)</f>
        <v>0</v>
      </c>
      <c r="H230" s="82" t="s">
        <v>74</v>
      </c>
      <c r="I230" s="118"/>
      <c r="J230" s="118"/>
      <c r="K230" s="118"/>
      <c r="L230" s="118"/>
      <c r="M230" s="118"/>
      <c r="N230" s="133"/>
      <c r="O230" s="35"/>
      <c r="P230" s="35"/>
    </row>
    <row r="231" spans="1:16" ht="16" x14ac:dyDescent="0.2">
      <c r="A231" s="84" t="s">
        <v>54</v>
      </c>
      <c r="B231" s="140" t="s">
        <v>75</v>
      </c>
      <c r="C231" s="141"/>
      <c r="D231" s="141"/>
      <c r="E231" s="142"/>
      <c r="F231" s="85">
        <f>SUMIF(F4:F220,"EV",E4:E220)</f>
        <v>0</v>
      </c>
      <c r="G231" s="86">
        <f>ABS(F231/E221)</f>
        <v>0</v>
      </c>
      <c r="H231" s="82"/>
      <c r="I231" s="118"/>
      <c r="J231" s="118"/>
      <c r="K231" s="118" t="s">
        <v>76</v>
      </c>
      <c r="L231" s="118"/>
      <c r="M231" s="118"/>
      <c r="N231" s="133"/>
      <c r="O231" s="35"/>
      <c r="P231" s="35"/>
    </row>
    <row r="232" spans="1:16" ht="16" x14ac:dyDescent="0.2">
      <c r="A232" s="84" t="s">
        <v>77</v>
      </c>
      <c r="B232" s="140" t="s">
        <v>78</v>
      </c>
      <c r="C232" s="141"/>
      <c r="D232" s="141"/>
      <c r="E232" s="142"/>
      <c r="F232" s="85">
        <f>SUMIF(F4:F220,"FP",E4:E220)</f>
        <v>0</v>
      </c>
      <c r="G232" s="86">
        <f>ABS(F232/E221)</f>
        <v>0</v>
      </c>
      <c r="H232" s="82"/>
      <c r="I232" s="35"/>
      <c r="J232" s="35"/>
      <c r="K232" s="35"/>
      <c r="L232" s="35"/>
      <c r="M232" s="35"/>
      <c r="N232" s="63"/>
      <c r="O232" s="35"/>
      <c r="P232" s="35"/>
    </row>
    <row r="233" spans="1:16" ht="16" x14ac:dyDescent="0.2">
      <c r="A233" s="84" t="s">
        <v>51</v>
      </c>
      <c r="B233" s="140" t="s">
        <v>79</v>
      </c>
      <c r="C233" s="141"/>
      <c r="D233" s="141"/>
      <c r="E233" s="142"/>
      <c r="F233" s="85">
        <f>SUMIF(F4:F220,"LS",E4:E220)</f>
        <v>28</v>
      </c>
      <c r="G233" s="86">
        <f>ABS(F233/E221)</f>
        <v>0.30769230769230771</v>
      </c>
      <c r="H233" s="82" t="s">
        <v>80</v>
      </c>
      <c r="I233" s="35"/>
      <c r="J233" s="35"/>
      <c r="K233" s="35"/>
      <c r="L233" s="35"/>
      <c r="M233" s="35"/>
      <c r="N233" s="63"/>
      <c r="O233" s="35"/>
      <c r="P233" s="35"/>
    </row>
    <row r="234" spans="1:16" ht="16" x14ac:dyDescent="0.2">
      <c r="A234" s="84" t="s">
        <v>47</v>
      </c>
      <c r="B234" s="140" t="s">
        <v>81</v>
      </c>
      <c r="C234" s="141"/>
      <c r="D234" s="141"/>
      <c r="E234" s="142"/>
      <c r="F234" s="85">
        <f>SUMIF(F4:F220,"MA",E4:E220)</f>
        <v>0</v>
      </c>
      <c r="G234" s="86">
        <f>ABS(F234/E221)</f>
        <v>0</v>
      </c>
      <c r="H234" s="35"/>
      <c r="I234" s="35"/>
      <c r="J234" s="35"/>
      <c r="K234" s="35"/>
      <c r="L234" s="35"/>
      <c r="M234" s="35"/>
      <c r="N234" s="35"/>
      <c r="O234" s="35"/>
      <c r="P234" s="35"/>
    </row>
    <row r="235" spans="1:16" ht="16" x14ac:dyDescent="0.2">
      <c r="A235" s="84" t="s">
        <v>49</v>
      </c>
      <c r="B235" s="140" t="s">
        <v>82</v>
      </c>
      <c r="C235" s="141"/>
      <c r="D235" s="141"/>
      <c r="E235" s="142"/>
      <c r="F235" s="85">
        <f>SUMIF(F4:F220,"TS",E4:E220)</f>
        <v>7</v>
      </c>
      <c r="G235" s="86">
        <f>ABS(F235/E221)</f>
        <v>7.6923076923076927E-2</v>
      </c>
      <c r="H235" s="35"/>
      <c r="I235" s="35"/>
      <c r="J235" s="35"/>
      <c r="K235" s="35"/>
      <c r="L235" s="35"/>
      <c r="M235" s="35"/>
      <c r="N235" s="35"/>
      <c r="O235" s="35"/>
      <c r="P235" s="35"/>
    </row>
    <row r="236" spans="1:16" ht="16" x14ac:dyDescent="0.2">
      <c r="A236" s="84" t="s">
        <v>45</v>
      </c>
      <c r="B236" s="140" t="s">
        <v>83</v>
      </c>
      <c r="C236" s="141"/>
      <c r="D236" s="141"/>
      <c r="E236" s="142"/>
      <c r="F236" s="85">
        <f>SUMIF(F4:F220,"PL",E4:E220)</f>
        <v>9</v>
      </c>
      <c r="G236" s="86">
        <f>ABS(F236/E221)</f>
        <v>9.8901098901098897E-2</v>
      </c>
      <c r="H236" s="35"/>
      <c r="I236" s="35"/>
      <c r="J236" s="35"/>
      <c r="K236" s="35"/>
      <c r="L236" s="35"/>
      <c r="M236" s="35"/>
      <c r="N236" s="35"/>
      <c r="O236" s="35"/>
      <c r="P236" s="35"/>
    </row>
    <row r="237" spans="1:16" ht="16" x14ac:dyDescent="0.2">
      <c r="A237" s="84" t="s">
        <v>50</v>
      </c>
      <c r="B237" s="140" t="s">
        <v>84</v>
      </c>
      <c r="C237" s="141"/>
      <c r="D237" s="141"/>
      <c r="E237" s="142"/>
      <c r="F237" s="85">
        <f>SUMIF(F4:F220,"SF",E4:E220)</f>
        <v>8</v>
      </c>
      <c r="G237" s="86">
        <f>ABS(F237/E221)</f>
        <v>8.7912087912087919E-2</v>
      </c>
      <c r="H237" s="35"/>
      <c r="I237" s="35"/>
      <c r="J237" s="35"/>
      <c r="K237" s="35"/>
      <c r="L237" s="35"/>
      <c r="M237" s="35"/>
      <c r="N237" s="35"/>
      <c r="O237" s="35"/>
      <c r="P237" s="35"/>
    </row>
    <row r="238" spans="1:16" ht="16" x14ac:dyDescent="0.2">
      <c r="A238" s="84" t="s">
        <v>48</v>
      </c>
      <c r="B238" s="140" t="s">
        <v>85</v>
      </c>
      <c r="C238" s="141"/>
      <c r="D238" s="141"/>
      <c r="E238" s="142"/>
      <c r="F238" s="85">
        <f>SUMIF(F4:F220,"CT",E4:E220)</f>
        <v>0</v>
      </c>
      <c r="G238" s="86">
        <f>ABS(F238/E221)</f>
        <v>0</v>
      </c>
      <c r="H238" s="35"/>
      <c r="I238" s="35"/>
      <c r="J238" s="35"/>
      <c r="K238" s="35"/>
      <c r="L238" s="35"/>
      <c r="M238" s="35"/>
      <c r="N238" s="35"/>
      <c r="O238" s="35"/>
      <c r="P238" s="35"/>
    </row>
    <row r="239" spans="1:16" ht="16" x14ac:dyDescent="0.2">
      <c r="A239" s="84" t="s">
        <v>86</v>
      </c>
      <c r="B239" s="140" t="s">
        <v>87</v>
      </c>
      <c r="C239" s="141"/>
      <c r="D239" s="141"/>
      <c r="E239" s="142"/>
      <c r="F239" s="85">
        <f>SUMIF(F4:F220,"PM",E4:E220)</f>
        <v>0</v>
      </c>
      <c r="G239" s="86">
        <f>ABS(F239/E221)</f>
        <v>0</v>
      </c>
      <c r="H239" s="35"/>
      <c r="I239" s="35"/>
      <c r="J239" s="35"/>
      <c r="K239" s="35"/>
      <c r="L239" s="35"/>
      <c r="M239" s="35"/>
      <c r="N239" s="35"/>
      <c r="O239" s="35"/>
      <c r="P239" s="35"/>
    </row>
    <row r="240" spans="1:16" ht="16" x14ac:dyDescent="0.2">
      <c r="A240" s="84" t="s">
        <v>52</v>
      </c>
      <c r="B240" s="140" t="s">
        <v>88</v>
      </c>
      <c r="C240" s="141"/>
      <c r="D240" s="141"/>
      <c r="E240" s="142"/>
      <c r="F240" s="85">
        <f>SUMIF(F4:F220,"OS",E4:E220)</f>
        <v>0</v>
      </c>
      <c r="G240" s="86">
        <f>ABS(F240/E221)</f>
        <v>0</v>
      </c>
      <c r="H240" s="35"/>
      <c r="I240" s="35"/>
      <c r="J240" s="35"/>
      <c r="K240" s="35"/>
      <c r="L240" s="35"/>
      <c r="M240" s="35"/>
      <c r="N240" s="35"/>
      <c r="O240" s="35"/>
      <c r="P240" s="35"/>
    </row>
    <row r="241" spans="1:16" ht="16" x14ac:dyDescent="0.2">
      <c r="A241" s="63"/>
      <c r="B241" s="63"/>
      <c r="C241" s="69"/>
      <c r="D241" s="69"/>
      <c r="E241" s="35"/>
      <c r="F241" s="35"/>
      <c r="G241" s="86">
        <f>SUM(G228:G240)</f>
        <v>1</v>
      </c>
      <c r="H241" s="35"/>
      <c r="I241" s="35"/>
      <c r="J241" s="35"/>
      <c r="K241" s="35"/>
      <c r="L241" s="35"/>
      <c r="M241" s="35"/>
      <c r="N241" s="35"/>
      <c r="O241" s="35"/>
      <c r="P241" s="35"/>
    </row>
  </sheetData>
  <mergeCells count="23">
    <mergeCell ref="B237:E237"/>
    <mergeCell ref="B238:E238"/>
    <mergeCell ref="B239:E239"/>
    <mergeCell ref="B240:E240"/>
    <mergeCell ref="B231:E231"/>
    <mergeCell ref="B232:E232"/>
    <mergeCell ref="B233:E233"/>
    <mergeCell ref="B234:E234"/>
    <mergeCell ref="B235:E235"/>
    <mergeCell ref="B236:E236"/>
    <mergeCell ref="B230:E230"/>
    <mergeCell ref="A1:G1"/>
    <mergeCell ref="I1:L1"/>
    <mergeCell ref="M1:N1"/>
    <mergeCell ref="A2:G2"/>
    <mergeCell ref="G221:H221"/>
    <mergeCell ref="A222:C222"/>
    <mergeCell ref="G222:H222"/>
    <mergeCell ref="G223:H223"/>
    <mergeCell ref="G224:H224"/>
    <mergeCell ref="A226:G226"/>
    <mergeCell ref="B228:E228"/>
    <mergeCell ref="B229:E229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Q241"/>
  <sheetViews>
    <sheetView zoomScale="86" zoomScaleNormal="86" workbookViewId="0">
      <pane ySplit="3" topLeftCell="A214" activePane="bottomLeft" state="frozen"/>
      <selection activeCell="B223" sqref="B223"/>
      <selection pane="bottomLeft" activeCell="L227" sqref="L227"/>
    </sheetView>
  </sheetViews>
  <sheetFormatPr baseColWidth="10" defaultColWidth="8.83203125" defaultRowHeight="15" x14ac:dyDescent="0.2"/>
  <cols>
    <col min="1" max="1" width="9.5" customWidth="1"/>
    <col min="2" max="2" width="16.33203125" customWidth="1"/>
    <col min="3" max="4" width="5.5" customWidth="1"/>
    <col min="5" max="5" width="7.1640625" customWidth="1"/>
    <col min="7" max="8" width="15.5" customWidth="1"/>
    <col min="9" max="9" width="9.1640625" customWidth="1"/>
    <col min="14" max="14" width="13" customWidth="1"/>
    <col min="15" max="15" width="14.5" customWidth="1"/>
    <col min="16" max="16" width="63.1640625" customWidth="1"/>
  </cols>
  <sheetData>
    <row r="1" spans="1:17" ht="16" x14ac:dyDescent="0.2">
      <c r="A1" s="156" t="s">
        <v>32</v>
      </c>
      <c r="B1" s="156"/>
      <c r="C1" s="156"/>
      <c r="D1" s="156"/>
      <c r="E1" s="156"/>
      <c r="F1" s="156"/>
      <c r="G1" s="156"/>
      <c r="H1" s="118" t="s">
        <v>33</v>
      </c>
      <c r="I1" s="157" t="s">
        <v>469</v>
      </c>
      <c r="J1" s="157"/>
      <c r="K1" s="157"/>
      <c r="L1" s="157"/>
      <c r="M1" s="158" t="s">
        <v>34</v>
      </c>
      <c r="N1" s="158"/>
      <c r="O1" s="118" t="s">
        <v>93</v>
      </c>
      <c r="P1" s="118"/>
      <c r="Q1" s="121"/>
    </row>
    <row r="2" spans="1:17" ht="16" x14ac:dyDescent="0.2">
      <c r="A2" s="159" t="s">
        <v>91</v>
      </c>
      <c r="B2" s="160"/>
      <c r="C2" s="160"/>
      <c r="D2" s="160"/>
      <c r="E2" s="160"/>
      <c r="F2" s="160"/>
      <c r="G2" s="160"/>
      <c r="H2" s="102">
        <v>4</v>
      </c>
      <c r="I2" s="122"/>
      <c r="J2" s="122"/>
      <c r="K2" s="122"/>
      <c r="L2" s="122"/>
      <c r="M2" s="120"/>
      <c r="N2" s="118"/>
      <c r="O2" s="118"/>
      <c r="P2" s="118"/>
      <c r="Q2" s="121"/>
    </row>
    <row r="3" spans="1:17" ht="96" x14ac:dyDescent="0.2">
      <c r="A3" s="36" t="s">
        <v>35</v>
      </c>
      <c r="B3" s="37" t="s">
        <v>94</v>
      </c>
      <c r="C3" s="38" t="s">
        <v>36</v>
      </c>
      <c r="D3" s="38" t="s">
        <v>101</v>
      </c>
      <c r="E3" s="37" t="s">
        <v>37</v>
      </c>
      <c r="F3" s="39" t="s">
        <v>38</v>
      </c>
      <c r="G3" s="40" t="s">
        <v>39</v>
      </c>
      <c r="H3" s="40" t="s">
        <v>40</v>
      </c>
      <c r="I3" s="123" t="s">
        <v>226</v>
      </c>
      <c r="J3" s="124" t="s">
        <v>470</v>
      </c>
      <c r="K3" s="125" t="s">
        <v>179</v>
      </c>
      <c r="L3" s="126" t="s">
        <v>424</v>
      </c>
      <c r="M3" s="127" t="s">
        <v>96</v>
      </c>
      <c r="N3" s="36" t="s">
        <v>41</v>
      </c>
      <c r="O3" s="37" t="s">
        <v>180</v>
      </c>
      <c r="P3" s="39" t="s">
        <v>43</v>
      </c>
    </row>
    <row r="4" spans="1:17" ht="16" x14ac:dyDescent="0.2">
      <c r="A4" s="46">
        <v>0.31597222222222221</v>
      </c>
      <c r="B4" s="40" t="s">
        <v>109</v>
      </c>
      <c r="C4" s="40"/>
      <c r="D4" s="40" t="s">
        <v>120</v>
      </c>
      <c r="E4" s="37">
        <v>1</v>
      </c>
      <c r="F4" s="39" t="s">
        <v>46</v>
      </c>
      <c r="G4" s="47" t="s">
        <v>103</v>
      </c>
      <c r="H4" s="40" t="s">
        <v>214</v>
      </c>
      <c r="I4" s="48"/>
      <c r="J4" s="49"/>
      <c r="K4" s="50"/>
      <c r="L4" s="51">
        <v>1</v>
      </c>
      <c r="M4" s="52"/>
      <c r="N4" s="46">
        <v>0.32013888888888892</v>
      </c>
      <c r="O4" s="53">
        <f t="shared" ref="O4:O67" si="0">ABS(N4-A4)</f>
        <v>4.1666666666667074E-3</v>
      </c>
      <c r="P4" s="54"/>
    </row>
    <row r="5" spans="1:17" ht="16" x14ac:dyDescent="0.2">
      <c r="A5" s="46">
        <v>0.32430555555555557</v>
      </c>
      <c r="B5" s="40" t="s">
        <v>124</v>
      </c>
      <c r="C5" s="40"/>
      <c r="D5" s="40" t="s">
        <v>120</v>
      </c>
      <c r="E5" s="37">
        <v>1</v>
      </c>
      <c r="F5" s="39" t="s">
        <v>44</v>
      </c>
      <c r="G5" s="47" t="s">
        <v>103</v>
      </c>
      <c r="H5" s="40" t="s">
        <v>482</v>
      </c>
      <c r="I5" s="48">
        <v>1</v>
      </c>
      <c r="J5" s="49"/>
      <c r="K5" s="50"/>
      <c r="L5" s="51"/>
      <c r="M5" s="52"/>
      <c r="N5" s="46">
        <v>0.32708333333333334</v>
      </c>
      <c r="O5" s="53">
        <f t="shared" si="0"/>
        <v>2.7777777777777679E-3</v>
      </c>
      <c r="P5" s="54"/>
    </row>
    <row r="6" spans="1:17" ht="16" x14ac:dyDescent="0.2">
      <c r="A6" s="46">
        <v>0.32430555555555557</v>
      </c>
      <c r="B6" s="40" t="s">
        <v>112</v>
      </c>
      <c r="C6" s="40"/>
      <c r="D6" s="40" t="s">
        <v>120</v>
      </c>
      <c r="E6" s="37">
        <v>1</v>
      </c>
      <c r="F6" s="39" t="s">
        <v>46</v>
      </c>
      <c r="G6" s="47" t="s">
        <v>103</v>
      </c>
      <c r="H6" s="40" t="s">
        <v>342</v>
      </c>
      <c r="I6" s="48">
        <v>1</v>
      </c>
      <c r="J6" s="49"/>
      <c r="K6" s="50"/>
      <c r="L6" s="51"/>
      <c r="M6" s="52"/>
      <c r="N6" s="46">
        <v>0.33194444444444443</v>
      </c>
      <c r="O6" s="53">
        <f t="shared" si="0"/>
        <v>7.6388888888888618E-3</v>
      </c>
      <c r="P6" s="54"/>
    </row>
    <row r="7" spans="1:17" ht="16" x14ac:dyDescent="0.2">
      <c r="A7" s="46">
        <v>0.3263888888888889</v>
      </c>
      <c r="B7" s="40" t="s">
        <v>168</v>
      </c>
      <c r="C7" s="40">
        <v>1</v>
      </c>
      <c r="D7" s="40" t="s">
        <v>194</v>
      </c>
      <c r="E7" s="37"/>
      <c r="F7" s="39" t="s">
        <v>44</v>
      </c>
      <c r="G7" s="47" t="s">
        <v>170</v>
      </c>
      <c r="H7" s="40" t="s">
        <v>103</v>
      </c>
      <c r="I7" s="48"/>
      <c r="J7" s="49">
        <v>1</v>
      </c>
      <c r="K7" s="50"/>
      <c r="L7" s="51"/>
      <c r="M7" s="52"/>
      <c r="N7" s="46">
        <v>0.33402777777777781</v>
      </c>
      <c r="O7" s="53">
        <f t="shared" si="0"/>
        <v>7.6388888888889173E-3</v>
      </c>
      <c r="P7" s="54"/>
    </row>
    <row r="8" spans="1:17" ht="16" x14ac:dyDescent="0.2">
      <c r="A8" s="46">
        <v>0.3263888888888889</v>
      </c>
      <c r="B8" s="40" t="s">
        <v>131</v>
      </c>
      <c r="C8" s="40"/>
      <c r="D8" s="40" t="s">
        <v>194</v>
      </c>
      <c r="E8" s="37">
        <v>1</v>
      </c>
      <c r="F8" s="39" t="s">
        <v>45</v>
      </c>
      <c r="G8" s="47" t="s">
        <v>103</v>
      </c>
      <c r="H8" s="40" t="s">
        <v>264</v>
      </c>
      <c r="I8" s="48"/>
      <c r="J8" s="49"/>
      <c r="K8" s="50"/>
      <c r="L8" s="51">
        <v>1</v>
      </c>
      <c r="M8" s="52"/>
      <c r="N8" s="46">
        <v>0.33263888888888887</v>
      </c>
      <c r="O8" s="53">
        <f t="shared" si="0"/>
        <v>6.2499999999999778E-3</v>
      </c>
      <c r="P8" s="54"/>
    </row>
    <row r="9" spans="1:17" ht="16" x14ac:dyDescent="0.2">
      <c r="A9" s="46">
        <v>0.31597222222222221</v>
      </c>
      <c r="B9" s="40" t="s">
        <v>483</v>
      </c>
      <c r="C9" s="40"/>
      <c r="D9" s="40" t="s">
        <v>120</v>
      </c>
      <c r="E9" s="37">
        <v>2</v>
      </c>
      <c r="F9" s="39" t="s">
        <v>46</v>
      </c>
      <c r="G9" s="47" t="s">
        <v>103</v>
      </c>
      <c r="H9" s="40" t="s">
        <v>199</v>
      </c>
      <c r="I9" s="48">
        <v>1</v>
      </c>
      <c r="J9" s="49"/>
      <c r="K9" s="50"/>
      <c r="L9" s="51"/>
      <c r="M9" s="52"/>
      <c r="N9" s="46">
        <v>0.32083333333333336</v>
      </c>
      <c r="O9" s="53">
        <f t="shared" si="0"/>
        <v>4.8611111111111494E-3</v>
      </c>
      <c r="P9" s="54"/>
    </row>
    <row r="10" spans="1:17" ht="16" x14ac:dyDescent="0.2">
      <c r="A10" s="46">
        <v>0.31597222222222221</v>
      </c>
      <c r="B10" s="40" t="s">
        <v>168</v>
      </c>
      <c r="C10" s="40">
        <v>1</v>
      </c>
      <c r="D10" s="40" t="s">
        <v>194</v>
      </c>
      <c r="E10" s="37"/>
      <c r="F10" s="39" t="s">
        <v>44</v>
      </c>
      <c r="G10" s="47" t="s">
        <v>170</v>
      </c>
      <c r="H10" s="40" t="s">
        <v>103</v>
      </c>
      <c r="I10" s="48"/>
      <c r="J10" s="49"/>
      <c r="K10" s="50">
        <v>1</v>
      </c>
      <c r="L10" s="51"/>
      <c r="M10" s="52"/>
      <c r="N10" s="46">
        <v>0.31597222222222221</v>
      </c>
      <c r="O10" s="53">
        <f t="shared" si="0"/>
        <v>0</v>
      </c>
      <c r="P10" s="131" t="s">
        <v>235</v>
      </c>
    </row>
    <row r="11" spans="1:17" ht="16" x14ac:dyDescent="0.2">
      <c r="A11" s="46">
        <v>0.3298611111111111</v>
      </c>
      <c r="B11" s="40" t="s">
        <v>480</v>
      </c>
      <c r="C11" s="40"/>
      <c r="D11" s="40" t="s">
        <v>120</v>
      </c>
      <c r="E11" s="37">
        <v>2</v>
      </c>
      <c r="F11" s="39" t="s">
        <v>51</v>
      </c>
      <c r="G11" s="47" t="s">
        <v>103</v>
      </c>
      <c r="H11" s="40" t="s">
        <v>250</v>
      </c>
      <c r="I11" s="48"/>
      <c r="J11" s="49"/>
      <c r="K11" s="50">
        <v>1</v>
      </c>
      <c r="L11" s="51"/>
      <c r="M11" s="52"/>
      <c r="N11" s="46">
        <v>0.3354166666666667</v>
      </c>
      <c r="O11" s="53">
        <f t="shared" si="0"/>
        <v>5.5555555555555913E-3</v>
      </c>
      <c r="P11" s="54"/>
    </row>
    <row r="12" spans="1:17" ht="16" x14ac:dyDescent="0.2">
      <c r="A12" s="46">
        <v>0.33333333333333331</v>
      </c>
      <c r="B12" s="40" t="s">
        <v>109</v>
      </c>
      <c r="C12" s="40"/>
      <c r="D12" s="40" t="s">
        <v>120</v>
      </c>
      <c r="E12" s="37">
        <v>1</v>
      </c>
      <c r="F12" s="39" t="s">
        <v>46</v>
      </c>
      <c r="G12" s="47" t="s">
        <v>214</v>
      </c>
      <c r="H12" s="40" t="s">
        <v>204</v>
      </c>
      <c r="I12" s="48">
        <v>1</v>
      </c>
      <c r="J12" s="49"/>
      <c r="K12" s="50"/>
      <c r="L12" s="51"/>
      <c r="M12" s="52"/>
      <c r="N12" s="46">
        <v>0.3430555555555555</v>
      </c>
      <c r="O12" s="53">
        <f t="shared" si="0"/>
        <v>9.7222222222221877E-3</v>
      </c>
      <c r="P12" s="54"/>
    </row>
    <row r="13" spans="1:17" ht="16" x14ac:dyDescent="0.2">
      <c r="A13" s="46">
        <v>0.3347222222222222</v>
      </c>
      <c r="B13" s="40" t="s">
        <v>193</v>
      </c>
      <c r="C13" s="40"/>
      <c r="D13" s="40" t="s">
        <v>120</v>
      </c>
      <c r="E13" s="37">
        <v>2</v>
      </c>
      <c r="F13" s="39" t="s">
        <v>50</v>
      </c>
      <c r="G13" s="47" t="s">
        <v>103</v>
      </c>
      <c r="H13" s="40" t="s">
        <v>122</v>
      </c>
      <c r="I13" s="48"/>
      <c r="J13" s="49"/>
      <c r="K13" s="50"/>
      <c r="L13" s="51">
        <v>1</v>
      </c>
      <c r="M13" s="52"/>
      <c r="N13" s="46">
        <v>0.34166666666666662</v>
      </c>
      <c r="O13" s="53">
        <f t="shared" si="0"/>
        <v>6.9444444444444198E-3</v>
      </c>
      <c r="P13" s="54"/>
    </row>
    <row r="14" spans="1:17" ht="16" x14ac:dyDescent="0.2">
      <c r="A14" s="46">
        <v>0.3347222222222222</v>
      </c>
      <c r="B14" s="40" t="s">
        <v>253</v>
      </c>
      <c r="C14" s="40"/>
      <c r="D14" s="40" t="s">
        <v>120</v>
      </c>
      <c r="E14" s="37">
        <v>1</v>
      </c>
      <c r="F14" s="39" t="s">
        <v>50</v>
      </c>
      <c r="G14" s="47" t="s">
        <v>103</v>
      </c>
      <c r="H14" s="40" t="s">
        <v>107</v>
      </c>
      <c r="I14" s="48"/>
      <c r="J14" s="49"/>
      <c r="K14" s="50"/>
      <c r="L14" s="51">
        <v>1</v>
      </c>
      <c r="M14" s="52"/>
      <c r="N14" s="46">
        <v>0.33888888888888885</v>
      </c>
      <c r="O14" s="53">
        <f t="shared" si="0"/>
        <v>4.1666666666666519E-3</v>
      </c>
      <c r="P14" s="54"/>
    </row>
    <row r="15" spans="1:17" ht="16" x14ac:dyDescent="0.2">
      <c r="A15" s="46">
        <v>0.34166666666666662</v>
      </c>
      <c r="B15" s="40" t="s">
        <v>131</v>
      </c>
      <c r="C15" s="40"/>
      <c r="D15" s="40" t="s">
        <v>120</v>
      </c>
      <c r="E15" s="37">
        <v>1</v>
      </c>
      <c r="F15" s="39" t="s">
        <v>45</v>
      </c>
      <c r="G15" s="47" t="s">
        <v>195</v>
      </c>
      <c r="H15" s="40" t="s">
        <v>103</v>
      </c>
      <c r="I15" s="48"/>
      <c r="J15" s="49"/>
      <c r="K15" s="50"/>
      <c r="L15" s="51">
        <v>1</v>
      </c>
      <c r="M15" s="52"/>
      <c r="N15" s="46">
        <v>0.34861111111111115</v>
      </c>
      <c r="O15" s="53">
        <f t="shared" si="0"/>
        <v>6.9444444444445308E-3</v>
      </c>
      <c r="P15" s="54"/>
    </row>
    <row r="16" spans="1:17" ht="16" x14ac:dyDescent="0.2">
      <c r="A16" s="46">
        <v>0.34861111111111115</v>
      </c>
      <c r="B16" s="40" t="s">
        <v>112</v>
      </c>
      <c r="C16" s="40"/>
      <c r="D16" s="40" t="s">
        <v>120</v>
      </c>
      <c r="E16" s="37">
        <v>1</v>
      </c>
      <c r="F16" s="39" t="s">
        <v>46</v>
      </c>
      <c r="G16" s="47" t="s">
        <v>342</v>
      </c>
      <c r="H16" s="40" t="s">
        <v>467</v>
      </c>
      <c r="I16" s="48"/>
      <c r="J16" s="49"/>
      <c r="K16" s="50">
        <v>1</v>
      </c>
      <c r="L16" s="51"/>
      <c r="M16" s="52"/>
      <c r="N16" s="46">
        <v>0.35972222222222222</v>
      </c>
      <c r="O16" s="53">
        <f t="shared" si="0"/>
        <v>1.1111111111111072E-2</v>
      </c>
      <c r="P16" s="54"/>
    </row>
    <row r="17" spans="1:16" ht="16" x14ac:dyDescent="0.2">
      <c r="A17" s="46">
        <v>0.34930555555555554</v>
      </c>
      <c r="B17" s="40" t="s">
        <v>147</v>
      </c>
      <c r="C17" s="40"/>
      <c r="D17" s="40" t="s">
        <v>194</v>
      </c>
      <c r="E17" s="37">
        <v>1</v>
      </c>
      <c r="F17" s="39" t="s">
        <v>44</v>
      </c>
      <c r="G17" s="47" t="s">
        <v>103</v>
      </c>
      <c r="H17" s="40" t="s">
        <v>115</v>
      </c>
      <c r="I17" s="48"/>
      <c r="J17" s="49">
        <v>1</v>
      </c>
      <c r="K17" s="50"/>
      <c r="L17" s="51"/>
      <c r="M17" s="52"/>
      <c r="N17" s="46">
        <v>0.35138888888888892</v>
      </c>
      <c r="O17" s="53">
        <f t="shared" si="0"/>
        <v>2.0833333333333814E-3</v>
      </c>
      <c r="P17" s="54"/>
    </row>
    <row r="18" spans="1:16" ht="16" x14ac:dyDescent="0.2">
      <c r="A18" s="46">
        <v>0.35000000000000003</v>
      </c>
      <c r="B18" s="40" t="s">
        <v>282</v>
      </c>
      <c r="C18" s="40"/>
      <c r="D18" s="40" t="s">
        <v>194</v>
      </c>
      <c r="E18" s="37">
        <v>1</v>
      </c>
      <c r="F18" s="39" t="s">
        <v>51</v>
      </c>
      <c r="G18" s="47" t="s">
        <v>103</v>
      </c>
      <c r="H18" s="40" t="s">
        <v>220</v>
      </c>
      <c r="I18" s="48">
        <v>1</v>
      </c>
      <c r="J18" s="49"/>
      <c r="K18" s="50"/>
      <c r="L18" s="51"/>
      <c r="M18" s="52"/>
      <c r="N18" s="46">
        <v>0.35347222222222219</v>
      </c>
      <c r="O18" s="53">
        <f t="shared" si="0"/>
        <v>3.4722222222221544E-3</v>
      </c>
      <c r="P18" s="54"/>
    </row>
    <row r="19" spans="1:16" ht="16" x14ac:dyDescent="0.2">
      <c r="A19" s="46">
        <v>0.35347222222222219</v>
      </c>
      <c r="B19" s="40" t="s">
        <v>282</v>
      </c>
      <c r="C19" s="40"/>
      <c r="D19" s="40" t="s">
        <v>194</v>
      </c>
      <c r="E19" s="37">
        <v>1</v>
      </c>
      <c r="F19" s="39" t="s">
        <v>51</v>
      </c>
      <c r="G19" s="47" t="s">
        <v>220</v>
      </c>
      <c r="H19" s="40" t="s">
        <v>103</v>
      </c>
      <c r="I19" s="48">
        <v>1</v>
      </c>
      <c r="J19" s="49"/>
      <c r="K19" s="50"/>
      <c r="L19" s="51"/>
      <c r="M19" s="52"/>
      <c r="N19" s="46">
        <v>0.35625000000000001</v>
      </c>
      <c r="O19" s="53">
        <f t="shared" si="0"/>
        <v>2.7777777777778234E-3</v>
      </c>
      <c r="P19" s="54"/>
    </row>
    <row r="20" spans="1:16" ht="16" x14ac:dyDescent="0.2">
      <c r="A20" s="46">
        <v>0.35138888888888892</v>
      </c>
      <c r="B20" s="40" t="s">
        <v>483</v>
      </c>
      <c r="C20" s="40"/>
      <c r="D20" s="40" t="s">
        <v>120</v>
      </c>
      <c r="E20" s="37">
        <v>2</v>
      </c>
      <c r="F20" s="39" t="s">
        <v>46</v>
      </c>
      <c r="G20" s="47" t="s">
        <v>199</v>
      </c>
      <c r="H20" s="40" t="s">
        <v>103</v>
      </c>
      <c r="I20" s="48"/>
      <c r="J20" s="49"/>
      <c r="K20" s="50"/>
      <c r="L20" s="51">
        <v>1</v>
      </c>
      <c r="M20" s="52"/>
      <c r="N20" s="46">
        <v>0.36249999999999999</v>
      </c>
      <c r="O20" s="53">
        <f t="shared" si="0"/>
        <v>1.1111111111111072E-2</v>
      </c>
      <c r="P20" s="54"/>
    </row>
    <row r="21" spans="1:16" ht="16" x14ac:dyDescent="0.2">
      <c r="A21" s="46">
        <v>0.35972222222222222</v>
      </c>
      <c r="B21" s="40" t="s">
        <v>454</v>
      </c>
      <c r="C21" s="40"/>
      <c r="D21" s="40" t="s">
        <v>120</v>
      </c>
      <c r="E21" s="37">
        <v>2</v>
      </c>
      <c r="F21" s="39" t="s">
        <v>44</v>
      </c>
      <c r="G21" s="47" t="s">
        <v>103</v>
      </c>
      <c r="H21" s="40" t="s">
        <v>320</v>
      </c>
      <c r="I21" s="48"/>
      <c r="J21" s="49">
        <v>1</v>
      </c>
      <c r="K21" s="50"/>
      <c r="L21" s="51"/>
      <c r="M21" s="52"/>
      <c r="N21" s="46">
        <v>0.36249999999999999</v>
      </c>
      <c r="O21" s="53">
        <f t="shared" si="0"/>
        <v>2.7777777777777679E-3</v>
      </c>
      <c r="P21" s="54"/>
    </row>
    <row r="22" spans="1:16" ht="16" x14ac:dyDescent="0.2">
      <c r="A22" s="46">
        <v>0.3666666666666667</v>
      </c>
      <c r="B22" s="40" t="s">
        <v>112</v>
      </c>
      <c r="C22" s="40"/>
      <c r="D22" s="40" t="s">
        <v>120</v>
      </c>
      <c r="E22" s="37">
        <v>1</v>
      </c>
      <c r="F22" s="39" t="s">
        <v>46</v>
      </c>
      <c r="G22" s="47" t="s">
        <v>467</v>
      </c>
      <c r="H22" s="40" t="s">
        <v>274</v>
      </c>
      <c r="I22" s="48">
        <v>1</v>
      </c>
      <c r="J22" s="49"/>
      <c r="K22" s="50"/>
      <c r="L22" s="51"/>
      <c r="M22" s="52"/>
      <c r="N22" s="46">
        <v>0.37986111111111115</v>
      </c>
      <c r="O22" s="53">
        <f t="shared" si="0"/>
        <v>1.3194444444444453E-2</v>
      </c>
      <c r="P22" s="54"/>
    </row>
    <row r="23" spans="1:16" ht="16" x14ac:dyDescent="0.2">
      <c r="A23" s="46">
        <v>0.36736111111111108</v>
      </c>
      <c r="B23" s="40" t="s">
        <v>126</v>
      </c>
      <c r="C23" s="40"/>
      <c r="D23" s="40" t="s">
        <v>194</v>
      </c>
      <c r="E23" s="37">
        <v>1</v>
      </c>
      <c r="F23" s="39" t="s">
        <v>45</v>
      </c>
      <c r="G23" s="47" t="s">
        <v>136</v>
      </c>
      <c r="H23" s="40" t="s">
        <v>125</v>
      </c>
      <c r="I23" s="48"/>
      <c r="J23" s="49">
        <v>1</v>
      </c>
      <c r="K23" s="50"/>
      <c r="L23" s="51"/>
      <c r="M23" s="52"/>
      <c r="N23" s="46">
        <v>0.37986111111111115</v>
      </c>
      <c r="O23" s="53">
        <f t="shared" si="0"/>
        <v>1.2500000000000067E-2</v>
      </c>
      <c r="P23" s="54"/>
    </row>
    <row r="24" spans="1:16" ht="16" x14ac:dyDescent="0.2">
      <c r="A24" s="46">
        <v>0.37638888888888888</v>
      </c>
      <c r="B24" s="40" t="s">
        <v>253</v>
      </c>
      <c r="C24" s="40">
        <v>1</v>
      </c>
      <c r="D24" s="40" t="s">
        <v>194</v>
      </c>
      <c r="E24" s="37"/>
      <c r="F24" s="39" t="s">
        <v>50</v>
      </c>
      <c r="G24" s="47" t="s">
        <v>143</v>
      </c>
      <c r="H24" s="40" t="s">
        <v>107</v>
      </c>
      <c r="I24" s="48"/>
      <c r="J24" s="49"/>
      <c r="K24" s="50">
        <v>1</v>
      </c>
      <c r="L24" s="51"/>
      <c r="M24" s="52"/>
      <c r="N24" s="46">
        <v>0.3833333333333333</v>
      </c>
      <c r="O24" s="53">
        <f t="shared" si="0"/>
        <v>6.9444444444444198E-3</v>
      </c>
      <c r="P24" s="54"/>
    </row>
    <row r="25" spans="1:16" ht="16" x14ac:dyDescent="0.2">
      <c r="A25" s="46">
        <v>0.38611111111111113</v>
      </c>
      <c r="B25" s="40" t="s">
        <v>227</v>
      </c>
      <c r="C25" s="40"/>
      <c r="D25" s="40" t="s">
        <v>120</v>
      </c>
      <c r="E25" s="37">
        <v>1</v>
      </c>
      <c r="F25" s="39" t="s">
        <v>51</v>
      </c>
      <c r="G25" s="47" t="s">
        <v>103</v>
      </c>
      <c r="H25" s="40" t="s">
        <v>136</v>
      </c>
      <c r="I25" s="48"/>
      <c r="J25" s="49"/>
      <c r="K25" s="50"/>
      <c r="L25" s="51">
        <v>1</v>
      </c>
      <c r="M25" s="52"/>
      <c r="N25" s="46">
        <v>0.39097222222222222</v>
      </c>
      <c r="O25" s="53">
        <f t="shared" si="0"/>
        <v>4.8611111111110938E-3</v>
      </c>
      <c r="P25" s="54"/>
    </row>
    <row r="26" spans="1:16" ht="16" x14ac:dyDescent="0.2">
      <c r="A26" s="46">
        <v>0.38611111111111113</v>
      </c>
      <c r="B26" s="40" t="s">
        <v>191</v>
      </c>
      <c r="C26" s="40"/>
      <c r="D26" s="40" t="s">
        <v>120</v>
      </c>
      <c r="E26" s="37">
        <v>1</v>
      </c>
      <c r="F26" s="39" t="s">
        <v>51</v>
      </c>
      <c r="G26" s="47" t="s">
        <v>103</v>
      </c>
      <c r="H26" s="40" t="s">
        <v>217</v>
      </c>
      <c r="I26" s="48"/>
      <c r="J26" s="49"/>
      <c r="K26" s="50"/>
      <c r="L26" s="51">
        <v>1</v>
      </c>
      <c r="M26" s="52"/>
      <c r="N26" s="46">
        <v>0.39930555555555558</v>
      </c>
      <c r="O26" s="53">
        <f t="shared" si="0"/>
        <v>1.3194444444444453E-2</v>
      </c>
      <c r="P26" s="54"/>
    </row>
    <row r="27" spans="1:16" ht="16" x14ac:dyDescent="0.2">
      <c r="A27" s="46">
        <v>0.39930555555555558</v>
      </c>
      <c r="B27" s="40" t="s">
        <v>191</v>
      </c>
      <c r="C27" s="40"/>
      <c r="D27" s="40" t="s">
        <v>120</v>
      </c>
      <c r="E27" s="37">
        <v>1</v>
      </c>
      <c r="F27" s="39" t="s">
        <v>51</v>
      </c>
      <c r="G27" s="47" t="s">
        <v>217</v>
      </c>
      <c r="H27" s="40" t="s">
        <v>103</v>
      </c>
      <c r="I27" s="48"/>
      <c r="J27" s="49"/>
      <c r="K27" s="50"/>
      <c r="L27" s="51">
        <v>1</v>
      </c>
      <c r="M27" s="52"/>
      <c r="N27" s="46"/>
      <c r="O27" s="53">
        <f t="shared" si="0"/>
        <v>0.39930555555555558</v>
      </c>
      <c r="P27" s="54"/>
    </row>
    <row r="28" spans="1:16" ht="16" x14ac:dyDescent="0.2">
      <c r="A28" s="46">
        <v>0.39166666666666666</v>
      </c>
      <c r="B28" s="40" t="s">
        <v>109</v>
      </c>
      <c r="C28" s="40"/>
      <c r="D28" s="40" t="s">
        <v>120</v>
      </c>
      <c r="E28" s="37">
        <v>1</v>
      </c>
      <c r="F28" s="39" t="s">
        <v>46</v>
      </c>
      <c r="G28" s="47" t="s">
        <v>204</v>
      </c>
      <c r="H28" s="40" t="s">
        <v>303</v>
      </c>
      <c r="I28" s="48"/>
      <c r="J28" s="49"/>
      <c r="K28" s="50">
        <v>1</v>
      </c>
      <c r="L28" s="51"/>
      <c r="M28" s="52"/>
      <c r="N28" s="46">
        <v>0.40138888888888885</v>
      </c>
      <c r="O28" s="53">
        <f t="shared" si="0"/>
        <v>9.7222222222221877E-3</v>
      </c>
      <c r="P28" s="54"/>
    </row>
    <row r="29" spans="1:16" ht="16" x14ac:dyDescent="0.2">
      <c r="A29" s="46">
        <v>0.3923611111111111</v>
      </c>
      <c r="B29" s="40" t="s">
        <v>114</v>
      </c>
      <c r="C29" s="40"/>
      <c r="D29" s="40" t="s">
        <v>120</v>
      </c>
      <c r="E29" s="37">
        <v>1</v>
      </c>
      <c r="F29" s="39" t="s">
        <v>46</v>
      </c>
      <c r="G29" s="47" t="s">
        <v>103</v>
      </c>
      <c r="H29" s="40" t="s">
        <v>115</v>
      </c>
      <c r="I29" s="48"/>
      <c r="J29" s="49"/>
      <c r="K29" s="50">
        <v>1</v>
      </c>
      <c r="L29" s="51"/>
      <c r="M29" s="52"/>
      <c r="N29" s="46">
        <v>0.39861111111111108</v>
      </c>
      <c r="O29" s="53">
        <f t="shared" si="0"/>
        <v>6.2499999999999778E-3</v>
      </c>
      <c r="P29" s="54"/>
    </row>
    <row r="30" spans="1:16" ht="16" x14ac:dyDescent="0.2">
      <c r="A30" s="46">
        <v>0.39513888888888887</v>
      </c>
      <c r="B30" s="40" t="s">
        <v>112</v>
      </c>
      <c r="C30" s="40"/>
      <c r="D30" s="40" t="s">
        <v>120</v>
      </c>
      <c r="E30" s="37">
        <v>1</v>
      </c>
      <c r="F30" s="39" t="s">
        <v>46</v>
      </c>
      <c r="G30" s="47" t="s">
        <v>274</v>
      </c>
      <c r="H30" s="40" t="s">
        <v>103</v>
      </c>
      <c r="I30" s="48"/>
      <c r="J30" s="49"/>
      <c r="K30" s="50"/>
      <c r="L30" s="51">
        <v>1</v>
      </c>
      <c r="M30" s="52"/>
      <c r="N30" s="46"/>
      <c r="O30" s="53">
        <f t="shared" si="0"/>
        <v>0.39513888888888887</v>
      </c>
      <c r="P30" s="54"/>
    </row>
    <row r="31" spans="1:16" ht="16" x14ac:dyDescent="0.2">
      <c r="A31" s="46">
        <v>0.39999999999999997</v>
      </c>
      <c r="B31" s="40" t="s">
        <v>193</v>
      </c>
      <c r="C31" s="40"/>
      <c r="D31" s="40" t="s">
        <v>120</v>
      </c>
      <c r="E31" s="37">
        <v>2</v>
      </c>
      <c r="F31" s="39" t="s">
        <v>50</v>
      </c>
      <c r="G31" s="47" t="s">
        <v>122</v>
      </c>
      <c r="H31" s="40" t="s">
        <v>103</v>
      </c>
      <c r="I31" s="48">
        <v>1</v>
      </c>
      <c r="J31" s="49"/>
      <c r="K31" s="50"/>
      <c r="L31" s="51"/>
      <c r="M31" s="52"/>
      <c r="N31" s="46"/>
      <c r="O31" s="53">
        <f t="shared" si="0"/>
        <v>0.39999999999999997</v>
      </c>
      <c r="P31" s="54"/>
    </row>
    <row r="32" spans="1:16" ht="16" x14ac:dyDescent="0.2">
      <c r="A32" s="46">
        <v>0.40138888888888885</v>
      </c>
      <c r="B32" s="40" t="s">
        <v>126</v>
      </c>
      <c r="C32" s="40">
        <v>1</v>
      </c>
      <c r="D32" s="40" t="s">
        <v>194</v>
      </c>
      <c r="E32" s="37"/>
      <c r="F32" s="39" t="s">
        <v>45</v>
      </c>
      <c r="G32" s="47" t="s">
        <v>103</v>
      </c>
      <c r="H32" s="40" t="s">
        <v>125</v>
      </c>
      <c r="I32" s="48"/>
      <c r="J32" s="49">
        <v>1</v>
      </c>
      <c r="K32" s="50"/>
      <c r="L32" s="51"/>
      <c r="M32" s="52"/>
      <c r="N32" s="46">
        <v>0.40625</v>
      </c>
      <c r="O32" s="53">
        <f t="shared" si="0"/>
        <v>4.8611111111111494E-3</v>
      </c>
      <c r="P32" s="54"/>
    </row>
    <row r="33" spans="1:16" ht="16" x14ac:dyDescent="0.2">
      <c r="A33" s="46">
        <v>0.43124999999999997</v>
      </c>
      <c r="B33" s="40" t="s">
        <v>348</v>
      </c>
      <c r="C33" s="40"/>
      <c r="D33" s="40"/>
      <c r="E33" s="37">
        <v>2</v>
      </c>
      <c r="F33" s="39" t="s">
        <v>344</v>
      </c>
      <c r="G33" s="47" t="s">
        <v>347</v>
      </c>
      <c r="H33" s="40" t="s">
        <v>484</v>
      </c>
      <c r="I33" s="48"/>
      <c r="J33" s="49"/>
      <c r="K33" s="50">
        <v>1</v>
      </c>
      <c r="L33" s="51"/>
      <c r="M33" s="52"/>
      <c r="N33" s="46"/>
      <c r="O33" s="53">
        <f t="shared" si="0"/>
        <v>0.43124999999999997</v>
      </c>
      <c r="P33" s="54"/>
    </row>
    <row r="34" spans="1:16" ht="16" x14ac:dyDescent="0.2">
      <c r="A34" s="46">
        <v>0.43124999999999997</v>
      </c>
      <c r="B34" s="40" t="s">
        <v>351</v>
      </c>
      <c r="C34" s="40"/>
      <c r="D34" s="40"/>
      <c r="E34" s="37">
        <v>1</v>
      </c>
      <c r="F34" s="39" t="s">
        <v>359</v>
      </c>
      <c r="G34" s="47" t="s">
        <v>347</v>
      </c>
      <c r="H34" s="40" t="s">
        <v>352</v>
      </c>
      <c r="I34" s="48">
        <v>1</v>
      </c>
      <c r="J34" s="49"/>
      <c r="K34" s="50"/>
      <c r="L34" s="51"/>
      <c r="M34" s="52"/>
      <c r="N34" s="46"/>
      <c r="O34" s="53">
        <f t="shared" si="0"/>
        <v>0.43124999999999997</v>
      </c>
      <c r="P34" s="54"/>
    </row>
    <row r="35" spans="1:16" ht="16" x14ac:dyDescent="0.2">
      <c r="A35" s="46"/>
      <c r="B35" s="40"/>
      <c r="C35" s="40"/>
      <c r="D35" s="40"/>
      <c r="E35" s="37"/>
      <c r="F35" s="39"/>
      <c r="G35" s="47"/>
      <c r="H35" s="40"/>
      <c r="I35" s="48"/>
      <c r="J35" s="49"/>
      <c r="K35" s="50"/>
      <c r="L35" s="51"/>
      <c r="M35" s="52"/>
      <c r="N35" s="46"/>
      <c r="O35" s="53">
        <f t="shared" si="0"/>
        <v>0</v>
      </c>
      <c r="P35" s="54"/>
    </row>
    <row r="36" spans="1:16" ht="16" x14ac:dyDescent="0.2">
      <c r="A36" s="46"/>
      <c r="B36" s="40"/>
      <c r="C36" s="40"/>
      <c r="D36" s="40"/>
      <c r="E36" s="37"/>
      <c r="F36" s="39"/>
      <c r="G36" s="47"/>
      <c r="H36" s="40"/>
      <c r="I36" s="48"/>
      <c r="J36" s="49"/>
      <c r="K36" s="50"/>
      <c r="L36" s="51"/>
      <c r="M36" s="52"/>
      <c r="N36" s="46"/>
      <c r="O36" s="53">
        <f t="shared" si="0"/>
        <v>0</v>
      </c>
      <c r="P36" s="54"/>
    </row>
    <row r="37" spans="1:16" ht="16" x14ac:dyDescent="0.2">
      <c r="A37" s="46"/>
      <c r="B37" s="40"/>
      <c r="C37" s="40"/>
      <c r="D37" s="40"/>
      <c r="E37" s="37"/>
      <c r="F37" s="39"/>
      <c r="G37" s="47"/>
      <c r="H37" s="40"/>
      <c r="I37" s="48"/>
      <c r="J37" s="49"/>
      <c r="K37" s="50"/>
      <c r="L37" s="51"/>
      <c r="M37" s="52"/>
      <c r="N37" s="46"/>
      <c r="O37" s="53">
        <f t="shared" si="0"/>
        <v>0</v>
      </c>
      <c r="P37" s="54"/>
    </row>
    <row r="38" spans="1:16" ht="16" x14ac:dyDescent="0.2">
      <c r="A38" s="46"/>
      <c r="B38" s="40"/>
      <c r="C38" s="40"/>
      <c r="D38" s="40"/>
      <c r="E38" s="37"/>
      <c r="F38" s="39"/>
      <c r="G38" s="47"/>
      <c r="H38" s="40"/>
      <c r="I38" s="48"/>
      <c r="J38" s="49"/>
      <c r="K38" s="50"/>
      <c r="L38" s="51"/>
      <c r="M38" s="52"/>
      <c r="N38" s="46"/>
      <c r="O38" s="53">
        <f t="shared" si="0"/>
        <v>0</v>
      </c>
      <c r="P38" s="54"/>
    </row>
    <row r="39" spans="1:16" ht="16" x14ac:dyDescent="0.2">
      <c r="A39" s="46"/>
      <c r="B39" s="40"/>
      <c r="C39" s="40"/>
      <c r="D39" s="40"/>
      <c r="E39" s="37"/>
      <c r="F39" s="39"/>
      <c r="G39" s="47"/>
      <c r="H39" s="40"/>
      <c r="I39" s="48"/>
      <c r="J39" s="49"/>
      <c r="K39" s="50"/>
      <c r="L39" s="51"/>
      <c r="M39" s="52"/>
      <c r="N39" s="46"/>
      <c r="O39" s="53">
        <f t="shared" si="0"/>
        <v>0</v>
      </c>
      <c r="P39" s="54"/>
    </row>
    <row r="40" spans="1:16" ht="16" x14ac:dyDescent="0.2">
      <c r="A40" s="46"/>
      <c r="B40" s="40"/>
      <c r="C40" s="40"/>
      <c r="D40" s="40"/>
      <c r="E40" s="37"/>
      <c r="F40" s="39"/>
      <c r="G40" s="47"/>
      <c r="H40" s="40"/>
      <c r="I40" s="48"/>
      <c r="J40" s="49"/>
      <c r="K40" s="50"/>
      <c r="L40" s="51"/>
      <c r="M40" s="52"/>
      <c r="N40" s="46"/>
      <c r="O40" s="53">
        <f t="shared" si="0"/>
        <v>0</v>
      </c>
      <c r="P40" s="54"/>
    </row>
    <row r="41" spans="1:16" ht="16" x14ac:dyDescent="0.2">
      <c r="A41" s="46"/>
      <c r="B41" s="40"/>
      <c r="C41" s="40"/>
      <c r="D41" s="40"/>
      <c r="E41" s="37"/>
      <c r="F41" s="39"/>
      <c r="G41" s="47"/>
      <c r="H41" s="40"/>
      <c r="I41" s="48"/>
      <c r="J41" s="49"/>
      <c r="K41" s="50"/>
      <c r="L41" s="51"/>
      <c r="M41" s="52"/>
      <c r="N41" s="46"/>
      <c r="O41" s="53">
        <f t="shared" si="0"/>
        <v>0</v>
      </c>
      <c r="P41" s="54"/>
    </row>
    <row r="42" spans="1:16" ht="16" x14ac:dyDescent="0.2">
      <c r="A42" s="46"/>
      <c r="B42" s="40"/>
      <c r="C42" s="40"/>
      <c r="D42" s="40"/>
      <c r="E42" s="37"/>
      <c r="F42" s="39"/>
      <c r="G42" s="47"/>
      <c r="H42" s="40"/>
      <c r="I42" s="48"/>
      <c r="J42" s="49"/>
      <c r="K42" s="50"/>
      <c r="L42" s="51"/>
      <c r="M42" s="52"/>
      <c r="N42" s="46"/>
      <c r="O42" s="53">
        <f t="shared" si="0"/>
        <v>0</v>
      </c>
      <c r="P42" s="54"/>
    </row>
    <row r="43" spans="1:16" ht="16" x14ac:dyDescent="0.2">
      <c r="A43" s="46"/>
      <c r="B43" s="40"/>
      <c r="C43" s="40"/>
      <c r="D43" s="40"/>
      <c r="E43" s="37"/>
      <c r="F43" s="39"/>
      <c r="G43" s="47"/>
      <c r="H43" s="40"/>
      <c r="I43" s="48"/>
      <c r="J43" s="49"/>
      <c r="K43" s="50"/>
      <c r="L43" s="51"/>
      <c r="M43" s="52"/>
      <c r="N43" s="46"/>
      <c r="O43" s="53">
        <f t="shared" si="0"/>
        <v>0</v>
      </c>
      <c r="P43" s="54"/>
    </row>
    <row r="44" spans="1:16" ht="16" x14ac:dyDescent="0.2">
      <c r="A44" s="46"/>
      <c r="B44" s="40"/>
      <c r="C44" s="40"/>
      <c r="D44" s="40"/>
      <c r="E44" s="37"/>
      <c r="F44" s="39"/>
      <c r="G44" s="47"/>
      <c r="H44" s="40"/>
      <c r="I44" s="48"/>
      <c r="J44" s="49"/>
      <c r="K44" s="50"/>
      <c r="L44" s="51"/>
      <c r="M44" s="52"/>
      <c r="N44" s="46"/>
      <c r="O44" s="53">
        <f t="shared" si="0"/>
        <v>0</v>
      </c>
      <c r="P44" s="54"/>
    </row>
    <row r="45" spans="1:16" ht="16" x14ac:dyDescent="0.2">
      <c r="A45" s="46"/>
      <c r="B45" s="40"/>
      <c r="C45" s="40"/>
      <c r="D45" s="40"/>
      <c r="E45" s="37"/>
      <c r="F45" s="39"/>
      <c r="G45" s="47"/>
      <c r="H45" s="40"/>
      <c r="I45" s="48"/>
      <c r="J45" s="49"/>
      <c r="K45" s="50"/>
      <c r="L45" s="51"/>
      <c r="M45" s="52"/>
      <c r="N45" s="46"/>
      <c r="O45" s="53">
        <f t="shared" si="0"/>
        <v>0</v>
      </c>
      <c r="P45" s="54"/>
    </row>
    <row r="46" spans="1:16" ht="16" x14ac:dyDescent="0.2">
      <c r="A46" s="46"/>
      <c r="B46" s="40"/>
      <c r="C46" s="40"/>
      <c r="D46" s="40"/>
      <c r="E46" s="37"/>
      <c r="F46" s="39"/>
      <c r="G46" s="47"/>
      <c r="H46" s="40"/>
      <c r="I46" s="48"/>
      <c r="J46" s="49"/>
      <c r="K46" s="50"/>
      <c r="L46" s="51"/>
      <c r="M46" s="52"/>
      <c r="N46" s="46"/>
      <c r="O46" s="53">
        <f t="shared" si="0"/>
        <v>0</v>
      </c>
      <c r="P46" s="54"/>
    </row>
    <row r="47" spans="1:16" ht="16" x14ac:dyDescent="0.2">
      <c r="A47" s="46"/>
      <c r="B47" s="40"/>
      <c r="C47" s="40"/>
      <c r="D47" s="40"/>
      <c r="E47" s="37"/>
      <c r="F47" s="39"/>
      <c r="G47" s="47"/>
      <c r="H47" s="40"/>
      <c r="I47" s="48"/>
      <c r="J47" s="49"/>
      <c r="K47" s="50"/>
      <c r="L47" s="51"/>
      <c r="M47" s="52"/>
      <c r="N47" s="46"/>
      <c r="O47" s="53">
        <f t="shared" si="0"/>
        <v>0</v>
      </c>
      <c r="P47" s="54"/>
    </row>
    <row r="48" spans="1:16" ht="16" x14ac:dyDescent="0.2">
      <c r="A48" s="46"/>
      <c r="B48" s="40"/>
      <c r="C48" s="40"/>
      <c r="D48" s="40"/>
      <c r="E48" s="37"/>
      <c r="F48" s="39"/>
      <c r="G48" s="47"/>
      <c r="H48" s="40"/>
      <c r="I48" s="48"/>
      <c r="J48" s="49"/>
      <c r="K48" s="50"/>
      <c r="L48" s="51"/>
      <c r="M48" s="52"/>
      <c r="N48" s="46"/>
      <c r="O48" s="53">
        <f t="shared" si="0"/>
        <v>0</v>
      </c>
      <c r="P48" s="54"/>
    </row>
    <row r="49" spans="1:16" ht="16" x14ac:dyDescent="0.2">
      <c r="A49" s="46"/>
      <c r="B49" s="40"/>
      <c r="C49" s="40"/>
      <c r="D49" s="40"/>
      <c r="E49" s="37"/>
      <c r="F49" s="39"/>
      <c r="G49" s="47"/>
      <c r="H49" s="40"/>
      <c r="I49" s="48"/>
      <c r="J49" s="49"/>
      <c r="K49" s="50"/>
      <c r="L49" s="51"/>
      <c r="M49" s="52"/>
      <c r="N49" s="46"/>
      <c r="O49" s="53">
        <f t="shared" si="0"/>
        <v>0</v>
      </c>
      <c r="P49" s="54"/>
    </row>
    <row r="50" spans="1:16" ht="16" x14ac:dyDescent="0.2">
      <c r="A50" s="46"/>
      <c r="B50" s="40"/>
      <c r="C50" s="40"/>
      <c r="D50" s="40"/>
      <c r="E50" s="37"/>
      <c r="F50" s="39"/>
      <c r="G50" s="47"/>
      <c r="H50" s="40"/>
      <c r="I50" s="48"/>
      <c r="J50" s="49"/>
      <c r="K50" s="50"/>
      <c r="L50" s="51"/>
      <c r="M50" s="52"/>
      <c r="N50" s="46"/>
      <c r="O50" s="53">
        <f t="shared" si="0"/>
        <v>0</v>
      </c>
      <c r="P50" s="54"/>
    </row>
    <row r="51" spans="1:16" ht="16" x14ac:dyDescent="0.2">
      <c r="A51" s="46"/>
      <c r="B51" s="40"/>
      <c r="C51" s="40"/>
      <c r="D51" s="40"/>
      <c r="E51" s="37"/>
      <c r="F51" s="39"/>
      <c r="G51" s="47"/>
      <c r="H51" s="40"/>
      <c r="I51" s="48"/>
      <c r="J51" s="49"/>
      <c r="K51" s="50"/>
      <c r="L51" s="51"/>
      <c r="M51" s="52"/>
      <c r="N51" s="46"/>
      <c r="O51" s="53">
        <f t="shared" si="0"/>
        <v>0</v>
      </c>
      <c r="P51" s="54"/>
    </row>
    <row r="52" spans="1:16" ht="16" x14ac:dyDescent="0.2">
      <c r="A52" s="46"/>
      <c r="B52" s="40"/>
      <c r="C52" s="40"/>
      <c r="D52" s="40"/>
      <c r="E52" s="37"/>
      <c r="F52" s="39"/>
      <c r="G52" s="47"/>
      <c r="H52" s="40"/>
      <c r="I52" s="48"/>
      <c r="J52" s="49"/>
      <c r="K52" s="50"/>
      <c r="L52" s="51"/>
      <c r="M52" s="52"/>
      <c r="N52" s="46"/>
      <c r="O52" s="53">
        <f t="shared" si="0"/>
        <v>0</v>
      </c>
      <c r="P52" s="54"/>
    </row>
    <row r="53" spans="1:16" ht="16" x14ac:dyDescent="0.2">
      <c r="A53" s="46"/>
      <c r="B53" s="40"/>
      <c r="C53" s="40"/>
      <c r="D53" s="40"/>
      <c r="E53" s="37"/>
      <c r="F53" s="39"/>
      <c r="G53" s="47"/>
      <c r="H53" s="40"/>
      <c r="I53" s="48"/>
      <c r="J53" s="49"/>
      <c r="K53" s="50"/>
      <c r="L53" s="51"/>
      <c r="M53" s="52"/>
      <c r="N53" s="46"/>
      <c r="O53" s="53">
        <f t="shared" si="0"/>
        <v>0</v>
      </c>
      <c r="P53" s="54"/>
    </row>
    <row r="54" spans="1:16" ht="16" x14ac:dyDescent="0.2">
      <c r="A54" s="46"/>
      <c r="B54" s="40"/>
      <c r="C54" s="40"/>
      <c r="D54" s="40"/>
      <c r="E54" s="37"/>
      <c r="F54" s="39"/>
      <c r="G54" s="47"/>
      <c r="H54" s="40"/>
      <c r="I54" s="48"/>
      <c r="J54" s="49"/>
      <c r="K54" s="50"/>
      <c r="L54" s="51"/>
      <c r="M54" s="52"/>
      <c r="N54" s="46"/>
      <c r="O54" s="53">
        <f t="shared" si="0"/>
        <v>0</v>
      </c>
      <c r="P54" s="54"/>
    </row>
    <row r="55" spans="1:16" ht="16" x14ac:dyDescent="0.2">
      <c r="A55" s="46"/>
      <c r="B55" s="40"/>
      <c r="C55" s="40"/>
      <c r="D55" s="40"/>
      <c r="E55" s="37"/>
      <c r="F55" s="39"/>
      <c r="G55" s="47"/>
      <c r="H55" s="40"/>
      <c r="I55" s="48"/>
      <c r="J55" s="55"/>
      <c r="K55" s="56"/>
      <c r="L55" s="51"/>
      <c r="M55" s="52"/>
      <c r="N55" s="46"/>
      <c r="O55" s="53">
        <f t="shared" si="0"/>
        <v>0</v>
      </c>
      <c r="P55" s="54"/>
    </row>
    <row r="56" spans="1:16" ht="16" x14ac:dyDescent="0.2">
      <c r="A56" s="46"/>
      <c r="B56" s="40"/>
      <c r="C56" s="40"/>
      <c r="D56" s="40"/>
      <c r="E56" s="37"/>
      <c r="F56" s="39"/>
      <c r="G56" s="47"/>
      <c r="H56" s="40"/>
      <c r="I56" s="48"/>
      <c r="J56" s="55"/>
      <c r="K56" s="56"/>
      <c r="L56" s="51"/>
      <c r="M56" s="52"/>
      <c r="N56" s="46"/>
      <c r="O56" s="53">
        <f t="shared" si="0"/>
        <v>0</v>
      </c>
      <c r="P56" s="54"/>
    </row>
    <row r="57" spans="1:16" ht="16" x14ac:dyDescent="0.2">
      <c r="A57" s="46"/>
      <c r="B57" s="40"/>
      <c r="C57" s="40"/>
      <c r="D57" s="40"/>
      <c r="E57" s="37"/>
      <c r="F57" s="39"/>
      <c r="G57" s="47"/>
      <c r="H57" s="40"/>
      <c r="I57" s="48"/>
      <c r="J57" s="55"/>
      <c r="K57" s="56"/>
      <c r="L57" s="51"/>
      <c r="M57" s="52"/>
      <c r="N57" s="46"/>
      <c r="O57" s="53">
        <f t="shared" si="0"/>
        <v>0</v>
      </c>
      <c r="P57" s="54"/>
    </row>
    <row r="58" spans="1:16" ht="16" x14ac:dyDescent="0.2">
      <c r="A58" s="46"/>
      <c r="B58" s="40"/>
      <c r="C58" s="40"/>
      <c r="D58" s="40"/>
      <c r="E58" s="37"/>
      <c r="F58" s="39"/>
      <c r="G58" s="47"/>
      <c r="H58" s="40"/>
      <c r="I58" s="48"/>
      <c r="J58" s="55"/>
      <c r="K58" s="56"/>
      <c r="L58" s="51"/>
      <c r="M58" s="52"/>
      <c r="N58" s="46"/>
      <c r="O58" s="53">
        <f t="shared" si="0"/>
        <v>0</v>
      </c>
      <c r="P58" s="54"/>
    </row>
    <row r="59" spans="1:16" ht="16" x14ac:dyDescent="0.2">
      <c r="A59" s="46"/>
      <c r="B59" s="40"/>
      <c r="C59" s="40"/>
      <c r="D59" s="40"/>
      <c r="E59" s="37"/>
      <c r="F59" s="39"/>
      <c r="G59" s="47"/>
      <c r="H59" s="40"/>
      <c r="I59" s="57"/>
      <c r="J59" s="55"/>
      <c r="K59" s="56"/>
      <c r="L59" s="51"/>
      <c r="M59" s="52"/>
      <c r="N59" s="46"/>
      <c r="O59" s="53">
        <f t="shared" si="0"/>
        <v>0</v>
      </c>
      <c r="P59" s="54"/>
    </row>
    <row r="60" spans="1:16" ht="16" x14ac:dyDescent="0.2">
      <c r="A60" s="46"/>
      <c r="B60" s="40"/>
      <c r="C60" s="40"/>
      <c r="D60" s="40"/>
      <c r="E60" s="37"/>
      <c r="F60" s="39"/>
      <c r="G60" s="47"/>
      <c r="H60" s="40"/>
      <c r="I60" s="57"/>
      <c r="J60" s="55"/>
      <c r="K60" s="56"/>
      <c r="L60" s="51"/>
      <c r="M60" s="52"/>
      <c r="N60" s="46"/>
      <c r="O60" s="53">
        <f t="shared" si="0"/>
        <v>0</v>
      </c>
      <c r="P60" s="54"/>
    </row>
    <row r="61" spans="1:16" ht="16" x14ac:dyDescent="0.2">
      <c r="A61" s="46"/>
      <c r="B61" s="40"/>
      <c r="C61" s="40"/>
      <c r="D61" s="40"/>
      <c r="E61" s="37"/>
      <c r="F61" s="39"/>
      <c r="G61" s="47"/>
      <c r="H61" s="40"/>
      <c r="I61" s="48"/>
      <c r="J61" s="55"/>
      <c r="K61" s="56"/>
      <c r="L61" s="51"/>
      <c r="M61" s="52"/>
      <c r="N61" s="46"/>
      <c r="O61" s="53">
        <f t="shared" si="0"/>
        <v>0</v>
      </c>
      <c r="P61" s="88"/>
    </row>
    <row r="62" spans="1:16" ht="16" x14ac:dyDescent="0.2">
      <c r="A62" s="46"/>
      <c r="B62" s="40"/>
      <c r="C62" s="40"/>
      <c r="D62" s="40"/>
      <c r="E62" s="37"/>
      <c r="F62" s="39"/>
      <c r="G62" s="47"/>
      <c r="H62" s="40"/>
      <c r="I62" s="48"/>
      <c r="J62" s="55"/>
      <c r="K62" s="56"/>
      <c r="L62" s="51"/>
      <c r="M62" s="52"/>
      <c r="N62" s="46"/>
      <c r="O62" s="53">
        <f t="shared" si="0"/>
        <v>0</v>
      </c>
      <c r="P62" s="54"/>
    </row>
    <row r="63" spans="1:16" ht="16" x14ac:dyDescent="0.2">
      <c r="A63" s="46"/>
      <c r="B63" s="40"/>
      <c r="C63" s="40"/>
      <c r="D63" s="40"/>
      <c r="E63" s="37"/>
      <c r="F63" s="39"/>
      <c r="G63" s="47"/>
      <c r="H63" s="40"/>
      <c r="I63" s="48"/>
      <c r="J63" s="55"/>
      <c r="K63" s="56"/>
      <c r="L63" s="51"/>
      <c r="M63" s="52"/>
      <c r="N63" s="46"/>
      <c r="O63" s="53">
        <f t="shared" si="0"/>
        <v>0</v>
      </c>
      <c r="P63" s="54"/>
    </row>
    <row r="64" spans="1:16" ht="16" x14ac:dyDescent="0.2">
      <c r="A64" s="46"/>
      <c r="B64" s="40"/>
      <c r="C64" s="40"/>
      <c r="D64" s="40"/>
      <c r="E64" s="37"/>
      <c r="F64" s="39"/>
      <c r="G64" s="47"/>
      <c r="H64" s="40"/>
      <c r="I64" s="48"/>
      <c r="J64" s="55"/>
      <c r="K64" s="56"/>
      <c r="L64" s="51"/>
      <c r="M64" s="52"/>
      <c r="N64" s="46"/>
      <c r="O64" s="53">
        <f t="shared" si="0"/>
        <v>0</v>
      </c>
      <c r="P64" s="54"/>
    </row>
    <row r="65" spans="1:16" ht="16" x14ac:dyDescent="0.2">
      <c r="A65" s="46"/>
      <c r="B65" s="40"/>
      <c r="C65" s="40"/>
      <c r="D65" s="40"/>
      <c r="E65" s="37"/>
      <c r="F65" s="39"/>
      <c r="G65" s="47"/>
      <c r="H65" s="40"/>
      <c r="I65" s="48"/>
      <c r="J65" s="55"/>
      <c r="K65" s="56"/>
      <c r="L65" s="51"/>
      <c r="M65" s="52"/>
      <c r="N65" s="46"/>
      <c r="O65" s="53">
        <f t="shared" si="0"/>
        <v>0</v>
      </c>
      <c r="P65" s="54"/>
    </row>
    <row r="66" spans="1:16" ht="16" x14ac:dyDescent="0.2">
      <c r="A66" s="46"/>
      <c r="B66" s="40"/>
      <c r="C66" s="40"/>
      <c r="D66" s="40"/>
      <c r="E66" s="37"/>
      <c r="F66" s="39"/>
      <c r="G66" s="47"/>
      <c r="H66" s="40"/>
      <c r="I66" s="48"/>
      <c r="J66" s="55"/>
      <c r="K66" s="56"/>
      <c r="L66" s="51"/>
      <c r="M66" s="52"/>
      <c r="N66" s="46"/>
      <c r="O66" s="53">
        <f t="shared" si="0"/>
        <v>0</v>
      </c>
      <c r="P66" s="54"/>
    </row>
    <row r="67" spans="1:16" ht="16" x14ac:dyDescent="0.2">
      <c r="A67" s="46"/>
      <c r="B67" s="40"/>
      <c r="C67" s="40"/>
      <c r="D67" s="40"/>
      <c r="E67" s="37"/>
      <c r="F67" s="39"/>
      <c r="G67" s="47"/>
      <c r="H67" s="40"/>
      <c r="I67" s="48"/>
      <c r="J67" s="55"/>
      <c r="K67" s="56"/>
      <c r="L67" s="51"/>
      <c r="M67" s="52"/>
      <c r="N67" s="46"/>
      <c r="O67" s="53">
        <f t="shared" si="0"/>
        <v>0</v>
      </c>
      <c r="P67" s="54"/>
    </row>
    <row r="68" spans="1:16" ht="16" x14ac:dyDescent="0.2">
      <c r="A68" s="46"/>
      <c r="B68" s="40"/>
      <c r="C68" s="40"/>
      <c r="D68" s="40"/>
      <c r="E68" s="37"/>
      <c r="F68" s="39"/>
      <c r="G68" s="47"/>
      <c r="H68" s="40"/>
      <c r="I68" s="48"/>
      <c r="J68" s="55"/>
      <c r="K68" s="56"/>
      <c r="L68" s="51"/>
      <c r="M68" s="52"/>
      <c r="N68" s="46"/>
      <c r="O68" s="53">
        <f t="shared" ref="O68:O131" si="1">ABS(N68-A68)</f>
        <v>0</v>
      </c>
      <c r="P68" s="54"/>
    </row>
    <row r="69" spans="1:16" ht="16" x14ac:dyDescent="0.2">
      <c r="A69" s="46"/>
      <c r="B69" s="40"/>
      <c r="C69" s="40"/>
      <c r="D69" s="40"/>
      <c r="E69" s="37"/>
      <c r="F69" s="39"/>
      <c r="G69" s="47"/>
      <c r="H69" s="40"/>
      <c r="I69" s="48"/>
      <c r="J69" s="55"/>
      <c r="K69" s="56"/>
      <c r="L69" s="51"/>
      <c r="M69" s="52"/>
      <c r="N69" s="46"/>
      <c r="O69" s="53">
        <f t="shared" si="1"/>
        <v>0</v>
      </c>
      <c r="P69" s="54"/>
    </row>
    <row r="70" spans="1:16" ht="16" x14ac:dyDescent="0.2">
      <c r="A70" s="46"/>
      <c r="B70" s="40"/>
      <c r="C70" s="40"/>
      <c r="D70" s="40"/>
      <c r="E70" s="37"/>
      <c r="F70" s="39"/>
      <c r="G70" s="47"/>
      <c r="H70" s="40"/>
      <c r="I70" s="48"/>
      <c r="J70" s="55"/>
      <c r="K70" s="56"/>
      <c r="L70" s="51"/>
      <c r="M70" s="52"/>
      <c r="N70" s="46"/>
      <c r="O70" s="53">
        <f t="shared" si="1"/>
        <v>0</v>
      </c>
      <c r="P70" s="54"/>
    </row>
    <row r="71" spans="1:16" ht="16" x14ac:dyDescent="0.2">
      <c r="A71" s="46"/>
      <c r="B71" s="40"/>
      <c r="C71" s="40"/>
      <c r="D71" s="40"/>
      <c r="E71" s="37"/>
      <c r="F71" s="39"/>
      <c r="G71" s="47"/>
      <c r="H71" s="40"/>
      <c r="I71" s="48"/>
      <c r="J71" s="55"/>
      <c r="K71" s="56"/>
      <c r="L71" s="51"/>
      <c r="M71" s="52"/>
      <c r="N71" s="46"/>
      <c r="O71" s="53">
        <f t="shared" si="1"/>
        <v>0</v>
      </c>
      <c r="P71" s="54"/>
    </row>
    <row r="72" spans="1:16" ht="16" x14ac:dyDescent="0.2">
      <c r="A72" s="46"/>
      <c r="B72" s="40"/>
      <c r="C72" s="40"/>
      <c r="D72" s="40"/>
      <c r="E72" s="37"/>
      <c r="F72" s="39"/>
      <c r="G72" s="47"/>
      <c r="H72" s="40"/>
      <c r="I72" s="48"/>
      <c r="J72" s="55"/>
      <c r="K72" s="56"/>
      <c r="L72" s="51"/>
      <c r="M72" s="52"/>
      <c r="N72" s="46"/>
      <c r="O72" s="53">
        <f t="shared" si="1"/>
        <v>0</v>
      </c>
      <c r="P72" s="54"/>
    </row>
    <row r="73" spans="1:16" ht="16" x14ac:dyDescent="0.2">
      <c r="A73" s="46"/>
      <c r="B73" s="40"/>
      <c r="C73" s="40"/>
      <c r="D73" s="40"/>
      <c r="E73" s="37"/>
      <c r="F73" s="39"/>
      <c r="G73" s="47"/>
      <c r="H73" s="40"/>
      <c r="I73" s="48"/>
      <c r="J73" s="55"/>
      <c r="K73" s="56"/>
      <c r="L73" s="51"/>
      <c r="M73" s="52"/>
      <c r="N73" s="46"/>
      <c r="O73" s="53">
        <f t="shared" si="1"/>
        <v>0</v>
      </c>
      <c r="P73" s="54"/>
    </row>
    <row r="74" spans="1:16" ht="16" x14ac:dyDescent="0.2">
      <c r="A74" s="46"/>
      <c r="B74" s="40"/>
      <c r="C74" s="40"/>
      <c r="D74" s="40"/>
      <c r="E74" s="37"/>
      <c r="F74" s="39"/>
      <c r="G74" s="47"/>
      <c r="H74" s="40"/>
      <c r="I74" s="48"/>
      <c r="J74" s="55"/>
      <c r="K74" s="56"/>
      <c r="L74" s="51"/>
      <c r="M74" s="52"/>
      <c r="N74" s="46"/>
      <c r="O74" s="53">
        <f t="shared" si="1"/>
        <v>0</v>
      </c>
      <c r="P74" s="54"/>
    </row>
    <row r="75" spans="1:16" ht="16" x14ac:dyDescent="0.2">
      <c r="A75" s="46"/>
      <c r="B75" s="40"/>
      <c r="C75" s="40"/>
      <c r="D75" s="40"/>
      <c r="E75" s="37"/>
      <c r="F75" s="39"/>
      <c r="G75" s="47"/>
      <c r="H75" s="40"/>
      <c r="I75" s="48"/>
      <c r="J75" s="55"/>
      <c r="K75" s="56"/>
      <c r="L75" s="51"/>
      <c r="M75" s="52"/>
      <c r="N75" s="46"/>
      <c r="O75" s="53">
        <f t="shared" si="1"/>
        <v>0</v>
      </c>
      <c r="P75" s="54"/>
    </row>
    <row r="76" spans="1:16" ht="16" x14ac:dyDescent="0.2">
      <c r="A76" s="46"/>
      <c r="B76" s="40"/>
      <c r="C76" s="40"/>
      <c r="D76" s="40"/>
      <c r="E76" s="37"/>
      <c r="F76" s="39"/>
      <c r="G76" s="47"/>
      <c r="H76" s="40"/>
      <c r="I76" s="48"/>
      <c r="J76" s="55"/>
      <c r="K76" s="56"/>
      <c r="L76" s="51"/>
      <c r="M76" s="52"/>
      <c r="N76" s="46"/>
      <c r="O76" s="53">
        <f t="shared" si="1"/>
        <v>0</v>
      </c>
      <c r="P76" s="54"/>
    </row>
    <row r="77" spans="1:16" ht="16" x14ac:dyDescent="0.2">
      <c r="A77" s="46"/>
      <c r="B77" s="40"/>
      <c r="C77" s="40"/>
      <c r="D77" s="40"/>
      <c r="E77" s="37"/>
      <c r="F77" s="39"/>
      <c r="G77" s="47"/>
      <c r="H77" s="40"/>
      <c r="I77" s="48"/>
      <c r="J77" s="55"/>
      <c r="K77" s="56"/>
      <c r="L77" s="51"/>
      <c r="M77" s="52"/>
      <c r="N77" s="46"/>
      <c r="O77" s="53">
        <f t="shared" si="1"/>
        <v>0</v>
      </c>
      <c r="P77" s="54"/>
    </row>
    <row r="78" spans="1:16" ht="16" x14ac:dyDescent="0.2">
      <c r="A78" s="46"/>
      <c r="B78" s="40"/>
      <c r="C78" s="40"/>
      <c r="D78" s="40"/>
      <c r="E78" s="37"/>
      <c r="F78" s="39"/>
      <c r="G78" s="47"/>
      <c r="H78" s="40"/>
      <c r="I78" s="48"/>
      <c r="J78" s="55"/>
      <c r="K78" s="56"/>
      <c r="L78" s="51"/>
      <c r="M78" s="52"/>
      <c r="N78" s="46"/>
      <c r="O78" s="53">
        <f t="shared" si="1"/>
        <v>0</v>
      </c>
      <c r="P78" s="54"/>
    </row>
    <row r="79" spans="1:16" ht="16" x14ac:dyDescent="0.2">
      <c r="A79" s="46"/>
      <c r="B79" s="40"/>
      <c r="C79" s="40"/>
      <c r="D79" s="40"/>
      <c r="E79" s="37"/>
      <c r="F79" s="39"/>
      <c r="G79" s="47"/>
      <c r="H79" s="40"/>
      <c r="I79" s="48"/>
      <c r="J79" s="55"/>
      <c r="K79" s="56"/>
      <c r="L79" s="51"/>
      <c r="M79" s="52"/>
      <c r="N79" s="46"/>
      <c r="O79" s="53">
        <f t="shared" si="1"/>
        <v>0</v>
      </c>
      <c r="P79" s="54"/>
    </row>
    <row r="80" spans="1:16" ht="16" x14ac:dyDescent="0.2">
      <c r="A80" s="46"/>
      <c r="B80" s="40"/>
      <c r="C80" s="40"/>
      <c r="D80" s="40"/>
      <c r="E80" s="37"/>
      <c r="F80" s="39"/>
      <c r="G80" s="47"/>
      <c r="H80" s="40"/>
      <c r="I80" s="48"/>
      <c r="J80" s="55"/>
      <c r="K80" s="56"/>
      <c r="L80" s="51"/>
      <c r="M80" s="52"/>
      <c r="N80" s="46"/>
      <c r="O80" s="53">
        <f t="shared" si="1"/>
        <v>0</v>
      </c>
      <c r="P80" s="54"/>
    </row>
    <row r="81" spans="1:16" ht="16" x14ac:dyDescent="0.2">
      <c r="A81" s="46"/>
      <c r="B81" s="40"/>
      <c r="C81" s="40"/>
      <c r="D81" s="40"/>
      <c r="E81" s="37"/>
      <c r="F81" s="39"/>
      <c r="G81" s="47"/>
      <c r="H81" s="40"/>
      <c r="I81" s="48"/>
      <c r="J81" s="55"/>
      <c r="K81" s="56"/>
      <c r="L81" s="51"/>
      <c r="M81" s="52"/>
      <c r="N81" s="46"/>
      <c r="O81" s="53">
        <f t="shared" si="1"/>
        <v>0</v>
      </c>
      <c r="P81" s="54"/>
    </row>
    <row r="82" spans="1:16" ht="16" x14ac:dyDescent="0.2">
      <c r="A82" s="46"/>
      <c r="B82" s="40"/>
      <c r="C82" s="40"/>
      <c r="D82" s="40"/>
      <c r="E82" s="37"/>
      <c r="F82" s="39"/>
      <c r="G82" s="47"/>
      <c r="H82" s="40"/>
      <c r="I82" s="48"/>
      <c r="J82" s="55"/>
      <c r="K82" s="56"/>
      <c r="L82" s="51"/>
      <c r="M82" s="52"/>
      <c r="N82" s="46"/>
      <c r="O82" s="53">
        <f t="shared" si="1"/>
        <v>0</v>
      </c>
      <c r="P82" s="54"/>
    </row>
    <row r="83" spans="1:16" ht="16" x14ac:dyDescent="0.2">
      <c r="A83" s="46"/>
      <c r="B83" s="40"/>
      <c r="C83" s="40"/>
      <c r="D83" s="40"/>
      <c r="E83" s="37"/>
      <c r="F83" s="39"/>
      <c r="G83" s="47"/>
      <c r="H83" s="40"/>
      <c r="I83" s="48"/>
      <c r="J83" s="55"/>
      <c r="K83" s="56"/>
      <c r="L83" s="51"/>
      <c r="M83" s="52"/>
      <c r="N83" s="46"/>
      <c r="O83" s="53">
        <f t="shared" si="1"/>
        <v>0</v>
      </c>
      <c r="P83" s="54"/>
    </row>
    <row r="84" spans="1:16" ht="16" x14ac:dyDescent="0.2">
      <c r="A84" s="46"/>
      <c r="B84" s="40"/>
      <c r="C84" s="40"/>
      <c r="D84" s="40"/>
      <c r="E84" s="37"/>
      <c r="F84" s="39"/>
      <c r="G84" s="47"/>
      <c r="H84" s="40"/>
      <c r="I84" s="48"/>
      <c r="J84" s="55"/>
      <c r="K84" s="56"/>
      <c r="L84" s="51"/>
      <c r="M84" s="52"/>
      <c r="N84" s="46"/>
      <c r="O84" s="53">
        <f t="shared" si="1"/>
        <v>0</v>
      </c>
      <c r="P84" s="54"/>
    </row>
    <row r="85" spans="1:16" ht="16" x14ac:dyDescent="0.2">
      <c r="A85" s="46"/>
      <c r="B85" s="40"/>
      <c r="C85" s="40"/>
      <c r="D85" s="40"/>
      <c r="E85" s="37"/>
      <c r="F85" s="39"/>
      <c r="G85" s="47"/>
      <c r="H85" s="40"/>
      <c r="I85" s="48"/>
      <c r="J85" s="55"/>
      <c r="K85" s="56"/>
      <c r="L85" s="51"/>
      <c r="M85" s="52"/>
      <c r="N85" s="46"/>
      <c r="O85" s="53">
        <f t="shared" si="1"/>
        <v>0</v>
      </c>
      <c r="P85" s="54"/>
    </row>
    <row r="86" spans="1:16" ht="16" x14ac:dyDescent="0.2">
      <c r="A86" s="46"/>
      <c r="B86" s="40"/>
      <c r="C86" s="40"/>
      <c r="D86" s="40"/>
      <c r="E86" s="37"/>
      <c r="F86" s="39"/>
      <c r="G86" s="47"/>
      <c r="H86" s="40"/>
      <c r="I86" s="48"/>
      <c r="J86" s="55"/>
      <c r="K86" s="56"/>
      <c r="L86" s="51"/>
      <c r="M86" s="52"/>
      <c r="N86" s="46"/>
      <c r="O86" s="53">
        <f t="shared" si="1"/>
        <v>0</v>
      </c>
      <c r="P86" s="54"/>
    </row>
    <row r="87" spans="1:16" ht="16" x14ac:dyDescent="0.2">
      <c r="A87" s="46"/>
      <c r="B87" s="40"/>
      <c r="C87" s="40"/>
      <c r="D87" s="40"/>
      <c r="E87" s="37"/>
      <c r="F87" s="39"/>
      <c r="G87" s="47"/>
      <c r="H87" s="40"/>
      <c r="I87" s="48"/>
      <c r="J87" s="55"/>
      <c r="K87" s="56"/>
      <c r="L87" s="51"/>
      <c r="M87" s="52"/>
      <c r="N87" s="46"/>
      <c r="O87" s="53">
        <f t="shared" si="1"/>
        <v>0</v>
      </c>
      <c r="P87" s="54"/>
    </row>
    <row r="88" spans="1:16" ht="16" x14ac:dyDescent="0.2">
      <c r="A88" s="46"/>
      <c r="B88" s="40"/>
      <c r="C88" s="40"/>
      <c r="D88" s="40"/>
      <c r="E88" s="37"/>
      <c r="F88" s="39"/>
      <c r="G88" s="47"/>
      <c r="H88" s="40"/>
      <c r="I88" s="48"/>
      <c r="J88" s="55"/>
      <c r="K88" s="56"/>
      <c r="L88" s="51"/>
      <c r="M88" s="52"/>
      <c r="N88" s="46"/>
      <c r="O88" s="53">
        <f t="shared" si="1"/>
        <v>0</v>
      </c>
      <c r="P88" s="54"/>
    </row>
    <row r="89" spans="1:16" ht="16" x14ac:dyDescent="0.2">
      <c r="A89" s="46"/>
      <c r="B89" s="40"/>
      <c r="C89" s="40"/>
      <c r="D89" s="40"/>
      <c r="E89" s="37"/>
      <c r="F89" s="39"/>
      <c r="G89" s="47"/>
      <c r="H89" s="40"/>
      <c r="I89" s="48"/>
      <c r="J89" s="55"/>
      <c r="K89" s="56"/>
      <c r="L89" s="51"/>
      <c r="M89" s="52"/>
      <c r="N89" s="46"/>
      <c r="O89" s="53">
        <f t="shared" si="1"/>
        <v>0</v>
      </c>
      <c r="P89" s="54"/>
    </row>
    <row r="90" spans="1:16" ht="16" x14ac:dyDescent="0.2">
      <c r="A90" s="46"/>
      <c r="B90" s="40"/>
      <c r="C90" s="40"/>
      <c r="D90" s="40"/>
      <c r="E90" s="37"/>
      <c r="F90" s="39"/>
      <c r="G90" s="47"/>
      <c r="H90" s="40"/>
      <c r="I90" s="48"/>
      <c r="J90" s="55"/>
      <c r="K90" s="56"/>
      <c r="L90" s="51"/>
      <c r="M90" s="52"/>
      <c r="N90" s="46"/>
      <c r="O90" s="53">
        <f t="shared" si="1"/>
        <v>0</v>
      </c>
      <c r="P90" s="54"/>
    </row>
    <row r="91" spans="1:16" ht="16" x14ac:dyDescent="0.2">
      <c r="A91" s="46"/>
      <c r="B91" s="40"/>
      <c r="C91" s="40"/>
      <c r="D91" s="40"/>
      <c r="E91" s="37"/>
      <c r="F91" s="39"/>
      <c r="G91" s="47"/>
      <c r="H91" s="40"/>
      <c r="I91" s="48"/>
      <c r="J91" s="55"/>
      <c r="K91" s="56"/>
      <c r="L91" s="51"/>
      <c r="M91" s="52"/>
      <c r="N91" s="46"/>
      <c r="O91" s="53">
        <f t="shared" si="1"/>
        <v>0</v>
      </c>
      <c r="P91" s="54"/>
    </row>
    <row r="92" spans="1:16" ht="16" x14ac:dyDescent="0.2">
      <c r="A92" s="46"/>
      <c r="B92" s="40"/>
      <c r="C92" s="40"/>
      <c r="D92" s="40"/>
      <c r="E92" s="37"/>
      <c r="F92" s="39"/>
      <c r="G92" s="47"/>
      <c r="H92" s="40"/>
      <c r="I92" s="48"/>
      <c r="J92" s="55"/>
      <c r="K92" s="56"/>
      <c r="L92" s="51"/>
      <c r="M92" s="52"/>
      <c r="N92" s="46"/>
      <c r="O92" s="53">
        <f t="shared" si="1"/>
        <v>0</v>
      </c>
      <c r="P92" s="54"/>
    </row>
    <row r="93" spans="1:16" ht="16" x14ac:dyDescent="0.2">
      <c r="A93" s="46"/>
      <c r="B93" s="40"/>
      <c r="C93" s="40"/>
      <c r="D93" s="40"/>
      <c r="E93" s="37"/>
      <c r="F93" s="39"/>
      <c r="G93" s="47"/>
      <c r="H93" s="40"/>
      <c r="I93" s="48"/>
      <c r="J93" s="55"/>
      <c r="K93" s="56"/>
      <c r="L93" s="51"/>
      <c r="M93" s="52"/>
      <c r="N93" s="46"/>
      <c r="O93" s="53">
        <f t="shared" si="1"/>
        <v>0</v>
      </c>
      <c r="P93" s="54"/>
    </row>
    <row r="94" spans="1:16" ht="16" x14ac:dyDescent="0.2">
      <c r="A94" s="46"/>
      <c r="B94" s="40"/>
      <c r="C94" s="40"/>
      <c r="D94" s="40"/>
      <c r="E94" s="37"/>
      <c r="F94" s="39"/>
      <c r="G94" s="47"/>
      <c r="H94" s="40"/>
      <c r="I94" s="48"/>
      <c r="J94" s="55"/>
      <c r="K94" s="56"/>
      <c r="L94" s="51"/>
      <c r="M94" s="52"/>
      <c r="N94" s="46"/>
      <c r="O94" s="53">
        <f t="shared" si="1"/>
        <v>0</v>
      </c>
      <c r="P94" s="54"/>
    </row>
    <row r="95" spans="1:16" ht="16" x14ac:dyDescent="0.2">
      <c r="A95" s="46"/>
      <c r="B95" s="40"/>
      <c r="C95" s="40"/>
      <c r="D95" s="40"/>
      <c r="E95" s="37"/>
      <c r="F95" s="39"/>
      <c r="G95" s="47"/>
      <c r="H95" s="40"/>
      <c r="I95" s="48"/>
      <c r="J95" s="55"/>
      <c r="K95" s="56"/>
      <c r="L95" s="51"/>
      <c r="M95" s="52"/>
      <c r="N95" s="46"/>
      <c r="O95" s="53">
        <f t="shared" si="1"/>
        <v>0</v>
      </c>
      <c r="P95" s="54"/>
    </row>
    <row r="96" spans="1:16" ht="16" x14ac:dyDescent="0.2">
      <c r="A96" s="46"/>
      <c r="B96" s="40"/>
      <c r="C96" s="40"/>
      <c r="D96" s="40"/>
      <c r="E96" s="37"/>
      <c r="F96" s="39"/>
      <c r="G96" s="47"/>
      <c r="H96" s="40"/>
      <c r="I96" s="48"/>
      <c r="J96" s="55"/>
      <c r="K96" s="56"/>
      <c r="L96" s="51"/>
      <c r="M96" s="52"/>
      <c r="N96" s="46"/>
      <c r="O96" s="53">
        <f t="shared" si="1"/>
        <v>0</v>
      </c>
      <c r="P96" s="54"/>
    </row>
    <row r="97" spans="1:16" ht="16" x14ac:dyDescent="0.2">
      <c r="A97" s="46"/>
      <c r="B97" s="40"/>
      <c r="C97" s="40"/>
      <c r="D97" s="40"/>
      <c r="E97" s="37"/>
      <c r="F97" s="39"/>
      <c r="G97" s="47"/>
      <c r="H97" s="40"/>
      <c r="I97" s="48"/>
      <c r="J97" s="55"/>
      <c r="K97" s="56"/>
      <c r="L97" s="51"/>
      <c r="M97" s="52"/>
      <c r="N97" s="46"/>
      <c r="O97" s="53">
        <f t="shared" si="1"/>
        <v>0</v>
      </c>
      <c r="P97" s="54"/>
    </row>
    <row r="98" spans="1:16" ht="16" x14ac:dyDescent="0.2">
      <c r="A98" s="46"/>
      <c r="B98" s="40"/>
      <c r="C98" s="40"/>
      <c r="D98" s="40"/>
      <c r="E98" s="37"/>
      <c r="F98" s="39"/>
      <c r="G98" s="47"/>
      <c r="H98" s="40"/>
      <c r="I98" s="48"/>
      <c r="J98" s="55"/>
      <c r="K98" s="56"/>
      <c r="L98" s="51"/>
      <c r="M98" s="52"/>
      <c r="N98" s="46"/>
      <c r="O98" s="53">
        <f t="shared" si="1"/>
        <v>0</v>
      </c>
      <c r="P98" s="54"/>
    </row>
    <row r="99" spans="1:16" ht="16" x14ac:dyDescent="0.2">
      <c r="A99" s="46"/>
      <c r="B99" s="40"/>
      <c r="C99" s="40"/>
      <c r="D99" s="40"/>
      <c r="E99" s="37"/>
      <c r="F99" s="39"/>
      <c r="G99" s="47"/>
      <c r="H99" s="40"/>
      <c r="I99" s="48"/>
      <c r="J99" s="55"/>
      <c r="K99" s="56"/>
      <c r="L99" s="51"/>
      <c r="M99" s="52"/>
      <c r="N99" s="46"/>
      <c r="O99" s="53">
        <f t="shared" si="1"/>
        <v>0</v>
      </c>
      <c r="P99" s="54"/>
    </row>
    <row r="100" spans="1:16" ht="16" x14ac:dyDescent="0.2">
      <c r="A100" s="46"/>
      <c r="B100" s="40"/>
      <c r="C100" s="40"/>
      <c r="D100" s="40"/>
      <c r="E100" s="37"/>
      <c r="F100" s="39"/>
      <c r="G100" s="47"/>
      <c r="H100" s="40"/>
      <c r="I100" s="48"/>
      <c r="J100" s="55"/>
      <c r="K100" s="56"/>
      <c r="L100" s="51"/>
      <c r="M100" s="52"/>
      <c r="N100" s="46"/>
      <c r="O100" s="53">
        <f t="shared" si="1"/>
        <v>0</v>
      </c>
      <c r="P100" s="54"/>
    </row>
    <row r="101" spans="1:16" ht="16" x14ac:dyDescent="0.2">
      <c r="A101" s="46"/>
      <c r="B101" s="40"/>
      <c r="C101" s="40"/>
      <c r="D101" s="40"/>
      <c r="E101" s="37"/>
      <c r="F101" s="39"/>
      <c r="G101" s="47"/>
      <c r="H101" s="40"/>
      <c r="I101" s="48"/>
      <c r="J101" s="55"/>
      <c r="K101" s="56"/>
      <c r="L101" s="51"/>
      <c r="M101" s="52"/>
      <c r="N101" s="46"/>
      <c r="O101" s="53">
        <f t="shared" si="1"/>
        <v>0</v>
      </c>
      <c r="P101" s="54"/>
    </row>
    <row r="102" spans="1:16" ht="16" x14ac:dyDescent="0.2">
      <c r="A102" s="46"/>
      <c r="B102" s="40"/>
      <c r="C102" s="40"/>
      <c r="D102" s="40"/>
      <c r="E102" s="37"/>
      <c r="F102" s="39"/>
      <c r="G102" s="47"/>
      <c r="H102" s="40"/>
      <c r="I102" s="48"/>
      <c r="J102" s="55"/>
      <c r="K102" s="56"/>
      <c r="L102" s="51"/>
      <c r="M102" s="52"/>
      <c r="N102" s="46"/>
      <c r="O102" s="53">
        <f t="shared" si="1"/>
        <v>0</v>
      </c>
      <c r="P102" s="54"/>
    </row>
    <row r="103" spans="1:16" ht="16" x14ac:dyDescent="0.2">
      <c r="A103" s="46"/>
      <c r="B103" s="40"/>
      <c r="C103" s="40"/>
      <c r="D103" s="40"/>
      <c r="E103" s="37"/>
      <c r="F103" s="39"/>
      <c r="G103" s="47"/>
      <c r="H103" s="40"/>
      <c r="I103" s="48"/>
      <c r="J103" s="55"/>
      <c r="K103" s="56"/>
      <c r="L103" s="51"/>
      <c r="M103" s="52"/>
      <c r="N103" s="46"/>
      <c r="O103" s="53">
        <f t="shared" si="1"/>
        <v>0</v>
      </c>
      <c r="P103" s="54"/>
    </row>
    <row r="104" spans="1:16" ht="16" x14ac:dyDescent="0.2">
      <c r="A104" s="46"/>
      <c r="B104" s="40"/>
      <c r="C104" s="40"/>
      <c r="D104" s="40"/>
      <c r="E104" s="37"/>
      <c r="F104" s="39"/>
      <c r="G104" s="47"/>
      <c r="H104" s="40"/>
      <c r="I104" s="48"/>
      <c r="J104" s="55"/>
      <c r="K104" s="56"/>
      <c r="L104" s="51"/>
      <c r="M104" s="52"/>
      <c r="N104" s="46"/>
      <c r="O104" s="53">
        <f t="shared" si="1"/>
        <v>0</v>
      </c>
      <c r="P104" s="54"/>
    </row>
    <row r="105" spans="1:16" ht="16" x14ac:dyDescent="0.2">
      <c r="A105" s="46"/>
      <c r="B105" s="40"/>
      <c r="C105" s="40"/>
      <c r="D105" s="40"/>
      <c r="E105" s="37"/>
      <c r="F105" s="39"/>
      <c r="G105" s="47"/>
      <c r="H105" s="40"/>
      <c r="I105" s="48"/>
      <c r="J105" s="55"/>
      <c r="K105" s="56"/>
      <c r="L105" s="51"/>
      <c r="M105" s="52"/>
      <c r="N105" s="46"/>
      <c r="O105" s="53">
        <f t="shared" si="1"/>
        <v>0</v>
      </c>
      <c r="P105" s="54"/>
    </row>
    <row r="106" spans="1:16" ht="16" x14ac:dyDescent="0.2">
      <c r="A106" s="46"/>
      <c r="B106" s="40"/>
      <c r="C106" s="40"/>
      <c r="D106" s="40"/>
      <c r="E106" s="37"/>
      <c r="F106" s="39"/>
      <c r="G106" s="47"/>
      <c r="H106" s="40"/>
      <c r="I106" s="48"/>
      <c r="J106" s="55"/>
      <c r="K106" s="56"/>
      <c r="L106" s="51"/>
      <c r="M106" s="52"/>
      <c r="N106" s="46"/>
      <c r="O106" s="53">
        <f t="shared" si="1"/>
        <v>0</v>
      </c>
      <c r="P106" s="54"/>
    </row>
    <row r="107" spans="1:16" ht="16" x14ac:dyDescent="0.2">
      <c r="A107" s="46"/>
      <c r="B107" s="40"/>
      <c r="C107" s="40"/>
      <c r="D107" s="40"/>
      <c r="E107" s="37"/>
      <c r="F107" s="39"/>
      <c r="G107" s="47"/>
      <c r="H107" s="40"/>
      <c r="I107" s="48"/>
      <c r="J107" s="55"/>
      <c r="K107" s="56"/>
      <c r="L107" s="51"/>
      <c r="M107" s="52"/>
      <c r="N107" s="46"/>
      <c r="O107" s="53">
        <f t="shared" si="1"/>
        <v>0</v>
      </c>
      <c r="P107" s="54"/>
    </row>
    <row r="108" spans="1:16" ht="16" x14ac:dyDescent="0.2">
      <c r="A108" s="46"/>
      <c r="B108" s="40"/>
      <c r="C108" s="40"/>
      <c r="D108" s="40"/>
      <c r="E108" s="37"/>
      <c r="F108" s="39"/>
      <c r="G108" s="47"/>
      <c r="H108" s="40"/>
      <c r="I108" s="48"/>
      <c r="J108" s="55"/>
      <c r="K108" s="56"/>
      <c r="L108" s="51"/>
      <c r="M108" s="52"/>
      <c r="N108" s="46"/>
      <c r="O108" s="53">
        <f t="shared" si="1"/>
        <v>0</v>
      </c>
      <c r="P108" s="54"/>
    </row>
    <row r="109" spans="1:16" ht="16" x14ac:dyDescent="0.2">
      <c r="A109" s="46"/>
      <c r="B109" s="40"/>
      <c r="C109" s="40"/>
      <c r="D109" s="40"/>
      <c r="E109" s="37"/>
      <c r="F109" s="39"/>
      <c r="G109" s="47"/>
      <c r="H109" s="40"/>
      <c r="I109" s="48"/>
      <c r="J109" s="55"/>
      <c r="K109" s="56"/>
      <c r="L109" s="51"/>
      <c r="M109" s="52"/>
      <c r="N109" s="46"/>
      <c r="O109" s="53">
        <f t="shared" si="1"/>
        <v>0</v>
      </c>
      <c r="P109" s="54"/>
    </row>
    <row r="110" spans="1:16" ht="16" x14ac:dyDescent="0.2">
      <c r="A110" s="46"/>
      <c r="B110" s="40"/>
      <c r="C110" s="40"/>
      <c r="D110" s="40"/>
      <c r="E110" s="37"/>
      <c r="F110" s="39"/>
      <c r="G110" s="47"/>
      <c r="H110" s="40"/>
      <c r="I110" s="48"/>
      <c r="J110" s="55"/>
      <c r="K110" s="56"/>
      <c r="L110" s="51"/>
      <c r="M110" s="52"/>
      <c r="N110" s="46"/>
      <c r="O110" s="53">
        <f t="shared" si="1"/>
        <v>0</v>
      </c>
      <c r="P110" s="54"/>
    </row>
    <row r="111" spans="1:16" ht="16" x14ac:dyDescent="0.2">
      <c r="A111" s="46"/>
      <c r="B111" s="40"/>
      <c r="C111" s="40"/>
      <c r="D111" s="40"/>
      <c r="E111" s="37"/>
      <c r="F111" s="39"/>
      <c r="G111" s="47"/>
      <c r="H111" s="40"/>
      <c r="I111" s="48"/>
      <c r="J111" s="55"/>
      <c r="K111" s="56"/>
      <c r="L111" s="51"/>
      <c r="M111" s="52"/>
      <c r="N111" s="46"/>
      <c r="O111" s="53">
        <f t="shared" si="1"/>
        <v>0</v>
      </c>
      <c r="P111" s="54"/>
    </row>
    <row r="112" spans="1:16" ht="16" x14ac:dyDescent="0.2">
      <c r="A112" s="46"/>
      <c r="B112" s="40"/>
      <c r="C112" s="40"/>
      <c r="D112" s="40"/>
      <c r="E112" s="37"/>
      <c r="F112" s="39"/>
      <c r="G112" s="47"/>
      <c r="H112" s="40"/>
      <c r="I112" s="48"/>
      <c r="J112" s="55"/>
      <c r="K112" s="56"/>
      <c r="L112" s="51"/>
      <c r="M112" s="52"/>
      <c r="N112" s="46"/>
      <c r="O112" s="53">
        <f t="shared" si="1"/>
        <v>0</v>
      </c>
      <c r="P112" s="54"/>
    </row>
    <row r="113" spans="1:16" ht="16" x14ac:dyDescent="0.2">
      <c r="A113" s="46"/>
      <c r="B113" s="40"/>
      <c r="C113" s="40"/>
      <c r="D113" s="40"/>
      <c r="E113" s="37"/>
      <c r="F113" s="39"/>
      <c r="G113" s="47"/>
      <c r="H113" s="40"/>
      <c r="I113" s="48"/>
      <c r="J113" s="55"/>
      <c r="K113" s="56"/>
      <c r="L113" s="51"/>
      <c r="M113" s="52"/>
      <c r="N113" s="46"/>
      <c r="O113" s="53">
        <f t="shared" si="1"/>
        <v>0</v>
      </c>
      <c r="P113" s="54"/>
    </row>
    <row r="114" spans="1:16" ht="16" x14ac:dyDescent="0.2">
      <c r="A114" s="46"/>
      <c r="B114" s="40"/>
      <c r="C114" s="40"/>
      <c r="D114" s="40"/>
      <c r="E114" s="37"/>
      <c r="F114" s="39"/>
      <c r="G114" s="47"/>
      <c r="H114" s="40"/>
      <c r="I114" s="48"/>
      <c r="J114" s="55"/>
      <c r="K114" s="56"/>
      <c r="L114" s="51"/>
      <c r="M114" s="52"/>
      <c r="N114" s="46"/>
      <c r="O114" s="53">
        <f t="shared" si="1"/>
        <v>0</v>
      </c>
      <c r="P114" s="54"/>
    </row>
    <row r="115" spans="1:16" ht="16" x14ac:dyDescent="0.2">
      <c r="A115" s="46"/>
      <c r="B115" s="40"/>
      <c r="C115" s="40"/>
      <c r="D115" s="40"/>
      <c r="E115" s="37"/>
      <c r="F115" s="39"/>
      <c r="G115" s="47"/>
      <c r="H115" s="40"/>
      <c r="I115" s="48"/>
      <c r="J115" s="55"/>
      <c r="K115" s="56"/>
      <c r="L115" s="51"/>
      <c r="M115" s="52"/>
      <c r="N115" s="46"/>
      <c r="O115" s="53">
        <f t="shared" si="1"/>
        <v>0</v>
      </c>
      <c r="P115" s="54"/>
    </row>
    <row r="116" spans="1:16" ht="16" x14ac:dyDescent="0.2">
      <c r="A116" s="46"/>
      <c r="B116" s="40"/>
      <c r="C116" s="40"/>
      <c r="D116" s="40"/>
      <c r="E116" s="37"/>
      <c r="F116" s="39"/>
      <c r="G116" s="47"/>
      <c r="H116" s="40"/>
      <c r="I116" s="48"/>
      <c r="J116" s="55"/>
      <c r="K116" s="56"/>
      <c r="L116" s="51"/>
      <c r="M116" s="52"/>
      <c r="N116" s="46"/>
      <c r="O116" s="53">
        <f t="shared" si="1"/>
        <v>0</v>
      </c>
      <c r="P116" s="54"/>
    </row>
    <row r="117" spans="1:16" ht="16" x14ac:dyDescent="0.2">
      <c r="A117" s="46"/>
      <c r="B117" s="40"/>
      <c r="C117" s="40"/>
      <c r="D117" s="40"/>
      <c r="E117" s="37"/>
      <c r="F117" s="39"/>
      <c r="G117" s="47"/>
      <c r="H117" s="40"/>
      <c r="I117" s="48"/>
      <c r="J117" s="55"/>
      <c r="K117" s="56"/>
      <c r="L117" s="51"/>
      <c r="M117" s="52"/>
      <c r="N117" s="46"/>
      <c r="O117" s="53">
        <f t="shared" si="1"/>
        <v>0</v>
      </c>
      <c r="P117" s="54"/>
    </row>
    <row r="118" spans="1:16" ht="16" x14ac:dyDescent="0.2">
      <c r="A118" s="46"/>
      <c r="B118" s="40"/>
      <c r="C118" s="40"/>
      <c r="D118" s="40"/>
      <c r="E118" s="37"/>
      <c r="F118" s="39"/>
      <c r="G118" s="47"/>
      <c r="H118" s="40"/>
      <c r="I118" s="48"/>
      <c r="J118" s="55"/>
      <c r="K118" s="56"/>
      <c r="L118" s="51"/>
      <c r="M118" s="52"/>
      <c r="N118" s="46"/>
      <c r="O118" s="53">
        <f t="shared" si="1"/>
        <v>0</v>
      </c>
      <c r="P118" s="54"/>
    </row>
    <row r="119" spans="1:16" ht="16" x14ac:dyDescent="0.2">
      <c r="A119" s="46"/>
      <c r="B119" s="40"/>
      <c r="C119" s="40"/>
      <c r="D119" s="40"/>
      <c r="E119" s="37"/>
      <c r="F119" s="39"/>
      <c r="G119" s="47"/>
      <c r="H119" s="40"/>
      <c r="I119" s="48"/>
      <c r="J119" s="55"/>
      <c r="K119" s="56"/>
      <c r="L119" s="51"/>
      <c r="M119" s="52"/>
      <c r="N119" s="46"/>
      <c r="O119" s="53">
        <f t="shared" si="1"/>
        <v>0</v>
      </c>
      <c r="P119" s="54"/>
    </row>
    <row r="120" spans="1:16" ht="16" x14ac:dyDescent="0.2">
      <c r="A120" s="46"/>
      <c r="B120" s="40"/>
      <c r="C120" s="40"/>
      <c r="D120" s="40"/>
      <c r="E120" s="37"/>
      <c r="F120" s="39"/>
      <c r="G120" s="47"/>
      <c r="H120" s="40"/>
      <c r="I120" s="48"/>
      <c r="J120" s="55"/>
      <c r="K120" s="56"/>
      <c r="L120" s="51"/>
      <c r="M120" s="52"/>
      <c r="N120" s="46"/>
      <c r="O120" s="53">
        <f t="shared" si="1"/>
        <v>0</v>
      </c>
      <c r="P120" s="54"/>
    </row>
    <row r="121" spans="1:16" ht="16" x14ac:dyDescent="0.2">
      <c r="A121" s="46"/>
      <c r="B121" s="40"/>
      <c r="C121" s="40"/>
      <c r="D121" s="40"/>
      <c r="E121" s="37"/>
      <c r="F121" s="39"/>
      <c r="G121" s="47"/>
      <c r="H121" s="40"/>
      <c r="I121" s="48"/>
      <c r="J121" s="55"/>
      <c r="K121" s="56"/>
      <c r="L121" s="51"/>
      <c r="M121" s="52"/>
      <c r="N121" s="46"/>
      <c r="O121" s="53">
        <f t="shared" si="1"/>
        <v>0</v>
      </c>
      <c r="P121" s="54"/>
    </row>
    <row r="122" spans="1:16" ht="16" x14ac:dyDescent="0.2">
      <c r="A122" s="46"/>
      <c r="B122" s="40"/>
      <c r="C122" s="40"/>
      <c r="D122" s="40"/>
      <c r="E122" s="37"/>
      <c r="F122" s="39"/>
      <c r="G122" s="47"/>
      <c r="H122" s="40"/>
      <c r="I122" s="48"/>
      <c r="J122" s="55"/>
      <c r="K122" s="56"/>
      <c r="L122" s="51"/>
      <c r="M122" s="52"/>
      <c r="N122" s="46"/>
      <c r="O122" s="53">
        <f t="shared" si="1"/>
        <v>0</v>
      </c>
      <c r="P122" s="54"/>
    </row>
    <row r="123" spans="1:16" ht="16" x14ac:dyDescent="0.2">
      <c r="A123" s="46"/>
      <c r="B123" s="40"/>
      <c r="C123" s="40"/>
      <c r="D123" s="40"/>
      <c r="E123" s="37"/>
      <c r="F123" s="39"/>
      <c r="G123" s="47"/>
      <c r="H123" s="40"/>
      <c r="I123" s="48"/>
      <c r="J123" s="55"/>
      <c r="K123" s="56"/>
      <c r="L123" s="51"/>
      <c r="M123" s="52"/>
      <c r="N123" s="46"/>
      <c r="O123" s="53">
        <f t="shared" si="1"/>
        <v>0</v>
      </c>
      <c r="P123" s="58"/>
    </row>
    <row r="124" spans="1:16" ht="16" x14ac:dyDescent="0.2">
      <c r="A124" s="46"/>
      <c r="B124" s="40"/>
      <c r="C124" s="40"/>
      <c r="D124" s="40"/>
      <c r="E124" s="37"/>
      <c r="F124" s="39"/>
      <c r="G124" s="47"/>
      <c r="H124" s="40"/>
      <c r="I124" s="48"/>
      <c r="J124" s="55"/>
      <c r="K124" s="56"/>
      <c r="L124" s="51"/>
      <c r="M124" s="52"/>
      <c r="N124" s="46"/>
      <c r="O124" s="53">
        <f t="shared" si="1"/>
        <v>0</v>
      </c>
      <c r="P124" s="54"/>
    </row>
    <row r="125" spans="1:16" ht="16" x14ac:dyDescent="0.2">
      <c r="A125" s="46"/>
      <c r="B125" s="40"/>
      <c r="C125" s="40"/>
      <c r="D125" s="40"/>
      <c r="E125" s="37"/>
      <c r="F125" s="39"/>
      <c r="G125" s="47"/>
      <c r="H125" s="40"/>
      <c r="I125" s="48"/>
      <c r="J125" s="55"/>
      <c r="K125" s="56"/>
      <c r="L125" s="51"/>
      <c r="M125" s="52"/>
      <c r="N125" s="46"/>
      <c r="O125" s="53">
        <f t="shared" si="1"/>
        <v>0</v>
      </c>
      <c r="P125" s="54"/>
    </row>
    <row r="126" spans="1:16" ht="16" x14ac:dyDescent="0.2">
      <c r="A126" s="46"/>
      <c r="B126" s="40"/>
      <c r="C126" s="40"/>
      <c r="D126" s="40"/>
      <c r="E126" s="37"/>
      <c r="F126" s="39"/>
      <c r="G126" s="47"/>
      <c r="H126" s="40"/>
      <c r="I126" s="48"/>
      <c r="J126" s="55"/>
      <c r="K126" s="56"/>
      <c r="L126" s="51"/>
      <c r="M126" s="52"/>
      <c r="N126" s="46"/>
      <c r="O126" s="53">
        <f t="shared" si="1"/>
        <v>0</v>
      </c>
      <c r="P126" s="54"/>
    </row>
    <row r="127" spans="1:16" ht="16" x14ac:dyDescent="0.2">
      <c r="A127" s="46"/>
      <c r="B127" s="40"/>
      <c r="C127" s="40"/>
      <c r="D127" s="40"/>
      <c r="E127" s="37"/>
      <c r="F127" s="39"/>
      <c r="G127" s="47"/>
      <c r="H127" s="40"/>
      <c r="I127" s="48"/>
      <c r="J127" s="55"/>
      <c r="K127" s="56"/>
      <c r="L127" s="51"/>
      <c r="M127" s="52"/>
      <c r="N127" s="46"/>
      <c r="O127" s="53">
        <f t="shared" si="1"/>
        <v>0</v>
      </c>
      <c r="P127" s="54"/>
    </row>
    <row r="128" spans="1:16" ht="16" x14ac:dyDescent="0.2">
      <c r="A128" s="46"/>
      <c r="B128" s="40"/>
      <c r="C128" s="40"/>
      <c r="D128" s="40"/>
      <c r="E128" s="37"/>
      <c r="F128" s="39"/>
      <c r="G128" s="47"/>
      <c r="H128" s="40"/>
      <c r="I128" s="48"/>
      <c r="J128" s="55"/>
      <c r="K128" s="56"/>
      <c r="L128" s="51"/>
      <c r="M128" s="52"/>
      <c r="N128" s="46"/>
      <c r="O128" s="53">
        <f t="shared" si="1"/>
        <v>0</v>
      </c>
      <c r="P128" s="54"/>
    </row>
    <row r="129" spans="1:16" ht="16" x14ac:dyDescent="0.2">
      <c r="A129" s="46"/>
      <c r="B129" s="40"/>
      <c r="C129" s="40"/>
      <c r="D129" s="40"/>
      <c r="E129" s="37"/>
      <c r="F129" s="39"/>
      <c r="G129" s="47"/>
      <c r="H129" s="40"/>
      <c r="I129" s="57"/>
      <c r="J129" s="49"/>
      <c r="K129" s="50"/>
      <c r="L129" s="51"/>
      <c r="M129" s="52"/>
      <c r="N129" s="46"/>
      <c r="O129" s="53">
        <f t="shared" si="1"/>
        <v>0</v>
      </c>
      <c r="P129" s="54"/>
    </row>
    <row r="130" spans="1:16" ht="16" x14ac:dyDescent="0.2">
      <c r="A130" s="46"/>
      <c r="B130" s="40"/>
      <c r="C130" s="40"/>
      <c r="D130" s="40"/>
      <c r="E130" s="37"/>
      <c r="F130" s="39"/>
      <c r="G130" s="47"/>
      <c r="H130" s="40"/>
      <c r="I130" s="48"/>
      <c r="J130" s="49"/>
      <c r="K130" s="50"/>
      <c r="L130" s="51"/>
      <c r="M130" s="52"/>
      <c r="N130" s="46"/>
      <c r="O130" s="53">
        <f t="shared" si="1"/>
        <v>0</v>
      </c>
      <c r="P130" s="54"/>
    </row>
    <row r="131" spans="1:16" ht="16" x14ac:dyDescent="0.2">
      <c r="A131" s="46"/>
      <c r="B131" s="40"/>
      <c r="C131" s="40"/>
      <c r="D131" s="40"/>
      <c r="E131" s="37"/>
      <c r="F131" s="39"/>
      <c r="G131" s="47"/>
      <c r="H131" s="40"/>
      <c r="I131" s="48"/>
      <c r="J131" s="49"/>
      <c r="K131" s="50"/>
      <c r="L131" s="51"/>
      <c r="M131" s="52"/>
      <c r="N131" s="46"/>
      <c r="O131" s="53">
        <f t="shared" si="1"/>
        <v>0</v>
      </c>
      <c r="P131" s="54"/>
    </row>
    <row r="132" spans="1:16" ht="16" x14ac:dyDescent="0.2">
      <c r="A132" s="46"/>
      <c r="B132" s="40"/>
      <c r="C132" s="40"/>
      <c r="D132" s="40"/>
      <c r="E132" s="37"/>
      <c r="F132" s="39"/>
      <c r="G132" s="47"/>
      <c r="H132" s="40"/>
      <c r="I132" s="48"/>
      <c r="J132" s="49"/>
      <c r="K132" s="50"/>
      <c r="L132" s="51"/>
      <c r="M132" s="52"/>
      <c r="N132" s="46"/>
      <c r="O132" s="53">
        <f t="shared" ref="O132:O195" si="2">ABS(N132-A132)</f>
        <v>0</v>
      </c>
      <c r="P132" s="54"/>
    </row>
    <row r="133" spans="1:16" ht="16" x14ac:dyDescent="0.2">
      <c r="A133" s="46"/>
      <c r="B133" s="40"/>
      <c r="C133" s="40"/>
      <c r="D133" s="40"/>
      <c r="E133" s="37"/>
      <c r="F133" s="39"/>
      <c r="G133" s="47"/>
      <c r="H133" s="40"/>
      <c r="I133" s="48"/>
      <c r="J133" s="49"/>
      <c r="K133" s="50"/>
      <c r="L133" s="51"/>
      <c r="M133" s="52"/>
      <c r="N133" s="46"/>
      <c r="O133" s="53">
        <f t="shared" si="2"/>
        <v>0</v>
      </c>
      <c r="P133" s="54"/>
    </row>
    <row r="134" spans="1:16" ht="16" x14ac:dyDescent="0.2">
      <c r="A134" s="46"/>
      <c r="B134" s="40"/>
      <c r="C134" s="40"/>
      <c r="D134" s="40"/>
      <c r="E134" s="37"/>
      <c r="F134" s="39"/>
      <c r="G134" s="47"/>
      <c r="H134" s="40"/>
      <c r="I134" s="48"/>
      <c r="J134" s="49"/>
      <c r="K134" s="50"/>
      <c r="L134" s="51"/>
      <c r="M134" s="52"/>
      <c r="N134" s="46"/>
      <c r="O134" s="53">
        <f t="shared" si="2"/>
        <v>0</v>
      </c>
      <c r="P134" s="54"/>
    </row>
    <row r="135" spans="1:16" ht="16" x14ac:dyDescent="0.2">
      <c r="A135" s="46"/>
      <c r="B135" s="40"/>
      <c r="C135" s="40"/>
      <c r="D135" s="40"/>
      <c r="E135" s="37"/>
      <c r="F135" s="39"/>
      <c r="G135" s="47"/>
      <c r="H135" s="40"/>
      <c r="I135" s="48"/>
      <c r="J135" s="49"/>
      <c r="K135" s="50"/>
      <c r="L135" s="51"/>
      <c r="M135" s="52"/>
      <c r="N135" s="46"/>
      <c r="O135" s="53">
        <f t="shared" si="2"/>
        <v>0</v>
      </c>
      <c r="P135" s="54"/>
    </row>
    <row r="136" spans="1:16" ht="16" x14ac:dyDescent="0.2">
      <c r="A136" s="46"/>
      <c r="B136" s="40"/>
      <c r="C136" s="40"/>
      <c r="D136" s="40"/>
      <c r="E136" s="37"/>
      <c r="F136" s="39"/>
      <c r="G136" s="47"/>
      <c r="H136" s="40"/>
      <c r="I136" s="48"/>
      <c r="J136" s="49"/>
      <c r="K136" s="50"/>
      <c r="L136" s="51"/>
      <c r="M136" s="52"/>
      <c r="N136" s="46"/>
      <c r="O136" s="53">
        <f t="shared" si="2"/>
        <v>0</v>
      </c>
      <c r="P136" s="54"/>
    </row>
    <row r="137" spans="1:16" ht="16" x14ac:dyDescent="0.2">
      <c r="A137" s="46"/>
      <c r="B137" s="40"/>
      <c r="C137" s="40"/>
      <c r="D137" s="40"/>
      <c r="E137" s="37"/>
      <c r="F137" s="39"/>
      <c r="G137" s="47"/>
      <c r="H137" s="40"/>
      <c r="I137" s="48"/>
      <c r="J137" s="49"/>
      <c r="K137" s="50"/>
      <c r="L137" s="51"/>
      <c r="M137" s="52"/>
      <c r="N137" s="46"/>
      <c r="O137" s="53">
        <f t="shared" si="2"/>
        <v>0</v>
      </c>
      <c r="P137" s="54"/>
    </row>
    <row r="138" spans="1:16" ht="16" x14ac:dyDescent="0.2">
      <c r="A138" s="46"/>
      <c r="B138" s="40"/>
      <c r="C138" s="40"/>
      <c r="D138" s="40"/>
      <c r="E138" s="37"/>
      <c r="F138" s="39"/>
      <c r="G138" s="47"/>
      <c r="H138" s="40"/>
      <c r="I138" s="48"/>
      <c r="J138" s="49"/>
      <c r="K138" s="50"/>
      <c r="L138" s="51"/>
      <c r="M138" s="52"/>
      <c r="N138" s="46"/>
      <c r="O138" s="53">
        <f t="shared" si="2"/>
        <v>0</v>
      </c>
      <c r="P138" s="54"/>
    </row>
    <row r="139" spans="1:16" ht="16" x14ac:dyDescent="0.2">
      <c r="A139" s="46"/>
      <c r="B139" s="40"/>
      <c r="C139" s="40"/>
      <c r="D139" s="40"/>
      <c r="E139" s="37"/>
      <c r="F139" s="39"/>
      <c r="G139" s="47"/>
      <c r="H139" s="40"/>
      <c r="I139" s="48"/>
      <c r="J139" s="49"/>
      <c r="K139" s="50"/>
      <c r="L139" s="51"/>
      <c r="M139" s="52"/>
      <c r="N139" s="46"/>
      <c r="O139" s="53">
        <f t="shared" si="2"/>
        <v>0</v>
      </c>
      <c r="P139" s="54"/>
    </row>
    <row r="140" spans="1:16" ht="16" x14ac:dyDescent="0.2">
      <c r="A140" s="46"/>
      <c r="B140" s="40"/>
      <c r="C140" s="40"/>
      <c r="D140" s="40"/>
      <c r="E140" s="37"/>
      <c r="F140" s="39"/>
      <c r="G140" s="47"/>
      <c r="H140" s="40"/>
      <c r="I140" s="48"/>
      <c r="J140" s="49"/>
      <c r="K140" s="50"/>
      <c r="L140" s="51"/>
      <c r="M140" s="52"/>
      <c r="N140" s="46"/>
      <c r="O140" s="53">
        <f t="shared" si="2"/>
        <v>0</v>
      </c>
      <c r="P140" s="54"/>
    </row>
    <row r="141" spans="1:16" ht="16" x14ac:dyDescent="0.2">
      <c r="A141" s="46"/>
      <c r="B141" s="40"/>
      <c r="C141" s="40"/>
      <c r="D141" s="40"/>
      <c r="E141" s="37"/>
      <c r="F141" s="39"/>
      <c r="G141" s="47"/>
      <c r="H141" s="40"/>
      <c r="I141" s="48"/>
      <c r="J141" s="49"/>
      <c r="K141" s="50"/>
      <c r="L141" s="51"/>
      <c r="M141" s="52"/>
      <c r="N141" s="46"/>
      <c r="O141" s="53">
        <f t="shared" si="2"/>
        <v>0</v>
      </c>
      <c r="P141" s="54"/>
    </row>
    <row r="142" spans="1:16" ht="16" x14ac:dyDescent="0.2">
      <c r="A142" s="46"/>
      <c r="B142" s="40"/>
      <c r="C142" s="40"/>
      <c r="D142" s="40"/>
      <c r="E142" s="37"/>
      <c r="F142" s="39"/>
      <c r="G142" s="47"/>
      <c r="H142" s="40"/>
      <c r="I142" s="48"/>
      <c r="J142" s="49"/>
      <c r="K142" s="50"/>
      <c r="L142" s="51"/>
      <c r="M142" s="52"/>
      <c r="N142" s="46"/>
      <c r="O142" s="53">
        <f t="shared" si="2"/>
        <v>0</v>
      </c>
      <c r="P142" s="54"/>
    </row>
    <row r="143" spans="1:16" ht="16" x14ac:dyDescent="0.2">
      <c r="A143" s="46"/>
      <c r="B143" s="40"/>
      <c r="C143" s="40"/>
      <c r="D143" s="40"/>
      <c r="E143" s="37"/>
      <c r="F143" s="39"/>
      <c r="G143" s="47"/>
      <c r="H143" s="40"/>
      <c r="I143" s="48"/>
      <c r="J143" s="49"/>
      <c r="K143" s="50"/>
      <c r="L143" s="51"/>
      <c r="M143" s="52"/>
      <c r="N143" s="46"/>
      <c r="O143" s="53">
        <f t="shared" si="2"/>
        <v>0</v>
      </c>
      <c r="P143" s="54"/>
    </row>
    <row r="144" spans="1:16" ht="16" x14ac:dyDescent="0.2">
      <c r="A144" s="46"/>
      <c r="B144" s="40"/>
      <c r="C144" s="40"/>
      <c r="D144" s="40"/>
      <c r="E144" s="37"/>
      <c r="F144" s="39"/>
      <c r="G144" s="47"/>
      <c r="H144" s="40"/>
      <c r="I144" s="48"/>
      <c r="J144" s="49"/>
      <c r="K144" s="50"/>
      <c r="L144" s="51"/>
      <c r="M144" s="52"/>
      <c r="N144" s="46"/>
      <c r="O144" s="53">
        <f t="shared" si="2"/>
        <v>0</v>
      </c>
      <c r="P144" s="54"/>
    </row>
    <row r="145" spans="1:16" ht="16" x14ac:dyDescent="0.2">
      <c r="A145" s="46"/>
      <c r="B145" s="40"/>
      <c r="C145" s="40"/>
      <c r="D145" s="40"/>
      <c r="E145" s="37"/>
      <c r="F145" s="39"/>
      <c r="G145" s="47"/>
      <c r="H145" s="40"/>
      <c r="I145" s="48"/>
      <c r="J145" s="49"/>
      <c r="K145" s="50"/>
      <c r="L145" s="51"/>
      <c r="M145" s="52"/>
      <c r="N145" s="46"/>
      <c r="O145" s="53">
        <f t="shared" si="2"/>
        <v>0</v>
      </c>
      <c r="P145" s="54"/>
    </row>
    <row r="146" spans="1:16" ht="16" x14ac:dyDescent="0.2">
      <c r="A146" s="46"/>
      <c r="B146" s="40"/>
      <c r="C146" s="40"/>
      <c r="D146" s="40"/>
      <c r="E146" s="37"/>
      <c r="F146" s="39"/>
      <c r="G146" s="47"/>
      <c r="H146" s="40"/>
      <c r="I146" s="48"/>
      <c r="J146" s="49"/>
      <c r="K146" s="50"/>
      <c r="L146" s="51"/>
      <c r="M146" s="52"/>
      <c r="N146" s="46"/>
      <c r="O146" s="53">
        <f t="shared" si="2"/>
        <v>0</v>
      </c>
      <c r="P146" s="54"/>
    </row>
    <row r="147" spans="1:16" ht="16" x14ac:dyDescent="0.2">
      <c r="A147" s="46"/>
      <c r="B147" s="40"/>
      <c r="C147" s="40"/>
      <c r="D147" s="40"/>
      <c r="E147" s="37"/>
      <c r="F147" s="39"/>
      <c r="G147" s="47"/>
      <c r="H147" s="40"/>
      <c r="I147" s="48"/>
      <c r="J147" s="49"/>
      <c r="K147" s="50"/>
      <c r="L147" s="51"/>
      <c r="M147" s="52"/>
      <c r="N147" s="46"/>
      <c r="O147" s="53">
        <f t="shared" si="2"/>
        <v>0</v>
      </c>
      <c r="P147" s="54"/>
    </row>
    <row r="148" spans="1:16" ht="16" x14ac:dyDescent="0.2">
      <c r="A148" s="46"/>
      <c r="B148" s="40"/>
      <c r="C148" s="40"/>
      <c r="D148" s="40"/>
      <c r="E148" s="37"/>
      <c r="F148" s="39"/>
      <c r="G148" s="47"/>
      <c r="H148" s="40"/>
      <c r="I148" s="48"/>
      <c r="J148" s="49"/>
      <c r="K148" s="50"/>
      <c r="L148" s="51"/>
      <c r="M148" s="52"/>
      <c r="N148" s="46"/>
      <c r="O148" s="53">
        <f t="shared" si="2"/>
        <v>0</v>
      </c>
      <c r="P148" s="54"/>
    </row>
    <row r="149" spans="1:16" ht="16" x14ac:dyDescent="0.2">
      <c r="A149" s="46"/>
      <c r="B149" s="40"/>
      <c r="C149" s="40"/>
      <c r="D149" s="40"/>
      <c r="E149" s="37"/>
      <c r="F149" s="39"/>
      <c r="G149" s="47"/>
      <c r="H149" s="40"/>
      <c r="I149" s="48"/>
      <c r="J149" s="49"/>
      <c r="K149" s="50"/>
      <c r="L149" s="51"/>
      <c r="M149" s="52"/>
      <c r="N149" s="46"/>
      <c r="O149" s="53">
        <f t="shared" si="2"/>
        <v>0</v>
      </c>
      <c r="P149" s="54"/>
    </row>
    <row r="150" spans="1:16" ht="16" x14ac:dyDescent="0.2">
      <c r="A150" s="46"/>
      <c r="B150" s="40"/>
      <c r="C150" s="40"/>
      <c r="D150" s="40"/>
      <c r="E150" s="37"/>
      <c r="F150" s="39"/>
      <c r="G150" s="47"/>
      <c r="H150" s="40"/>
      <c r="I150" s="48"/>
      <c r="J150" s="49"/>
      <c r="K150" s="50"/>
      <c r="L150" s="51"/>
      <c r="M150" s="52"/>
      <c r="N150" s="46"/>
      <c r="O150" s="53">
        <f t="shared" si="2"/>
        <v>0</v>
      </c>
      <c r="P150" s="54"/>
    </row>
    <row r="151" spans="1:16" ht="16" x14ac:dyDescent="0.2">
      <c r="A151" s="46"/>
      <c r="B151" s="40"/>
      <c r="C151" s="40"/>
      <c r="D151" s="40"/>
      <c r="E151" s="37"/>
      <c r="F151" s="39"/>
      <c r="G151" s="47"/>
      <c r="H151" s="40"/>
      <c r="I151" s="48"/>
      <c r="J151" s="49"/>
      <c r="K151" s="50"/>
      <c r="L151" s="51"/>
      <c r="M151" s="52"/>
      <c r="N151" s="46"/>
      <c r="O151" s="53">
        <f t="shared" si="2"/>
        <v>0</v>
      </c>
      <c r="P151" s="54"/>
    </row>
    <row r="152" spans="1:16" ht="16" x14ac:dyDescent="0.2">
      <c r="A152" s="46"/>
      <c r="B152" s="40"/>
      <c r="C152" s="40"/>
      <c r="D152" s="40"/>
      <c r="E152" s="37"/>
      <c r="F152" s="39"/>
      <c r="G152" s="47"/>
      <c r="H152" s="40"/>
      <c r="I152" s="48"/>
      <c r="J152" s="49"/>
      <c r="K152" s="50"/>
      <c r="L152" s="51"/>
      <c r="M152" s="52"/>
      <c r="N152" s="46"/>
      <c r="O152" s="53">
        <f t="shared" si="2"/>
        <v>0</v>
      </c>
      <c r="P152" s="54"/>
    </row>
    <row r="153" spans="1:16" ht="16" x14ac:dyDescent="0.2">
      <c r="A153" s="46"/>
      <c r="B153" s="40"/>
      <c r="C153" s="40"/>
      <c r="D153" s="40"/>
      <c r="E153" s="37"/>
      <c r="F153" s="39"/>
      <c r="G153" s="47"/>
      <c r="H153" s="40"/>
      <c r="I153" s="48"/>
      <c r="J153" s="49"/>
      <c r="K153" s="50"/>
      <c r="L153" s="51"/>
      <c r="M153" s="52"/>
      <c r="N153" s="46"/>
      <c r="O153" s="53">
        <f t="shared" si="2"/>
        <v>0</v>
      </c>
      <c r="P153" s="54"/>
    </row>
    <row r="154" spans="1:16" ht="16" x14ac:dyDescent="0.2">
      <c r="A154" s="46"/>
      <c r="B154" s="40"/>
      <c r="C154" s="40"/>
      <c r="D154" s="40"/>
      <c r="E154" s="37"/>
      <c r="F154" s="39"/>
      <c r="G154" s="47"/>
      <c r="H154" s="40"/>
      <c r="I154" s="48"/>
      <c r="J154" s="49"/>
      <c r="K154" s="50"/>
      <c r="L154" s="51"/>
      <c r="M154" s="52"/>
      <c r="N154" s="46"/>
      <c r="O154" s="53">
        <f t="shared" si="2"/>
        <v>0</v>
      </c>
      <c r="P154" s="54"/>
    </row>
    <row r="155" spans="1:16" ht="16" x14ac:dyDescent="0.2">
      <c r="A155" s="46"/>
      <c r="B155" s="40"/>
      <c r="C155" s="40"/>
      <c r="D155" s="40"/>
      <c r="E155" s="37"/>
      <c r="F155" s="39"/>
      <c r="G155" s="47"/>
      <c r="H155" s="40"/>
      <c r="I155" s="48"/>
      <c r="J155" s="49"/>
      <c r="K155" s="50"/>
      <c r="L155" s="51"/>
      <c r="M155" s="52"/>
      <c r="N155" s="46"/>
      <c r="O155" s="53">
        <f t="shared" si="2"/>
        <v>0</v>
      </c>
      <c r="P155" s="54"/>
    </row>
    <row r="156" spans="1:16" ht="16" x14ac:dyDescent="0.2">
      <c r="A156" s="46"/>
      <c r="B156" s="40"/>
      <c r="C156" s="40"/>
      <c r="D156" s="40"/>
      <c r="E156" s="37"/>
      <c r="F156" s="39"/>
      <c r="G156" s="47"/>
      <c r="H156" s="40"/>
      <c r="I156" s="48"/>
      <c r="J156" s="49"/>
      <c r="K156" s="50"/>
      <c r="L156" s="51"/>
      <c r="M156" s="52"/>
      <c r="N156" s="46"/>
      <c r="O156" s="53">
        <f t="shared" si="2"/>
        <v>0</v>
      </c>
      <c r="P156" s="54"/>
    </row>
    <row r="157" spans="1:16" ht="16" x14ac:dyDescent="0.2">
      <c r="A157" s="46"/>
      <c r="B157" s="40"/>
      <c r="C157" s="40"/>
      <c r="D157" s="40"/>
      <c r="E157" s="37"/>
      <c r="F157" s="39"/>
      <c r="G157" s="47"/>
      <c r="H157" s="40"/>
      <c r="I157" s="48"/>
      <c r="J157" s="49"/>
      <c r="K157" s="50"/>
      <c r="L157" s="51"/>
      <c r="M157" s="52"/>
      <c r="N157" s="46"/>
      <c r="O157" s="53">
        <f t="shared" si="2"/>
        <v>0</v>
      </c>
      <c r="P157" s="54"/>
    </row>
    <row r="158" spans="1:16" ht="16" x14ac:dyDescent="0.2">
      <c r="A158" s="46"/>
      <c r="B158" s="40"/>
      <c r="C158" s="40"/>
      <c r="D158" s="40"/>
      <c r="E158" s="37"/>
      <c r="F158" s="39"/>
      <c r="G158" s="47"/>
      <c r="H158" s="40"/>
      <c r="I158" s="48"/>
      <c r="J158" s="49"/>
      <c r="K158" s="50"/>
      <c r="L158" s="51"/>
      <c r="M158" s="52"/>
      <c r="N158" s="46"/>
      <c r="O158" s="53">
        <f t="shared" si="2"/>
        <v>0</v>
      </c>
      <c r="P158" s="54"/>
    </row>
    <row r="159" spans="1:16" ht="16" x14ac:dyDescent="0.2">
      <c r="A159" s="46"/>
      <c r="B159" s="40"/>
      <c r="C159" s="40"/>
      <c r="D159" s="40"/>
      <c r="E159" s="37"/>
      <c r="F159" s="39"/>
      <c r="G159" s="47"/>
      <c r="H159" s="40"/>
      <c r="I159" s="48"/>
      <c r="J159" s="49"/>
      <c r="K159" s="50"/>
      <c r="L159" s="51"/>
      <c r="M159" s="52"/>
      <c r="N159" s="46"/>
      <c r="O159" s="53">
        <f t="shared" si="2"/>
        <v>0</v>
      </c>
      <c r="P159" s="54"/>
    </row>
    <row r="160" spans="1:16" ht="16" x14ac:dyDescent="0.2">
      <c r="A160" s="46"/>
      <c r="B160" s="40"/>
      <c r="C160" s="40"/>
      <c r="D160" s="40"/>
      <c r="E160" s="37"/>
      <c r="F160" s="39"/>
      <c r="G160" s="47"/>
      <c r="H160" s="40"/>
      <c r="I160" s="48"/>
      <c r="J160" s="49"/>
      <c r="K160" s="50"/>
      <c r="L160" s="51"/>
      <c r="M160" s="52"/>
      <c r="N160" s="46"/>
      <c r="O160" s="53">
        <f t="shared" si="2"/>
        <v>0</v>
      </c>
      <c r="P160" s="54"/>
    </row>
    <row r="161" spans="1:16" ht="16" x14ac:dyDescent="0.2">
      <c r="A161" s="46"/>
      <c r="B161" s="40"/>
      <c r="C161" s="40"/>
      <c r="D161" s="40"/>
      <c r="E161" s="37"/>
      <c r="F161" s="39"/>
      <c r="G161" s="47"/>
      <c r="H161" s="40"/>
      <c r="I161" s="48"/>
      <c r="J161" s="49"/>
      <c r="K161" s="50"/>
      <c r="L161" s="51"/>
      <c r="M161" s="52"/>
      <c r="N161" s="46"/>
      <c r="O161" s="53">
        <f t="shared" si="2"/>
        <v>0</v>
      </c>
      <c r="P161" s="54"/>
    </row>
    <row r="162" spans="1:16" ht="16" x14ac:dyDescent="0.2">
      <c r="A162" s="46"/>
      <c r="B162" s="40"/>
      <c r="C162" s="40"/>
      <c r="D162" s="40"/>
      <c r="E162" s="37"/>
      <c r="F162" s="39"/>
      <c r="G162" s="47"/>
      <c r="H162" s="40"/>
      <c r="I162" s="48"/>
      <c r="J162" s="49"/>
      <c r="K162" s="50"/>
      <c r="L162" s="51"/>
      <c r="M162" s="52"/>
      <c r="N162" s="46"/>
      <c r="O162" s="53">
        <f t="shared" si="2"/>
        <v>0</v>
      </c>
      <c r="P162" s="54"/>
    </row>
    <row r="163" spans="1:16" ht="16" x14ac:dyDescent="0.2">
      <c r="A163" s="46"/>
      <c r="B163" s="40"/>
      <c r="C163" s="40"/>
      <c r="D163" s="40"/>
      <c r="E163" s="37"/>
      <c r="F163" s="39"/>
      <c r="G163" s="47"/>
      <c r="H163" s="40"/>
      <c r="I163" s="48"/>
      <c r="J163" s="49"/>
      <c r="K163" s="50"/>
      <c r="L163" s="51"/>
      <c r="M163" s="52"/>
      <c r="N163" s="46"/>
      <c r="O163" s="53">
        <f t="shared" si="2"/>
        <v>0</v>
      </c>
      <c r="P163" s="54"/>
    </row>
    <row r="164" spans="1:16" ht="16" x14ac:dyDescent="0.2">
      <c r="A164" s="46"/>
      <c r="B164" s="40"/>
      <c r="C164" s="40"/>
      <c r="D164" s="40"/>
      <c r="E164" s="37"/>
      <c r="F164" s="39"/>
      <c r="G164" s="47"/>
      <c r="H164" s="40"/>
      <c r="I164" s="48"/>
      <c r="J164" s="49"/>
      <c r="K164" s="50"/>
      <c r="L164" s="51"/>
      <c r="M164" s="52"/>
      <c r="N164" s="46"/>
      <c r="O164" s="53">
        <f t="shared" si="2"/>
        <v>0</v>
      </c>
      <c r="P164" s="54"/>
    </row>
    <row r="165" spans="1:16" ht="16" x14ac:dyDescent="0.2">
      <c r="A165" s="46"/>
      <c r="B165" s="40"/>
      <c r="C165" s="40"/>
      <c r="D165" s="40"/>
      <c r="E165" s="37"/>
      <c r="F165" s="39"/>
      <c r="G165" s="47"/>
      <c r="H165" s="40"/>
      <c r="I165" s="48"/>
      <c r="J165" s="49"/>
      <c r="K165" s="50"/>
      <c r="L165" s="51"/>
      <c r="M165" s="52"/>
      <c r="N165" s="46"/>
      <c r="O165" s="53">
        <f t="shared" si="2"/>
        <v>0</v>
      </c>
      <c r="P165" s="54"/>
    </row>
    <row r="166" spans="1:16" ht="16" x14ac:dyDescent="0.2">
      <c r="A166" s="46"/>
      <c r="B166" s="40"/>
      <c r="C166" s="40"/>
      <c r="D166" s="40"/>
      <c r="E166" s="37"/>
      <c r="F166" s="39"/>
      <c r="G166" s="47"/>
      <c r="H166" s="40"/>
      <c r="I166" s="48"/>
      <c r="J166" s="49"/>
      <c r="K166" s="50"/>
      <c r="L166" s="51"/>
      <c r="M166" s="52"/>
      <c r="N166" s="46"/>
      <c r="O166" s="53">
        <f t="shared" si="2"/>
        <v>0</v>
      </c>
      <c r="P166" s="54"/>
    </row>
    <row r="167" spans="1:16" ht="16" x14ac:dyDescent="0.2">
      <c r="A167" s="46"/>
      <c r="B167" s="40"/>
      <c r="C167" s="40"/>
      <c r="D167" s="40"/>
      <c r="E167" s="37"/>
      <c r="F167" s="39"/>
      <c r="G167" s="47"/>
      <c r="H167" s="40"/>
      <c r="I167" s="48"/>
      <c r="J167" s="49"/>
      <c r="K167" s="50"/>
      <c r="L167" s="51"/>
      <c r="M167" s="52"/>
      <c r="N167" s="46"/>
      <c r="O167" s="53">
        <f t="shared" si="2"/>
        <v>0</v>
      </c>
      <c r="P167" s="54"/>
    </row>
    <row r="168" spans="1:16" ht="16" x14ac:dyDescent="0.2">
      <c r="A168" s="46"/>
      <c r="B168" s="40"/>
      <c r="C168" s="40"/>
      <c r="D168" s="40"/>
      <c r="E168" s="37"/>
      <c r="F168" s="39"/>
      <c r="G168" s="47"/>
      <c r="H168" s="40"/>
      <c r="I168" s="48"/>
      <c r="J168" s="49"/>
      <c r="K168" s="50"/>
      <c r="L168" s="51"/>
      <c r="M168" s="52"/>
      <c r="N168" s="46"/>
      <c r="O168" s="53">
        <f t="shared" si="2"/>
        <v>0</v>
      </c>
      <c r="P168" s="54"/>
    </row>
    <row r="169" spans="1:16" ht="16" x14ac:dyDescent="0.2">
      <c r="A169" s="46"/>
      <c r="B169" s="40"/>
      <c r="C169" s="40"/>
      <c r="D169" s="40"/>
      <c r="E169" s="37"/>
      <c r="F169" s="39"/>
      <c r="G169" s="47"/>
      <c r="H169" s="40"/>
      <c r="I169" s="48"/>
      <c r="J169" s="49"/>
      <c r="K169" s="50"/>
      <c r="L169" s="51"/>
      <c r="M169" s="52"/>
      <c r="N169" s="46"/>
      <c r="O169" s="53">
        <f t="shared" si="2"/>
        <v>0</v>
      </c>
      <c r="P169" s="54"/>
    </row>
    <row r="170" spans="1:16" ht="16" x14ac:dyDescent="0.2">
      <c r="A170" s="46"/>
      <c r="B170" s="40"/>
      <c r="C170" s="40"/>
      <c r="D170" s="40"/>
      <c r="E170" s="37"/>
      <c r="F170" s="39"/>
      <c r="G170" s="47"/>
      <c r="H170" s="40"/>
      <c r="I170" s="48"/>
      <c r="J170" s="49"/>
      <c r="K170" s="50"/>
      <c r="L170" s="51"/>
      <c r="M170" s="52"/>
      <c r="N170" s="46"/>
      <c r="O170" s="53">
        <f t="shared" si="2"/>
        <v>0</v>
      </c>
      <c r="P170" s="54"/>
    </row>
    <row r="171" spans="1:16" ht="16" x14ac:dyDescent="0.2">
      <c r="A171" s="46"/>
      <c r="B171" s="40"/>
      <c r="C171" s="40"/>
      <c r="D171" s="40"/>
      <c r="E171" s="37"/>
      <c r="F171" s="39"/>
      <c r="G171" s="47"/>
      <c r="H171" s="40"/>
      <c r="I171" s="48"/>
      <c r="J171" s="49"/>
      <c r="K171" s="50"/>
      <c r="L171" s="51"/>
      <c r="M171" s="52"/>
      <c r="N171" s="46"/>
      <c r="O171" s="53">
        <f t="shared" si="2"/>
        <v>0</v>
      </c>
      <c r="P171" s="54"/>
    </row>
    <row r="172" spans="1:16" ht="16" x14ac:dyDescent="0.2">
      <c r="A172" s="46"/>
      <c r="B172" s="40"/>
      <c r="C172" s="40"/>
      <c r="D172" s="40"/>
      <c r="E172" s="37"/>
      <c r="F172" s="39"/>
      <c r="G172" s="47"/>
      <c r="H172" s="40"/>
      <c r="I172" s="48"/>
      <c r="J172" s="49"/>
      <c r="K172" s="50"/>
      <c r="L172" s="51"/>
      <c r="M172" s="52"/>
      <c r="N172" s="46"/>
      <c r="O172" s="53">
        <f t="shared" si="2"/>
        <v>0</v>
      </c>
      <c r="P172" s="54"/>
    </row>
    <row r="173" spans="1:16" ht="16" x14ac:dyDescent="0.2">
      <c r="A173" s="46"/>
      <c r="B173" s="40"/>
      <c r="C173" s="40"/>
      <c r="D173" s="40"/>
      <c r="E173" s="37"/>
      <c r="F173" s="39"/>
      <c r="G173" s="47"/>
      <c r="H173" s="40"/>
      <c r="I173" s="48"/>
      <c r="J173" s="49"/>
      <c r="K173" s="50"/>
      <c r="L173" s="51"/>
      <c r="M173" s="52"/>
      <c r="N173" s="46"/>
      <c r="O173" s="53">
        <f t="shared" si="2"/>
        <v>0</v>
      </c>
      <c r="P173" s="54"/>
    </row>
    <row r="174" spans="1:16" ht="16" x14ac:dyDescent="0.2">
      <c r="A174" s="46"/>
      <c r="B174" s="40"/>
      <c r="C174" s="40"/>
      <c r="D174" s="90"/>
      <c r="E174" s="59"/>
      <c r="F174" s="39"/>
      <c r="G174" s="47"/>
      <c r="H174" s="40"/>
      <c r="I174" s="48"/>
      <c r="J174" s="49"/>
      <c r="K174" s="50"/>
      <c r="L174" s="51"/>
      <c r="M174" s="52"/>
      <c r="N174" s="46"/>
      <c r="O174" s="53">
        <f t="shared" si="2"/>
        <v>0</v>
      </c>
      <c r="P174" s="54"/>
    </row>
    <row r="175" spans="1:16" ht="16" x14ac:dyDescent="0.2">
      <c r="A175" s="46"/>
      <c r="B175" s="40"/>
      <c r="C175" s="40"/>
      <c r="D175" s="40"/>
      <c r="E175" s="37"/>
      <c r="F175" s="39"/>
      <c r="G175" s="47"/>
      <c r="H175" s="40"/>
      <c r="I175" s="48"/>
      <c r="J175" s="49"/>
      <c r="K175" s="50"/>
      <c r="L175" s="51"/>
      <c r="M175" s="52"/>
      <c r="N175" s="46"/>
      <c r="O175" s="53">
        <f t="shared" si="2"/>
        <v>0</v>
      </c>
      <c r="P175" s="54"/>
    </row>
    <row r="176" spans="1:16" ht="16" x14ac:dyDescent="0.2">
      <c r="A176" s="46"/>
      <c r="B176" s="40"/>
      <c r="C176" s="40"/>
      <c r="D176" s="40"/>
      <c r="E176" s="37"/>
      <c r="F176" s="39"/>
      <c r="G176" s="47"/>
      <c r="H176" s="40"/>
      <c r="I176" s="48"/>
      <c r="J176" s="49"/>
      <c r="K176" s="50"/>
      <c r="L176" s="51"/>
      <c r="M176" s="52"/>
      <c r="N176" s="46"/>
      <c r="O176" s="53">
        <f t="shared" si="2"/>
        <v>0</v>
      </c>
      <c r="P176" s="54"/>
    </row>
    <row r="177" spans="1:16" ht="16" x14ac:dyDescent="0.2">
      <c r="A177" s="46"/>
      <c r="B177" s="40"/>
      <c r="C177" s="40"/>
      <c r="D177" s="40"/>
      <c r="E177" s="37"/>
      <c r="F177" s="39"/>
      <c r="G177" s="47"/>
      <c r="H177" s="40"/>
      <c r="I177" s="48"/>
      <c r="J177" s="49"/>
      <c r="K177" s="50"/>
      <c r="L177" s="51"/>
      <c r="M177" s="52"/>
      <c r="N177" s="46"/>
      <c r="O177" s="53">
        <f t="shared" si="2"/>
        <v>0</v>
      </c>
      <c r="P177" s="54"/>
    </row>
    <row r="178" spans="1:16" ht="16" x14ac:dyDescent="0.2">
      <c r="A178" s="46"/>
      <c r="B178" s="40"/>
      <c r="C178" s="40"/>
      <c r="D178" s="40"/>
      <c r="E178" s="37"/>
      <c r="F178" s="39"/>
      <c r="G178" s="47"/>
      <c r="H178" s="40"/>
      <c r="I178" s="48"/>
      <c r="J178" s="49"/>
      <c r="K178" s="50"/>
      <c r="L178" s="51"/>
      <c r="M178" s="52"/>
      <c r="N178" s="46"/>
      <c r="O178" s="53">
        <f t="shared" si="2"/>
        <v>0</v>
      </c>
      <c r="P178" s="54"/>
    </row>
    <row r="179" spans="1:16" ht="16" x14ac:dyDescent="0.2">
      <c r="A179" s="46"/>
      <c r="B179" s="40"/>
      <c r="C179" s="40"/>
      <c r="D179" s="40"/>
      <c r="E179" s="37"/>
      <c r="F179" s="39"/>
      <c r="G179" s="47"/>
      <c r="H179" s="40"/>
      <c r="I179" s="48"/>
      <c r="J179" s="49"/>
      <c r="K179" s="50"/>
      <c r="L179" s="51"/>
      <c r="M179" s="52"/>
      <c r="N179" s="46"/>
      <c r="O179" s="53">
        <f t="shared" si="2"/>
        <v>0</v>
      </c>
      <c r="P179" s="54"/>
    </row>
    <row r="180" spans="1:16" ht="16" x14ac:dyDescent="0.2">
      <c r="A180" s="46"/>
      <c r="B180" s="40"/>
      <c r="C180" s="40"/>
      <c r="D180" s="40"/>
      <c r="E180" s="37"/>
      <c r="F180" s="39"/>
      <c r="G180" s="47"/>
      <c r="H180" s="40"/>
      <c r="I180" s="48"/>
      <c r="J180" s="49"/>
      <c r="K180" s="50"/>
      <c r="L180" s="51"/>
      <c r="M180" s="52"/>
      <c r="N180" s="46"/>
      <c r="O180" s="53">
        <f t="shared" si="2"/>
        <v>0</v>
      </c>
      <c r="P180" s="54"/>
    </row>
    <row r="181" spans="1:16" ht="16" x14ac:dyDescent="0.2">
      <c r="A181" s="46"/>
      <c r="B181" s="40"/>
      <c r="C181" s="40"/>
      <c r="D181" s="40"/>
      <c r="E181" s="37"/>
      <c r="F181" s="39"/>
      <c r="G181" s="47"/>
      <c r="H181" s="40"/>
      <c r="I181" s="48"/>
      <c r="J181" s="49"/>
      <c r="K181" s="50"/>
      <c r="L181" s="51"/>
      <c r="M181" s="52"/>
      <c r="N181" s="46"/>
      <c r="O181" s="53">
        <f t="shared" si="2"/>
        <v>0</v>
      </c>
      <c r="P181" s="54"/>
    </row>
    <row r="182" spans="1:16" ht="16" x14ac:dyDescent="0.2">
      <c r="A182" s="46"/>
      <c r="B182" s="40"/>
      <c r="C182" s="40"/>
      <c r="D182" s="40"/>
      <c r="E182" s="37"/>
      <c r="F182" s="39"/>
      <c r="G182" s="47"/>
      <c r="H182" s="40"/>
      <c r="I182" s="48"/>
      <c r="J182" s="49"/>
      <c r="K182" s="50"/>
      <c r="L182" s="51"/>
      <c r="M182" s="52"/>
      <c r="N182" s="46"/>
      <c r="O182" s="53">
        <f t="shared" si="2"/>
        <v>0</v>
      </c>
      <c r="P182" s="54"/>
    </row>
    <row r="183" spans="1:16" ht="16" x14ac:dyDescent="0.2">
      <c r="A183" s="46"/>
      <c r="B183" s="40"/>
      <c r="C183" s="40"/>
      <c r="D183" s="40"/>
      <c r="E183" s="37"/>
      <c r="F183" s="39"/>
      <c r="G183" s="47"/>
      <c r="H183" s="40"/>
      <c r="I183" s="48"/>
      <c r="J183" s="49"/>
      <c r="K183" s="50"/>
      <c r="L183" s="51"/>
      <c r="M183" s="52"/>
      <c r="N183" s="46"/>
      <c r="O183" s="53">
        <f t="shared" si="2"/>
        <v>0</v>
      </c>
      <c r="P183" s="54"/>
    </row>
    <row r="184" spans="1:16" ht="16" x14ac:dyDescent="0.2">
      <c r="A184" s="46"/>
      <c r="B184" s="40"/>
      <c r="C184" s="40"/>
      <c r="D184" s="40"/>
      <c r="E184" s="37"/>
      <c r="F184" s="39"/>
      <c r="G184" s="47"/>
      <c r="H184" s="40"/>
      <c r="I184" s="48"/>
      <c r="J184" s="49"/>
      <c r="K184" s="50"/>
      <c r="L184" s="51"/>
      <c r="M184" s="52"/>
      <c r="N184" s="46"/>
      <c r="O184" s="53">
        <f t="shared" si="2"/>
        <v>0</v>
      </c>
      <c r="P184" s="54"/>
    </row>
    <row r="185" spans="1:16" ht="16" x14ac:dyDescent="0.2">
      <c r="A185" s="46"/>
      <c r="B185" s="40"/>
      <c r="C185" s="40"/>
      <c r="D185" s="40"/>
      <c r="E185" s="37"/>
      <c r="F185" s="39"/>
      <c r="G185" s="47"/>
      <c r="H185" s="40"/>
      <c r="I185" s="48"/>
      <c r="J185" s="49"/>
      <c r="K185" s="50"/>
      <c r="L185" s="51"/>
      <c r="M185" s="52"/>
      <c r="N185" s="46"/>
      <c r="O185" s="53">
        <f t="shared" si="2"/>
        <v>0</v>
      </c>
      <c r="P185" s="54"/>
    </row>
    <row r="186" spans="1:16" ht="16" x14ac:dyDescent="0.2">
      <c r="A186" s="46"/>
      <c r="B186" s="40"/>
      <c r="C186" s="40"/>
      <c r="D186" s="40"/>
      <c r="E186" s="37"/>
      <c r="F186" s="39"/>
      <c r="G186" s="47"/>
      <c r="H186" s="40"/>
      <c r="I186" s="48"/>
      <c r="J186" s="49"/>
      <c r="K186" s="50"/>
      <c r="L186" s="51"/>
      <c r="M186" s="52"/>
      <c r="N186" s="46"/>
      <c r="O186" s="53">
        <f t="shared" si="2"/>
        <v>0</v>
      </c>
      <c r="P186" s="54"/>
    </row>
    <row r="187" spans="1:16" ht="16" x14ac:dyDescent="0.2">
      <c r="A187" s="46"/>
      <c r="B187" s="40"/>
      <c r="C187" s="40"/>
      <c r="D187" s="40"/>
      <c r="E187" s="37"/>
      <c r="F187" s="39"/>
      <c r="G187" s="47"/>
      <c r="H187" s="40"/>
      <c r="I187" s="48"/>
      <c r="J187" s="49"/>
      <c r="K187" s="50"/>
      <c r="L187" s="51"/>
      <c r="M187" s="52"/>
      <c r="N187" s="46"/>
      <c r="O187" s="53">
        <f t="shared" si="2"/>
        <v>0</v>
      </c>
      <c r="P187" s="54"/>
    </row>
    <row r="188" spans="1:16" ht="16" x14ac:dyDescent="0.2">
      <c r="A188" s="46"/>
      <c r="B188" s="40"/>
      <c r="C188" s="40"/>
      <c r="D188" s="40"/>
      <c r="E188" s="37"/>
      <c r="F188" s="39"/>
      <c r="G188" s="47"/>
      <c r="H188" s="40"/>
      <c r="I188" s="48"/>
      <c r="J188" s="49"/>
      <c r="K188" s="50"/>
      <c r="L188" s="51"/>
      <c r="M188" s="52"/>
      <c r="N188" s="46"/>
      <c r="O188" s="53">
        <f t="shared" si="2"/>
        <v>0</v>
      </c>
      <c r="P188" s="54"/>
    </row>
    <row r="189" spans="1:16" ht="16" x14ac:dyDescent="0.2">
      <c r="A189" s="46"/>
      <c r="B189" s="40"/>
      <c r="C189" s="40"/>
      <c r="D189" s="40"/>
      <c r="E189" s="37"/>
      <c r="F189" s="39"/>
      <c r="G189" s="47"/>
      <c r="H189" s="40"/>
      <c r="I189" s="48"/>
      <c r="J189" s="49"/>
      <c r="K189" s="50"/>
      <c r="L189" s="51"/>
      <c r="M189" s="52"/>
      <c r="N189" s="46"/>
      <c r="O189" s="53">
        <f t="shared" si="2"/>
        <v>0</v>
      </c>
      <c r="P189" s="54"/>
    </row>
    <row r="190" spans="1:16" ht="16" x14ac:dyDescent="0.2">
      <c r="A190" s="46"/>
      <c r="B190" s="40"/>
      <c r="C190" s="40"/>
      <c r="D190" s="40"/>
      <c r="E190" s="37"/>
      <c r="F190" s="39"/>
      <c r="G190" s="47"/>
      <c r="H190" s="40"/>
      <c r="I190" s="48"/>
      <c r="J190" s="49"/>
      <c r="K190" s="50"/>
      <c r="L190" s="51"/>
      <c r="M190" s="52"/>
      <c r="N190" s="46"/>
      <c r="O190" s="53">
        <f t="shared" si="2"/>
        <v>0</v>
      </c>
      <c r="P190" s="54"/>
    </row>
    <row r="191" spans="1:16" ht="16" x14ac:dyDescent="0.2">
      <c r="A191" s="46"/>
      <c r="B191" s="40"/>
      <c r="C191" s="40"/>
      <c r="D191" s="40"/>
      <c r="E191" s="37"/>
      <c r="F191" s="39"/>
      <c r="G191" s="47"/>
      <c r="H191" s="40"/>
      <c r="I191" s="48"/>
      <c r="J191" s="49"/>
      <c r="K191" s="50"/>
      <c r="L191" s="51"/>
      <c r="M191" s="52"/>
      <c r="N191" s="46"/>
      <c r="O191" s="53">
        <f t="shared" si="2"/>
        <v>0</v>
      </c>
      <c r="P191" s="54"/>
    </row>
    <row r="192" spans="1:16" ht="16" x14ac:dyDescent="0.2">
      <c r="A192" s="46"/>
      <c r="B192" s="40"/>
      <c r="C192" s="40"/>
      <c r="D192" s="40"/>
      <c r="E192" s="37"/>
      <c r="F192" s="39"/>
      <c r="G192" s="47"/>
      <c r="H192" s="40"/>
      <c r="I192" s="48"/>
      <c r="J192" s="49"/>
      <c r="K192" s="50"/>
      <c r="L192" s="51"/>
      <c r="M192" s="52"/>
      <c r="N192" s="46"/>
      <c r="O192" s="53">
        <f t="shared" si="2"/>
        <v>0</v>
      </c>
      <c r="P192" s="54"/>
    </row>
    <row r="193" spans="1:16" ht="16" x14ac:dyDescent="0.2">
      <c r="A193" s="46"/>
      <c r="B193" s="40"/>
      <c r="C193" s="40"/>
      <c r="D193" s="40"/>
      <c r="E193" s="37"/>
      <c r="F193" s="39"/>
      <c r="G193" s="47"/>
      <c r="H193" s="40"/>
      <c r="I193" s="48"/>
      <c r="J193" s="49"/>
      <c r="K193" s="50"/>
      <c r="L193" s="51"/>
      <c r="M193" s="52"/>
      <c r="N193" s="46"/>
      <c r="O193" s="53">
        <f t="shared" si="2"/>
        <v>0</v>
      </c>
      <c r="P193" s="54"/>
    </row>
    <row r="194" spans="1:16" ht="16" x14ac:dyDescent="0.2">
      <c r="A194" s="89"/>
      <c r="B194" s="90"/>
      <c r="C194" s="90"/>
      <c r="D194" s="90"/>
      <c r="E194" s="59"/>
      <c r="F194" s="91"/>
      <c r="G194" s="47"/>
      <c r="H194" s="40"/>
      <c r="I194" s="48"/>
      <c r="J194" s="49"/>
      <c r="K194" s="50"/>
      <c r="L194" s="51"/>
      <c r="M194" s="52"/>
      <c r="N194" s="46"/>
      <c r="O194" s="53">
        <f t="shared" si="2"/>
        <v>0</v>
      </c>
      <c r="P194" s="54"/>
    </row>
    <row r="195" spans="1:16" ht="16" x14ac:dyDescent="0.2">
      <c r="A195" s="46"/>
      <c r="B195" s="40"/>
      <c r="C195" s="40"/>
      <c r="D195" s="40"/>
      <c r="E195" s="37"/>
      <c r="F195" s="39"/>
      <c r="G195" s="47"/>
      <c r="H195" s="40"/>
      <c r="I195" s="48"/>
      <c r="J195" s="49"/>
      <c r="K195" s="50"/>
      <c r="L195" s="51"/>
      <c r="M195" s="52"/>
      <c r="N195" s="46"/>
      <c r="O195" s="53">
        <f t="shared" si="2"/>
        <v>0</v>
      </c>
      <c r="P195" s="54"/>
    </row>
    <row r="196" spans="1:16" ht="16" x14ac:dyDescent="0.2">
      <c r="A196" s="46"/>
      <c r="B196" s="40"/>
      <c r="C196" s="40"/>
      <c r="D196" s="40"/>
      <c r="E196" s="37"/>
      <c r="F196" s="39"/>
      <c r="G196" s="47"/>
      <c r="H196" s="40"/>
      <c r="I196" s="48"/>
      <c r="J196" s="49"/>
      <c r="K196" s="50"/>
      <c r="L196" s="51"/>
      <c r="M196" s="52"/>
      <c r="N196" s="46"/>
      <c r="O196" s="53">
        <f t="shared" ref="O196:O220" si="3">ABS(N196-A196)</f>
        <v>0</v>
      </c>
      <c r="P196" s="54"/>
    </row>
    <row r="197" spans="1:16" ht="16" x14ac:dyDescent="0.2">
      <c r="A197" s="46"/>
      <c r="B197" s="40"/>
      <c r="C197" s="40"/>
      <c r="D197" s="40"/>
      <c r="E197" s="37"/>
      <c r="F197" s="39"/>
      <c r="G197" s="47"/>
      <c r="H197" s="40"/>
      <c r="I197" s="48"/>
      <c r="J197" s="49"/>
      <c r="K197" s="50"/>
      <c r="L197" s="51"/>
      <c r="M197" s="52"/>
      <c r="N197" s="46"/>
      <c r="O197" s="53">
        <f t="shared" si="3"/>
        <v>0</v>
      </c>
      <c r="P197" s="54"/>
    </row>
    <row r="198" spans="1:16" ht="16" x14ac:dyDescent="0.2">
      <c r="A198" s="46"/>
      <c r="B198" s="40"/>
      <c r="C198" s="40"/>
      <c r="D198" s="40"/>
      <c r="E198" s="37"/>
      <c r="F198" s="39"/>
      <c r="G198" s="47"/>
      <c r="H198" s="40"/>
      <c r="I198" s="48"/>
      <c r="J198" s="49"/>
      <c r="K198" s="50"/>
      <c r="L198" s="51"/>
      <c r="M198" s="52"/>
      <c r="N198" s="46"/>
      <c r="O198" s="53">
        <f t="shared" si="3"/>
        <v>0</v>
      </c>
      <c r="P198" s="54"/>
    </row>
    <row r="199" spans="1:16" ht="16" x14ac:dyDescent="0.2">
      <c r="A199" s="46"/>
      <c r="B199" s="40"/>
      <c r="C199" s="40"/>
      <c r="D199" s="40"/>
      <c r="E199" s="37"/>
      <c r="F199" s="39"/>
      <c r="G199" s="47"/>
      <c r="H199" s="40"/>
      <c r="I199" s="48"/>
      <c r="J199" s="49"/>
      <c r="K199" s="50"/>
      <c r="L199" s="51"/>
      <c r="M199" s="52"/>
      <c r="N199" s="46"/>
      <c r="O199" s="53">
        <f t="shared" si="3"/>
        <v>0</v>
      </c>
      <c r="P199" s="54"/>
    </row>
    <row r="200" spans="1:16" ht="16" x14ac:dyDescent="0.2">
      <c r="A200" s="46"/>
      <c r="B200" s="40"/>
      <c r="C200" s="40"/>
      <c r="D200" s="40"/>
      <c r="E200" s="37"/>
      <c r="F200" s="39"/>
      <c r="G200" s="47"/>
      <c r="H200" s="40"/>
      <c r="I200" s="48"/>
      <c r="J200" s="49"/>
      <c r="K200" s="50"/>
      <c r="L200" s="51"/>
      <c r="M200" s="52"/>
      <c r="N200" s="46"/>
      <c r="O200" s="53">
        <f t="shared" si="3"/>
        <v>0</v>
      </c>
      <c r="P200" s="54"/>
    </row>
    <row r="201" spans="1:16" ht="16" x14ac:dyDescent="0.2">
      <c r="A201" s="46"/>
      <c r="B201" s="40"/>
      <c r="C201" s="40"/>
      <c r="D201" s="40"/>
      <c r="E201" s="37"/>
      <c r="F201" s="39"/>
      <c r="G201" s="47"/>
      <c r="H201" s="40"/>
      <c r="I201" s="48"/>
      <c r="J201" s="49"/>
      <c r="K201" s="50"/>
      <c r="L201" s="51"/>
      <c r="M201" s="52"/>
      <c r="N201" s="46"/>
      <c r="O201" s="53">
        <f t="shared" si="3"/>
        <v>0</v>
      </c>
      <c r="P201" s="54"/>
    </row>
    <row r="202" spans="1:16" ht="16" x14ac:dyDescent="0.2">
      <c r="A202" s="46"/>
      <c r="B202" s="40"/>
      <c r="C202" s="40"/>
      <c r="D202" s="40"/>
      <c r="E202" s="37"/>
      <c r="F202" s="39"/>
      <c r="G202" s="47"/>
      <c r="H202" s="40"/>
      <c r="I202" s="48"/>
      <c r="J202" s="49"/>
      <c r="K202" s="50"/>
      <c r="L202" s="51"/>
      <c r="M202" s="52"/>
      <c r="N202" s="46"/>
      <c r="O202" s="53">
        <f t="shared" si="3"/>
        <v>0</v>
      </c>
      <c r="P202" s="54"/>
    </row>
    <row r="203" spans="1:16" ht="16" x14ac:dyDescent="0.2">
      <c r="A203" s="46"/>
      <c r="B203" s="40"/>
      <c r="C203" s="40"/>
      <c r="D203" s="40"/>
      <c r="E203" s="37"/>
      <c r="F203" s="39"/>
      <c r="G203" s="47"/>
      <c r="H203" s="40"/>
      <c r="I203" s="48"/>
      <c r="J203" s="49"/>
      <c r="K203" s="50"/>
      <c r="L203" s="51"/>
      <c r="M203" s="52"/>
      <c r="N203" s="46"/>
      <c r="O203" s="53">
        <f t="shared" si="3"/>
        <v>0</v>
      </c>
      <c r="P203" s="54"/>
    </row>
    <row r="204" spans="1:16" ht="16" x14ac:dyDescent="0.2">
      <c r="A204" s="46"/>
      <c r="B204" s="40"/>
      <c r="C204" s="40"/>
      <c r="D204" s="40"/>
      <c r="E204" s="37"/>
      <c r="F204" s="39"/>
      <c r="G204" s="47"/>
      <c r="H204" s="40"/>
      <c r="I204" s="48"/>
      <c r="J204" s="49"/>
      <c r="K204" s="50"/>
      <c r="L204" s="51"/>
      <c r="M204" s="52"/>
      <c r="N204" s="46"/>
      <c r="O204" s="53">
        <f t="shared" si="3"/>
        <v>0</v>
      </c>
      <c r="P204" s="54"/>
    </row>
    <row r="205" spans="1:16" ht="16" x14ac:dyDescent="0.2">
      <c r="A205" s="46"/>
      <c r="B205" s="40"/>
      <c r="C205" s="40"/>
      <c r="D205" s="40"/>
      <c r="E205" s="37"/>
      <c r="F205" s="39"/>
      <c r="G205" s="47"/>
      <c r="H205" s="40"/>
      <c r="I205" s="48"/>
      <c r="J205" s="49"/>
      <c r="K205" s="50"/>
      <c r="L205" s="51"/>
      <c r="M205" s="52"/>
      <c r="N205" s="46"/>
      <c r="O205" s="53">
        <f t="shared" si="3"/>
        <v>0</v>
      </c>
      <c r="P205" s="54"/>
    </row>
    <row r="206" spans="1:16" ht="16" x14ac:dyDescent="0.2">
      <c r="A206" s="46"/>
      <c r="B206" s="40"/>
      <c r="C206" s="40"/>
      <c r="D206" s="40"/>
      <c r="E206" s="37"/>
      <c r="F206" s="39"/>
      <c r="G206" s="47"/>
      <c r="H206" s="40"/>
      <c r="I206" s="48"/>
      <c r="J206" s="49"/>
      <c r="K206" s="50"/>
      <c r="L206" s="51"/>
      <c r="M206" s="52"/>
      <c r="N206" s="46"/>
      <c r="O206" s="53">
        <f t="shared" si="3"/>
        <v>0</v>
      </c>
      <c r="P206" s="54"/>
    </row>
    <row r="207" spans="1:16" ht="16" x14ac:dyDescent="0.2">
      <c r="A207" s="46"/>
      <c r="B207" s="40"/>
      <c r="C207" s="40"/>
      <c r="D207" s="40"/>
      <c r="E207" s="37"/>
      <c r="F207" s="39"/>
      <c r="G207" s="47"/>
      <c r="H207" s="40"/>
      <c r="I207" s="48"/>
      <c r="J207" s="49"/>
      <c r="K207" s="50"/>
      <c r="L207" s="51"/>
      <c r="M207" s="52"/>
      <c r="N207" s="46"/>
      <c r="O207" s="53">
        <f t="shared" si="3"/>
        <v>0</v>
      </c>
      <c r="P207" s="54"/>
    </row>
    <row r="208" spans="1:16" ht="16" x14ac:dyDescent="0.2">
      <c r="A208" s="46"/>
      <c r="B208" s="40"/>
      <c r="C208" s="40"/>
      <c r="D208" s="40"/>
      <c r="E208" s="37"/>
      <c r="F208" s="39"/>
      <c r="G208" s="47"/>
      <c r="H208" s="40"/>
      <c r="I208" s="48"/>
      <c r="J208" s="49"/>
      <c r="K208" s="50"/>
      <c r="L208" s="51"/>
      <c r="M208" s="52"/>
      <c r="N208" s="46"/>
      <c r="O208" s="53">
        <f t="shared" si="3"/>
        <v>0</v>
      </c>
      <c r="P208" s="54"/>
    </row>
    <row r="209" spans="1:16" ht="16" x14ac:dyDescent="0.2">
      <c r="A209" s="46"/>
      <c r="B209" s="40"/>
      <c r="C209" s="40"/>
      <c r="D209" s="40"/>
      <c r="E209" s="37"/>
      <c r="F209" s="39"/>
      <c r="G209" s="47"/>
      <c r="H209" s="40"/>
      <c r="I209" s="48"/>
      <c r="J209" s="49"/>
      <c r="K209" s="50"/>
      <c r="L209" s="51"/>
      <c r="M209" s="52"/>
      <c r="N209" s="46"/>
      <c r="O209" s="53">
        <f t="shared" si="3"/>
        <v>0</v>
      </c>
      <c r="P209" s="54"/>
    </row>
    <row r="210" spans="1:16" ht="16" x14ac:dyDescent="0.2">
      <c r="A210" s="46"/>
      <c r="B210" s="40"/>
      <c r="C210" s="40"/>
      <c r="D210" s="40"/>
      <c r="E210" s="37"/>
      <c r="F210" s="39"/>
      <c r="G210" s="47"/>
      <c r="H210" s="40"/>
      <c r="I210" s="48"/>
      <c r="J210" s="49"/>
      <c r="K210" s="50"/>
      <c r="L210" s="51"/>
      <c r="M210" s="52"/>
      <c r="N210" s="46"/>
      <c r="O210" s="53">
        <f t="shared" si="3"/>
        <v>0</v>
      </c>
      <c r="P210" s="54"/>
    </row>
    <row r="211" spans="1:16" ht="16" x14ac:dyDescent="0.2">
      <c r="A211" s="46"/>
      <c r="B211" s="40"/>
      <c r="C211" s="40"/>
      <c r="D211" s="40"/>
      <c r="E211" s="37"/>
      <c r="F211" s="39"/>
      <c r="G211" s="47"/>
      <c r="H211" s="40"/>
      <c r="I211" s="48"/>
      <c r="J211" s="49"/>
      <c r="K211" s="50"/>
      <c r="L211" s="51"/>
      <c r="M211" s="52"/>
      <c r="N211" s="46"/>
      <c r="O211" s="53">
        <f t="shared" si="3"/>
        <v>0</v>
      </c>
      <c r="P211" s="54"/>
    </row>
    <row r="212" spans="1:16" ht="16" x14ac:dyDescent="0.2">
      <c r="A212" s="46"/>
      <c r="B212" s="40"/>
      <c r="C212" s="40"/>
      <c r="D212" s="40"/>
      <c r="E212" s="37"/>
      <c r="F212" s="39"/>
      <c r="G212" s="47"/>
      <c r="H212" s="40"/>
      <c r="I212" s="48"/>
      <c r="J212" s="49"/>
      <c r="K212" s="50"/>
      <c r="L212" s="51"/>
      <c r="M212" s="52"/>
      <c r="N212" s="46"/>
      <c r="O212" s="53">
        <f t="shared" si="3"/>
        <v>0</v>
      </c>
      <c r="P212" s="54"/>
    </row>
    <row r="213" spans="1:16" ht="16" x14ac:dyDescent="0.2">
      <c r="A213" s="46"/>
      <c r="B213" s="40"/>
      <c r="C213" s="40"/>
      <c r="D213" s="40"/>
      <c r="E213" s="37"/>
      <c r="F213" s="39"/>
      <c r="G213" s="47"/>
      <c r="H213" s="40"/>
      <c r="I213" s="48"/>
      <c r="J213" s="49"/>
      <c r="K213" s="50"/>
      <c r="L213" s="51"/>
      <c r="M213" s="52"/>
      <c r="N213" s="46"/>
      <c r="O213" s="53">
        <f t="shared" si="3"/>
        <v>0</v>
      </c>
      <c r="P213" s="54"/>
    </row>
    <row r="214" spans="1:16" ht="16" x14ac:dyDescent="0.2">
      <c r="A214" s="46"/>
      <c r="B214" s="40"/>
      <c r="C214" s="40"/>
      <c r="D214" s="40"/>
      <c r="E214" s="37"/>
      <c r="F214" s="39"/>
      <c r="G214" s="47"/>
      <c r="H214" s="40"/>
      <c r="I214" s="48"/>
      <c r="J214" s="49"/>
      <c r="K214" s="50"/>
      <c r="L214" s="51"/>
      <c r="M214" s="52"/>
      <c r="N214" s="46"/>
      <c r="O214" s="53">
        <f t="shared" si="3"/>
        <v>0</v>
      </c>
      <c r="P214" s="54"/>
    </row>
    <row r="215" spans="1:16" ht="16" x14ac:dyDescent="0.2">
      <c r="A215" s="46"/>
      <c r="B215" s="40"/>
      <c r="C215" s="40"/>
      <c r="D215" s="40"/>
      <c r="E215" s="37"/>
      <c r="F215" s="39"/>
      <c r="G215" s="47"/>
      <c r="H215" s="40"/>
      <c r="I215" s="48"/>
      <c r="J215" s="49"/>
      <c r="K215" s="50"/>
      <c r="L215" s="51"/>
      <c r="M215" s="52"/>
      <c r="N215" s="46"/>
      <c r="O215" s="53">
        <f t="shared" si="3"/>
        <v>0</v>
      </c>
      <c r="P215" s="54"/>
    </row>
    <row r="216" spans="1:16" ht="16" x14ac:dyDescent="0.2">
      <c r="A216" s="46"/>
      <c r="B216" s="40"/>
      <c r="C216" s="40"/>
      <c r="D216" s="40"/>
      <c r="E216" s="37"/>
      <c r="F216" s="39"/>
      <c r="G216" s="47"/>
      <c r="H216" s="40"/>
      <c r="I216" s="48"/>
      <c r="J216" s="49"/>
      <c r="K216" s="107"/>
      <c r="L216" s="110"/>
      <c r="M216" s="111"/>
      <c r="N216" s="46"/>
      <c r="O216" s="53">
        <f t="shared" si="3"/>
        <v>0</v>
      </c>
      <c r="P216" s="54"/>
    </row>
    <row r="217" spans="1:16" ht="16" x14ac:dyDescent="0.2">
      <c r="A217" s="46"/>
      <c r="B217" s="40"/>
      <c r="C217" s="40"/>
      <c r="D217" s="40"/>
      <c r="E217" s="37"/>
      <c r="F217" s="39"/>
      <c r="G217" s="47"/>
      <c r="H217" s="40"/>
      <c r="I217" s="48"/>
      <c r="J217" s="49"/>
      <c r="K217" s="50"/>
      <c r="L217" s="51"/>
      <c r="M217" s="52"/>
      <c r="N217" s="46"/>
      <c r="O217" s="53">
        <f t="shared" si="3"/>
        <v>0</v>
      </c>
      <c r="P217" s="54"/>
    </row>
    <row r="218" spans="1:16" ht="16" x14ac:dyDescent="0.2">
      <c r="A218" s="46"/>
      <c r="B218" s="40"/>
      <c r="C218" s="40"/>
      <c r="D218" s="40"/>
      <c r="E218" s="37"/>
      <c r="F218" s="39"/>
      <c r="G218" s="47"/>
      <c r="H218" s="40"/>
      <c r="I218" s="48"/>
      <c r="J218" s="49"/>
      <c r="K218" s="50"/>
      <c r="L218" s="51"/>
      <c r="M218" s="52"/>
      <c r="N218" s="46"/>
      <c r="O218" s="53">
        <f t="shared" si="3"/>
        <v>0</v>
      </c>
      <c r="P218" s="54"/>
    </row>
    <row r="219" spans="1:16" ht="16" x14ac:dyDescent="0.2">
      <c r="A219" s="46"/>
      <c r="B219" s="40"/>
      <c r="C219" s="40"/>
      <c r="D219" s="40"/>
      <c r="E219" s="37"/>
      <c r="F219" s="39"/>
      <c r="G219" s="47"/>
      <c r="H219" s="40"/>
      <c r="I219" s="48"/>
      <c r="J219" s="49"/>
      <c r="K219" s="50"/>
      <c r="L219" s="51"/>
      <c r="M219" s="52"/>
      <c r="N219" s="46"/>
      <c r="O219" s="53">
        <f t="shared" si="3"/>
        <v>0</v>
      </c>
      <c r="P219" s="54"/>
    </row>
    <row r="220" spans="1:16" ht="16" x14ac:dyDescent="0.2">
      <c r="A220" s="46"/>
      <c r="B220" s="40"/>
      <c r="C220" s="40"/>
      <c r="D220" s="40"/>
      <c r="E220" s="37"/>
      <c r="F220" s="39"/>
      <c r="G220" s="47"/>
      <c r="H220" s="40"/>
      <c r="I220" s="114"/>
      <c r="J220" s="49"/>
      <c r="K220" s="107"/>
      <c r="L220" s="110"/>
      <c r="M220" s="111"/>
      <c r="N220" s="46"/>
      <c r="O220" s="53">
        <f t="shared" si="3"/>
        <v>0</v>
      </c>
      <c r="P220" s="54"/>
    </row>
    <row r="221" spans="1:16" ht="32.25" customHeight="1" thickBot="1" x14ac:dyDescent="0.25">
      <c r="A221" s="100" t="s">
        <v>55</v>
      </c>
      <c r="B221" s="60"/>
      <c r="C221" s="104"/>
      <c r="D221" s="104"/>
      <c r="E221" s="92">
        <f>SUM(E4:E220)</f>
        <v>34</v>
      </c>
      <c r="F221" s="35"/>
      <c r="G221" s="161" t="s">
        <v>56</v>
      </c>
      <c r="H221" s="162"/>
      <c r="I221" s="62">
        <f>SUM(I4:I194)</f>
        <v>9</v>
      </c>
      <c r="J221" s="105">
        <f>SUM(J4:J194)</f>
        <v>5</v>
      </c>
      <c r="K221" s="108">
        <f>SUM(K4:K194)</f>
        <v>7</v>
      </c>
      <c r="L221" s="110">
        <f>SUM(L4:L194)</f>
        <v>10</v>
      </c>
      <c r="M221" s="52">
        <f>SUM(M4:M194)</f>
        <v>0</v>
      </c>
      <c r="N221" s="93"/>
      <c r="O221" s="64">
        <f>SUM(I221:M221)</f>
        <v>31</v>
      </c>
      <c r="P221" s="128" t="s">
        <v>57</v>
      </c>
    </row>
    <row r="222" spans="1:16" ht="37.5" customHeight="1" thickBot="1" x14ac:dyDescent="0.25">
      <c r="A222" s="150" t="s">
        <v>58</v>
      </c>
      <c r="B222" s="150"/>
      <c r="C222" s="150"/>
      <c r="D222" s="117"/>
      <c r="E222" s="61">
        <f>SUM(C4:C220)</f>
        <v>4</v>
      </c>
      <c r="F222" s="35"/>
      <c r="G222" s="163" t="s">
        <v>184</v>
      </c>
      <c r="H222" s="164"/>
      <c r="I222" s="66">
        <f>SUMIF(I4:I194,"=1",O4:O194)</f>
        <v>0.87569444444444433</v>
      </c>
      <c r="J222" s="106">
        <f>SUMIF(J4:J194,"=1",O4:O194)</f>
        <v>2.9861111111111283E-2</v>
      </c>
      <c r="K222" s="109">
        <f>SUMIF(K4:K194,"=1",O4:O194)</f>
        <v>0.47083333333333321</v>
      </c>
      <c r="L222" s="113">
        <f>SUMIF(L4:L194,"=1",O4:O194)</f>
        <v>0.8520833333333333</v>
      </c>
      <c r="M222" s="112">
        <f>SUMIF(M4:M194,"=1",O4:O194)</f>
        <v>0</v>
      </c>
      <c r="N222" s="94"/>
      <c r="O222" s="67">
        <f>SUM(O4:O220)</f>
        <v>2.228472222222222</v>
      </c>
      <c r="P222" s="128" t="s">
        <v>181</v>
      </c>
    </row>
    <row r="223" spans="1:16" ht="36.75" customHeight="1" x14ac:dyDescent="0.2">
      <c r="A223" s="63"/>
      <c r="B223" s="69"/>
      <c r="C223" s="35"/>
      <c r="D223" s="35"/>
      <c r="E223" s="35"/>
      <c r="F223" s="35"/>
      <c r="G223" s="163" t="s">
        <v>185</v>
      </c>
      <c r="H223" s="164"/>
      <c r="I223" s="70">
        <f>ABS(I222*60)</f>
        <v>52.541666666666657</v>
      </c>
      <c r="J223" s="71">
        <f>ABS(J222*60)</f>
        <v>1.791666666666677</v>
      </c>
      <c r="K223" s="72">
        <f>ABS(K222*60)</f>
        <v>28.249999999999993</v>
      </c>
      <c r="L223" s="73">
        <f>ABS(L222*60)</f>
        <v>51.125</v>
      </c>
      <c r="M223" s="74">
        <f>ABS(M222*60)</f>
        <v>0</v>
      </c>
      <c r="N223" s="95"/>
      <c r="O223" s="53">
        <f>ABS(O222*60)</f>
        <v>133.70833333333331</v>
      </c>
      <c r="P223" s="128" t="s">
        <v>182</v>
      </c>
    </row>
    <row r="224" spans="1:16" ht="35.25" customHeight="1" x14ac:dyDescent="0.2">
      <c r="A224" s="63"/>
      <c r="B224" s="69"/>
      <c r="C224" s="35"/>
      <c r="D224" s="35"/>
      <c r="E224" s="35"/>
      <c r="F224" s="35"/>
      <c r="G224" s="163" t="s">
        <v>186</v>
      </c>
      <c r="H224" s="164"/>
      <c r="I224" s="115">
        <f t="shared" ref="I224:J224" si="4">ABS(I223/I221)</f>
        <v>5.8379629629629619</v>
      </c>
      <c r="J224" s="116">
        <f t="shared" si="4"/>
        <v>0.35833333333333539</v>
      </c>
      <c r="K224" s="76">
        <f>ABS(K223/K221)</f>
        <v>4.0357142857142847</v>
      </c>
      <c r="L224" s="77">
        <f>ABS(L223/L221)</f>
        <v>5.1124999999999998</v>
      </c>
      <c r="M224" s="78">
        <v>0</v>
      </c>
      <c r="N224" s="93"/>
      <c r="O224" s="79">
        <f>ABS(O223/O221)</f>
        <v>4.3131720430107521</v>
      </c>
      <c r="P224" s="129" t="s">
        <v>183</v>
      </c>
    </row>
    <row r="225" spans="1:16" ht="17" thickBot="1" x14ac:dyDescent="0.25">
      <c r="A225" s="63"/>
      <c r="B225" s="69"/>
      <c r="C225" s="35"/>
      <c r="D225" s="35"/>
      <c r="E225" s="35"/>
      <c r="F225" s="35"/>
      <c r="G225" s="81"/>
      <c r="H225" s="82"/>
      <c r="I225" s="35"/>
      <c r="J225" s="83"/>
      <c r="K225" s="83"/>
      <c r="L225" s="83"/>
      <c r="M225" s="83"/>
      <c r="N225" s="63"/>
      <c r="O225" s="35"/>
      <c r="P225" s="35"/>
    </row>
    <row r="226" spans="1:16" ht="18" thickTop="1" thickBot="1" x14ac:dyDescent="0.25">
      <c r="A226" s="153" t="s">
        <v>65</v>
      </c>
      <c r="B226" s="154"/>
      <c r="C226" s="154"/>
      <c r="D226" s="154"/>
      <c r="E226" s="154"/>
      <c r="F226" s="154"/>
      <c r="G226" s="155"/>
      <c r="H226" s="82" t="s">
        <v>66</v>
      </c>
      <c r="I226" s="118" t="s">
        <v>187</v>
      </c>
      <c r="J226" s="118" t="s">
        <v>188</v>
      </c>
      <c r="K226" s="118">
        <v>46</v>
      </c>
      <c r="L226" s="118">
        <v>47</v>
      </c>
      <c r="M226" s="118">
        <v>51</v>
      </c>
      <c r="N226" s="63"/>
      <c r="O226" s="35"/>
      <c r="P226" s="35"/>
    </row>
    <row r="227" spans="1:16" ht="17" thickTop="1" x14ac:dyDescent="0.2">
      <c r="A227" s="63"/>
      <c r="B227" s="35"/>
      <c r="C227" s="35"/>
      <c r="D227" s="35"/>
      <c r="E227" s="35"/>
      <c r="F227" s="35" t="s">
        <v>67</v>
      </c>
      <c r="G227" s="82"/>
      <c r="H227" s="82" t="s">
        <v>68</v>
      </c>
      <c r="I227" s="118">
        <v>38320</v>
      </c>
      <c r="J227" s="118">
        <v>8927</v>
      </c>
      <c r="K227" s="118">
        <v>143325</v>
      </c>
      <c r="L227" s="118">
        <v>132140</v>
      </c>
      <c r="M227" s="118">
        <v>135000</v>
      </c>
      <c r="N227" s="63"/>
      <c r="O227" s="35"/>
      <c r="P227" s="35"/>
    </row>
    <row r="228" spans="1:16" ht="16" x14ac:dyDescent="0.2">
      <c r="A228" s="84" t="s">
        <v>46</v>
      </c>
      <c r="B228" s="140" t="s">
        <v>69</v>
      </c>
      <c r="C228" s="141"/>
      <c r="D228" s="141"/>
      <c r="E228" s="142"/>
      <c r="F228" s="85">
        <f>SUMIF(F4:F220,"CA",E4:E220)</f>
        <v>12</v>
      </c>
      <c r="G228" s="86">
        <f>ABS(F228/E221)</f>
        <v>0.35294117647058826</v>
      </c>
      <c r="H228" s="82" t="s">
        <v>70</v>
      </c>
      <c r="I228" s="118"/>
      <c r="J228" s="118"/>
      <c r="K228" s="118"/>
      <c r="L228" s="118"/>
      <c r="M228" s="118">
        <v>135000</v>
      </c>
      <c r="N228" s="63"/>
      <c r="O228" s="35"/>
      <c r="P228" s="35"/>
    </row>
    <row r="229" spans="1:16" ht="16" x14ac:dyDescent="0.2">
      <c r="A229" s="84" t="s">
        <v>44</v>
      </c>
      <c r="B229" s="140" t="s">
        <v>71</v>
      </c>
      <c r="C229" s="141"/>
      <c r="D229" s="141"/>
      <c r="E229" s="142"/>
      <c r="F229" s="85">
        <f>SUMIF(F4:F220,"EL",E4:E220)</f>
        <v>4</v>
      </c>
      <c r="G229" s="86">
        <f>ABS(F229/E221)</f>
        <v>0.11764705882352941</v>
      </c>
      <c r="H229" s="82" t="s">
        <v>72</v>
      </c>
      <c r="I229" s="118">
        <f>SUM(I228-I227)</f>
        <v>-38320</v>
      </c>
      <c r="J229" s="118">
        <f>SUM(J228-J227)</f>
        <v>-8927</v>
      </c>
      <c r="K229" s="118">
        <f>SUM(K228-K227)</f>
        <v>-143325</v>
      </c>
      <c r="L229" s="118">
        <f>SUM(L228-L227)</f>
        <v>-132140</v>
      </c>
      <c r="M229" s="118">
        <f>SUM(M228-M227)</f>
        <v>0</v>
      </c>
      <c r="N229" s="63"/>
      <c r="O229" s="35"/>
      <c r="P229" s="35"/>
    </row>
    <row r="230" spans="1:16" ht="16" x14ac:dyDescent="0.2">
      <c r="A230" s="84" t="s">
        <v>53</v>
      </c>
      <c r="B230" s="140" t="s">
        <v>73</v>
      </c>
      <c r="C230" s="141"/>
      <c r="D230" s="141"/>
      <c r="E230" s="142"/>
      <c r="F230" s="85">
        <f>SUMIF(F4:F220,"EN",E4:E220)</f>
        <v>0</v>
      </c>
      <c r="G230" s="86">
        <f>ABS(F230/E221)</f>
        <v>0</v>
      </c>
      <c r="H230" s="82" t="s">
        <v>74</v>
      </c>
      <c r="I230" s="118"/>
      <c r="J230" s="118"/>
      <c r="K230" s="118"/>
      <c r="L230" s="118"/>
      <c r="M230" s="118"/>
      <c r="N230" s="63"/>
      <c r="O230" s="35"/>
      <c r="P230" s="35"/>
    </row>
    <row r="231" spans="1:16" ht="16" x14ac:dyDescent="0.2">
      <c r="A231" s="84" t="s">
        <v>54</v>
      </c>
      <c r="B231" s="140" t="s">
        <v>75</v>
      </c>
      <c r="C231" s="141"/>
      <c r="D231" s="141"/>
      <c r="E231" s="142"/>
      <c r="F231" s="85">
        <f>SUMIF(F4:F220,"EV",E4:E220)</f>
        <v>0</v>
      </c>
      <c r="G231" s="86">
        <f>ABS(F231/E221)</f>
        <v>0</v>
      </c>
      <c r="H231" s="82"/>
      <c r="I231" s="118"/>
      <c r="J231" s="118"/>
      <c r="K231" s="118" t="s">
        <v>76</v>
      </c>
      <c r="L231" s="118"/>
      <c r="M231" s="118"/>
      <c r="N231" s="63"/>
      <c r="O231" s="35"/>
      <c r="P231" s="35"/>
    </row>
    <row r="232" spans="1:16" ht="16" x14ac:dyDescent="0.2">
      <c r="A232" s="84" t="s">
        <v>77</v>
      </c>
      <c r="B232" s="140" t="s">
        <v>78</v>
      </c>
      <c r="C232" s="141"/>
      <c r="D232" s="141"/>
      <c r="E232" s="142"/>
      <c r="F232" s="85">
        <f>SUMIF(F4:F220,"FP",E4:E220)</f>
        <v>0</v>
      </c>
      <c r="G232" s="86">
        <f>ABS(F232/E221)</f>
        <v>0</v>
      </c>
      <c r="H232" s="82"/>
      <c r="I232" s="35"/>
      <c r="J232" s="35"/>
      <c r="K232" s="35"/>
      <c r="L232" s="35"/>
      <c r="M232" s="35"/>
      <c r="N232" s="63"/>
      <c r="O232" s="35"/>
      <c r="P232" s="35"/>
    </row>
    <row r="233" spans="1:16" ht="16" x14ac:dyDescent="0.2">
      <c r="A233" s="84" t="s">
        <v>51</v>
      </c>
      <c r="B233" s="140" t="s">
        <v>79</v>
      </c>
      <c r="C233" s="141"/>
      <c r="D233" s="141"/>
      <c r="E233" s="142"/>
      <c r="F233" s="85">
        <f>SUMIF(F4:F220,"LS",E4:E220)</f>
        <v>7</v>
      </c>
      <c r="G233" s="86">
        <f>ABS(F233/E221)</f>
        <v>0.20588235294117646</v>
      </c>
      <c r="H233" s="82" t="s">
        <v>80</v>
      </c>
      <c r="I233" s="35"/>
      <c r="J233" s="35"/>
      <c r="K233" s="35"/>
      <c r="L233" s="35"/>
      <c r="M233" s="35"/>
      <c r="N233" s="63"/>
      <c r="O233" s="35"/>
      <c r="P233" s="35"/>
    </row>
    <row r="234" spans="1:16" ht="16" x14ac:dyDescent="0.2">
      <c r="A234" s="84" t="s">
        <v>47</v>
      </c>
      <c r="B234" s="140" t="s">
        <v>81</v>
      </c>
      <c r="C234" s="141"/>
      <c r="D234" s="141"/>
      <c r="E234" s="142"/>
      <c r="F234" s="85">
        <f>SUMIF(F4:F220,"MA",E4:E220)</f>
        <v>0</v>
      </c>
      <c r="G234" s="86">
        <f>ABS(F234/E221)</f>
        <v>0</v>
      </c>
      <c r="H234" s="35"/>
      <c r="I234" s="35"/>
      <c r="J234" s="35"/>
      <c r="K234" s="35"/>
      <c r="L234" s="35"/>
      <c r="M234" s="35"/>
      <c r="N234" s="35"/>
      <c r="O234" s="35"/>
      <c r="P234" s="35"/>
    </row>
    <row r="235" spans="1:16" ht="16" x14ac:dyDescent="0.2">
      <c r="A235" s="84" t="s">
        <v>49</v>
      </c>
      <c r="B235" s="140" t="s">
        <v>82</v>
      </c>
      <c r="C235" s="141"/>
      <c r="D235" s="141"/>
      <c r="E235" s="142"/>
      <c r="F235" s="85">
        <f>SUMIF(F4:F220,"TS",E4:E220)</f>
        <v>1</v>
      </c>
      <c r="G235" s="86">
        <f>ABS(F235/E221)</f>
        <v>2.9411764705882353E-2</v>
      </c>
      <c r="H235" s="35"/>
      <c r="I235" s="35"/>
      <c r="J235" s="35"/>
      <c r="K235" s="35"/>
      <c r="L235" s="35"/>
      <c r="M235" s="35"/>
      <c r="N235" s="35"/>
      <c r="O235" s="35"/>
      <c r="P235" s="35"/>
    </row>
    <row r="236" spans="1:16" ht="16" x14ac:dyDescent="0.2">
      <c r="A236" s="84" t="s">
        <v>45</v>
      </c>
      <c r="B236" s="140" t="s">
        <v>83</v>
      </c>
      <c r="C236" s="141"/>
      <c r="D236" s="141"/>
      <c r="E236" s="142"/>
      <c r="F236" s="85">
        <f>SUMIF(F4:F220,"PL",E4:E220)</f>
        <v>5</v>
      </c>
      <c r="G236" s="86">
        <f>ABS(F236/E221)</f>
        <v>0.14705882352941177</v>
      </c>
      <c r="H236" s="35"/>
      <c r="I236" s="35"/>
      <c r="J236" s="35"/>
      <c r="K236" s="35"/>
      <c r="L236" s="35"/>
      <c r="M236" s="35"/>
      <c r="N236" s="35"/>
      <c r="O236" s="35"/>
      <c r="P236" s="35"/>
    </row>
    <row r="237" spans="1:16" ht="16" x14ac:dyDescent="0.2">
      <c r="A237" s="84" t="s">
        <v>50</v>
      </c>
      <c r="B237" s="140" t="s">
        <v>84</v>
      </c>
      <c r="C237" s="141"/>
      <c r="D237" s="141"/>
      <c r="E237" s="142"/>
      <c r="F237" s="85">
        <f>SUMIF(F4:F220,"SF",E4:E220)</f>
        <v>5</v>
      </c>
      <c r="G237" s="86">
        <f>ABS(F237/E221)</f>
        <v>0.14705882352941177</v>
      </c>
      <c r="H237" s="35"/>
      <c r="I237" s="35"/>
      <c r="J237" s="35"/>
      <c r="K237" s="35"/>
      <c r="L237" s="35"/>
      <c r="M237" s="35"/>
      <c r="N237" s="35"/>
      <c r="O237" s="35"/>
      <c r="P237" s="35"/>
    </row>
    <row r="238" spans="1:16" ht="16" x14ac:dyDescent="0.2">
      <c r="A238" s="84" t="s">
        <v>48</v>
      </c>
      <c r="B238" s="140" t="s">
        <v>85</v>
      </c>
      <c r="C238" s="141"/>
      <c r="D238" s="141"/>
      <c r="E238" s="142"/>
      <c r="F238" s="85">
        <f>SUMIF(F4:F220,"CT",E4:E220)</f>
        <v>0</v>
      </c>
      <c r="G238" s="86">
        <f>ABS(F238/E221)</f>
        <v>0</v>
      </c>
      <c r="H238" s="35"/>
      <c r="I238" s="35"/>
      <c r="J238" s="35"/>
      <c r="K238" s="35"/>
      <c r="L238" s="35"/>
      <c r="M238" s="35"/>
      <c r="N238" s="35"/>
      <c r="O238" s="35"/>
      <c r="P238" s="35"/>
    </row>
    <row r="239" spans="1:16" ht="16" x14ac:dyDescent="0.2">
      <c r="A239" s="84" t="s">
        <v>86</v>
      </c>
      <c r="B239" s="140" t="s">
        <v>87</v>
      </c>
      <c r="C239" s="141"/>
      <c r="D239" s="141"/>
      <c r="E239" s="142"/>
      <c r="F239" s="85">
        <f>SUMIF(F4:F220,"PM",E4:E220)</f>
        <v>0</v>
      </c>
      <c r="G239" s="86">
        <f>ABS(F239/E221)</f>
        <v>0</v>
      </c>
      <c r="H239" s="35"/>
      <c r="I239" s="35"/>
      <c r="J239" s="35"/>
      <c r="K239" s="35"/>
      <c r="L239" s="35"/>
      <c r="M239" s="35"/>
      <c r="N239" s="35"/>
      <c r="O239" s="35"/>
      <c r="P239" s="35"/>
    </row>
    <row r="240" spans="1:16" ht="16" x14ac:dyDescent="0.2">
      <c r="A240" s="84" t="s">
        <v>52</v>
      </c>
      <c r="B240" s="140" t="s">
        <v>88</v>
      </c>
      <c r="C240" s="141"/>
      <c r="D240" s="141"/>
      <c r="E240" s="142"/>
      <c r="F240" s="85">
        <f>SUMIF(F4:F220,"OS",E4:E220)</f>
        <v>0</v>
      </c>
      <c r="G240" s="86">
        <f>ABS(F240/E221)</f>
        <v>0</v>
      </c>
      <c r="H240" s="35"/>
      <c r="I240" s="35"/>
      <c r="J240" s="35"/>
      <c r="K240" s="35"/>
      <c r="L240" s="35"/>
      <c r="M240" s="35"/>
      <c r="N240" s="35"/>
      <c r="O240" s="35"/>
      <c r="P240" s="35"/>
    </row>
    <row r="241" spans="1:16" ht="16" x14ac:dyDescent="0.2">
      <c r="A241" s="63"/>
      <c r="B241" s="63"/>
      <c r="C241" s="69"/>
      <c r="D241" s="69"/>
      <c r="E241" s="35"/>
      <c r="F241" s="35"/>
      <c r="G241" s="86">
        <f>SUM(G228:G240)</f>
        <v>1</v>
      </c>
      <c r="H241" s="35"/>
      <c r="I241" s="35"/>
      <c r="J241" s="35"/>
      <c r="K241" s="35"/>
      <c r="L241" s="35"/>
      <c r="M241" s="35"/>
      <c r="N241" s="35"/>
      <c r="O241" s="35"/>
      <c r="P241" s="35"/>
    </row>
  </sheetData>
  <mergeCells count="23">
    <mergeCell ref="B237:E237"/>
    <mergeCell ref="B238:E238"/>
    <mergeCell ref="B239:E239"/>
    <mergeCell ref="B240:E240"/>
    <mergeCell ref="B231:E231"/>
    <mergeCell ref="B232:E232"/>
    <mergeCell ref="B233:E233"/>
    <mergeCell ref="B234:E234"/>
    <mergeCell ref="B235:E235"/>
    <mergeCell ref="B236:E236"/>
    <mergeCell ref="B230:E230"/>
    <mergeCell ref="A1:G1"/>
    <mergeCell ref="I1:L1"/>
    <mergeCell ref="M1:N1"/>
    <mergeCell ref="A2:G2"/>
    <mergeCell ref="G221:H221"/>
    <mergeCell ref="A222:C222"/>
    <mergeCell ref="G222:H222"/>
    <mergeCell ref="G223:H223"/>
    <mergeCell ref="G224:H224"/>
    <mergeCell ref="A226:G226"/>
    <mergeCell ref="B228:E228"/>
    <mergeCell ref="B229:E229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R238"/>
  <sheetViews>
    <sheetView zoomScale="86" zoomScaleNormal="86" workbookViewId="0">
      <pane ySplit="3" topLeftCell="A88" activePane="bottomLeft" state="frozen"/>
      <selection activeCell="B223" sqref="B223"/>
      <selection pane="bottomLeft" activeCell="H34" sqref="H34"/>
    </sheetView>
  </sheetViews>
  <sheetFormatPr baseColWidth="10" defaultColWidth="8.83203125" defaultRowHeight="15" x14ac:dyDescent="0.2"/>
  <cols>
    <col min="1" max="1" width="9.5" customWidth="1"/>
    <col min="2" max="2" width="16.1640625" customWidth="1"/>
    <col min="3" max="4" width="5.5" customWidth="1"/>
    <col min="5" max="5" width="7.1640625" customWidth="1"/>
    <col min="7" max="8" width="15.5" customWidth="1"/>
    <col min="9" max="9" width="9.1640625" customWidth="1"/>
    <col min="14" max="14" width="12.1640625" customWidth="1"/>
    <col min="15" max="15" width="14.5" customWidth="1"/>
    <col min="16" max="16" width="61.83203125" customWidth="1"/>
  </cols>
  <sheetData>
    <row r="1" spans="1:18" ht="16" x14ac:dyDescent="0.2">
      <c r="A1" s="156" t="s">
        <v>32</v>
      </c>
      <c r="B1" s="156"/>
      <c r="C1" s="156"/>
      <c r="D1" s="156"/>
      <c r="E1" s="156"/>
      <c r="F1" s="156"/>
      <c r="G1" s="156"/>
      <c r="H1" s="118" t="s">
        <v>33</v>
      </c>
      <c r="I1" s="157" t="s">
        <v>481</v>
      </c>
      <c r="J1" s="157"/>
      <c r="K1" s="157"/>
      <c r="L1" s="157"/>
      <c r="M1" s="158" t="s">
        <v>34</v>
      </c>
      <c r="N1" s="158"/>
      <c r="O1" s="118" t="s">
        <v>384</v>
      </c>
      <c r="P1" s="118"/>
      <c r="Q1" s="121"/>
      <c r="R1" s="121"/>
    </row>
    <row r="2" spans="1:18" ht="16" x14ac:dyDescent="0.2">
      <c r="A2" s="159" t="s">
        <v>91</v>
      </c>
      <c r="B2" s="160"/>
      <c r="C2" s="160"/>
      <c r="D2" s="160"/>
      <c r="E2" s="160"/>
      <c r="F2" s="160"/>
      <c r="G2" s="160"/>
      <c r="H2" s="102">
        <v>4</v>
      </c>
      <c r="I2" s="122"/>
      <c r="J2" s="122"/>
      <c r="K2" s="122"/>
      <c r="L2" s="122"/>
      <c r="M2" s="120"/>
      <c r="N2" s="118"/>
      <c r="O2" s="118"/>
      <c r="P2" s="118"/>
      <c r="Q2" s="121"/>
      <c r="R2" s="121"/>
    </row>
    <row r="3" spans="1:18" ht="96" x14ac:dyDescent="0.2">
      <c r="A3" s="36" t="s">
        <v>35</v>
      </c>
      <c r="B3" s="37" t="s">
        <v>94</v>
      </c>
      <c r="C3" s="38" t="s">
        <v>36</v>
      </c>
      <c r="D3" s="38" t="s">
        <v>101</v>
      </c>
      <c r="E3" s="37" t="s">
        <v>37</v>
      </c>
      <c r="F3" s="39" t="s">
        <v>38</v>
      </c>
      <c r="G3" s="40" t="s">
        <v>39</v>
      </c>
      <c r="H3" s="40" t="s">
        <v>40</v>
      </c>
      <c r="I3" s="41" t="s">
        <v>226</v>
      </c>
      <c r="J3" s="42" t="s">
        <v>470</v>
      </c>
      <c r="K3" s="43" t="s">
        <v>105</v>
      </c>
      <c r="L3" s="44" t="s">
        <v>424</v>
      </c>
      <c r="M3" s="45" t="s">
        <v>508</v>
      </c>
      <c r="N3" s="36" t="s">
        <v>41</v>
      </c>
      <c r="O3" s="37" t="s">
        <v>180</v>
      </c>
      <c r="P3" s="39" t="s">
        <v>43</v>
      </c>
    </row>
    <row r="4" spans="1:18" ht="16" x14ac:dyDescent="0.2">
      <c r="A4" s="46">
        <v>0.43124999999999997</v>
      </c>
      <c r="B4" s="40" t="s">
        <v>351</v>
      </c>
      <c r="C4" s="40"/>
      <c r="D4" s="40"/>
      <c r="E4" s="37">
        <v>1</v>
      </c>
      <c r="F4" s="39" t="s">
        <v>359</v>
      </c>
      <c r="G4" s="47" t="s">
        <v>347</v>
      </c>
      <c r="H4" s="40" t="s">
        <v>352</v>
      </c>
      <c r="I4" s="48">
        <v>1</v>
      </c>
      <c r="J4" s="49"/>
      <c r="K4" s="50"/>
      <c r="L4" s="51"/>
      <c r="M4" s="52"/>
      <c r="N4" s="46">
        <v>0.43402777777777773</v>
      </c>
      <c r="O4" s="53">
        <v>0.43124999999999997</v>
      </c>
      <c r="P4" s="54"/>
    </row>
    <row r="5" spans="1:18" ht="16" x14ac:dyDescent="0.2">
      <c r="A5" s="46">
        <v>0.43124999999999997</v>
      </c>
      <c r="B5" s="40" t="s">
        <v>348</v>
      </c>
      <c r="C5" s="40"/>
      <c r="D5" s="40"/>
      <c r="E5" s="37">
        <v>2</v>
      </c>
      <c r="F5" s="39" t="s">
        <v>344</v>
      </c>
      <c r="G5" s="47" t="s">
        <v>347</v>
      </c>
      <c r="H5" s="40" t="s">
        <v>484</v>
      </c>
      <c r="I5" s="48"/>
      <c r="J5" s="49"/>
      <c r="K5" s="50">
        <v>1</v>
      </c>
      <c r="L5" s="51"/>
      <c r="M5" s="52"/>
      <c r="N5" s="46">
        <v>0.4368055555555555</v>
      </c>
      <c r="O5" s="53">
        <f t="shared" ref="O5:O64" si="0">ABS(N5-A5)</f>
        <v>5.5555555555555358E-3</v>
      </c>
      <c r="P5" s="54"/>
    </row>
    <row r="6" spans="1:18" ht="16" x14ac:dyDescent="0.2">
      <c r="A6" s="46">
        <v>0.43611111111111112</v>
      </c>
      <c r="B6" s="40" t="s">
        <v>362</v>
      </c>
      <c r="C6" s="40"/>
      <c r="D6" s="40"/>
      <c r="E6" s="37">
        <v>1</v>
      </c>
      <c r="F6" s="39" t="s">
        <v>354</v>
      </c>
      <c r="G6" s="47" t="s">
        <v>347</v>
      </c>
      <c r="H6" s="40" t="s">
        <v>414</v>
      </c>
      <c r="I6" s="48">
        <v>1</v>
      </c>
      <c r="J6" s="49"/>
      <c r="K6" s="50"/>
      <c r="L6" s="51"/>
      <c r="M6" s="52"/>
      <c r="N6" s="46">
        <v>0.4375</v>
      </c>
      <c r="O6" s="53">
        <f t="shared" si="0"/>
        <v>1.388888888888884E-3</v>
      </c>
      <c r="P6" s="54"/>
    </row>
    <row r="7" spans="1:18" ht="16" x14ac:dyDescent="0.2">
      <c r="A7" s="46">
        <v>0.4381944444444445</v>
      </c>
      <c r="B7" s="40" t="s">
        <v>363</v>
      </c>
      <c r="C7" s="40"/>
      <c r="D7" s="40"/>
      <c r="E7" s="37">
        <v>1</v>
      </c>
      <c r="F7" s="39" t="s">
        <v>350</v>
      </c>
      <c r="G7" s="47" t="s">
        <v>485</v>
      </c>
      <c r="H7" s="40" t="s">
        <v>386</v>
      </c>
      <c r="I7" s="48">
        <v>1</v>
      </c>
      <c r="J7" s="49"/>
      <c r="K7" s="50"/>
      <c r="L7" s="51"/>
      <c r="M7" s="52"/>
      <c r="N7" s="46">
        <v>0.44513888888888892</v>
      </c>
      <c r="O7" s="53">
        <f t="shared" si="0"/>
        <v>6.9444444444444198E-3</v>
      </c>
      <c r="P7" s="54"/>
    </row>
    <row r="8" spans="1:18" ht="16" x14ac:dyDescent="0.2">
      <c r="A8" s="46">
        <v>0.44236111111111115</v>
      </c>
      <c r="B8" s="40" t="s">
        <v>366</v>
      </c>
      <c r="C8" s="40"/>
      <c r="D8" s="40"/>
      <c r="E8" s="37">
        <v>1</v>
      </c>
      <c r="F8" s="39" t="s">
        <v>365</v>
      </c>
      <c r="G8" s="47" t="s">
        <v>347</v>
      </c>
      <c r="H8" s="40" t="s">
        <v>397</v>
      </c>
      <c r="I8" s="48"/>
      <c r="J8" s="49"/>
      <c r="K8" s="50">
        <v>1</v>
      </c>
      <c r="L8" s="51"/>
      <c r="M8" s="52"/>
      <c r="N8" s="46">
        <v>0.44444444444444442</v>
      </c>
      <c r="O8" s="53">
        <f t="shared" si="0"/>
        <v>2.0833333333332704E-3</v>
      </c>
      <c r="P8" s="54"/>
    </row>
    <row r="9" spans="1:18" ht="16" x14ac:dyDescent="0.2">
      <c r="A9" s="46">
        <v>0.44513888888888892</v>
      </c>
      <c r="B9" s="40" t="s">
        <v>369</v>
      </c>
      <c r="C9" s="40"/>
      <c r="D9" s="40"/>
      <c r="E9" s="37">
        <v>1</v>
      </c>
      <c r="F9" s="39" t="s">
        <v>344</v>
      </c>
      <c r="G9" s="47" t="s">
        <v>352</v>
      </c>
      <c r="H9" s="40" t="s">
        <v>347</v>
      </c>
      <c r="I9" s="48"/>
      <c r="J9" s="49"/>
      <c r="K9" s="50"/>
      <c r="L9" s="51">
        <v>1</v>
      </c>
      <c r="M9" s="52"/>
      <c r="N9" s="46">
        <v>0.45347222222222222</v>
      </c>
      <c r="O9" s="53">
        <f t="shared" si="0"/>
        <v>8.3333333333333037E-3</v>
      </c>
      <c r="P9" s="54"/>
    </row>
    <row r="10" spans="1:18" ht="16" x14ac:dyDescent="0.2">
      <c r="A10" s="46">
        <v>0.4458333333333333</v>
      </c>
      <c r="B10" s="40" t="s">
        <v>351</v>
      </c>
      <c r="C10" s="40"/>
      <c r="D10" s="40"/>
      <c r="E10" s="37">
        <v>1</v>
      </c>
      <c r="F10" s="39" t="s">
        <v>359</v>
      </c>
      <c r="G10" s="47" t="s">
        <v>352</v>
      </c>
      <c r="H10" s="40" t="s">
        <v>347</v>
      </c>
      <c r="I10" s="48"/>
      <c r="J10" s="49"/>
      <c r="K10" s="50"/>
      <c r="L10" s="51">
        <v>1</v>
      </c>
      <c r="M10" s="52"/>
      <c r="N10" s="46">
        <v>0.45347222222222222</v>
      </c>
      <c r="O10" s="53">
        <f t="shared" si="0"/>
        <v>7.6388888888889173E-3</v>
      </c>
      <c r="P10" s="54"/>
    </row>
    <row r="11" spans="1:18" ht="16" x14ac:dyDescent="0.2">
      <c r="A11" s="46">
        <v>0.45</v>
      </c>
      <c r="B11" s="40" t="s">
        <v>486</v>
      </c>
      <c r="C11" s="40"/>
      <c r="D11" s="40"/>
      <c r="E11" s="37">
        <v>1</v>
      </c>
      <c r="F11" s="39" t="s">
        <v>365</v>
      </c>
      <c r="G11" s="47" t="s">
        <v>347</v>
      </c>
      <c r="H11" s="40" t="s">
        <v>414</v>
      </c>
      <c r="I11" s="48"/>
      <c r="J11" s="49"/>
      <c r="K11" s="50">
        <v>1</v>
      </c>
      <c r="L11" s="51"/>
      <c r="M11" s="52"/>
      <c r="N11" s="46">
        <v>0.45277777777777778</v>
      </c>
      <c r="O11" s="53">
        <f t="shared" si="0"/>
        <v>2.7777777777777679E-3</v>
      </c>
      <c r="P11" s="54"/>
    </row>
    <row r="12" spans="1:18" ht="16" x14ac:dyDescent="0.2">
      <c r="A12" s="46">
        <v>0.45277777777777778</v>
      </c>
      <c r="B12" s="40" t="s">
        <v>487</v>
      </c>
      <c r="C12" s="40"/>
      <c r="D12" s="40"/>
      <c r="E12" s="37">
        <v>1</v>
      </c>
      <c r="F12" s="39" t="s">
        <v>354</v>
      </c>
      <c r="G12" s="47" t="s">
        <v>488</v>
      </c>
      <c r="H12" s="40" t="s">
        <v>347</v>
      </c>
      <c r="I12" s="48">
        <v>1</v>
      </c>
      <c r="J12" s="49"/>
      <c r="K12" s="50"/>
      <c r="L12" s="51"/>
      <c r="M12" s="52"/>
      <c r="N12" s="46">
        <v>0.47430555555555554</v>
      </c>
      <c r="O12" s="53">
        <f t="shared" si="0"/>
        <v>2.1527777777777757E-2</v>
      </c>
      <c r="P12" s="54"/>
    </row>
    <row r="13" spans="1:18" ht="16" x14ac:dyDescent="0.2">
      <c r="A13" s="46">
        <v>0.4597222222222222</v>
      </c>
      <c r="B13" s="40" t="s">
        <v>353</v>
      </c>
      <c r="C13" s="40"/>
      <c r="D13" s="40"/>
      <c r="E13" s="37">
        <v>1</v>
      </c>
      <c r="F13" s="39" t="s">
        <v>350</v>
      </c>
      <c r="G13" s="47" t="s">
        <v>347</v>
      </c>
      <c r="H13" s="40" t="s">
        <v>364</v>
      </c>
      <c r="I13" s="48"/>
      <c r="J13" s="49"/>
      <c r="K13" s="50"/>
      <c r="L13" s="51">
        <v>1</v>
      </c>
      <c r="M13" s="52"/>
      <c r="N13" s="46">
        <v>0.46319444444444446</v>
      </c>
      <c r="O13" s="53">
        <f t="shared" si="0"/>
        <v>3.4722222222222654E-3</v>
      </c>
      <c r="P13" s="54"/>
    </row>
    <row r="14" spans="1:18" ht="16" x14ac:dyDescent="0.2">
      <c r="A14" s="46">
        <v>0.4597222222222222</v>
      </c>
      <c r="B14" s="40" t="s">
        <v>489</v>
      </c>
      <c r="C14" s="40">
        <v>1</v>
      </c>
      <c r="D14" s="40"/>
      <c r="E14" s="37"/>
      <c r="F14" s="39" t="s">
        <v>344</v>
      </c>
      <c r="G14" s="47" t="s">
        <v>347</v>
      </c>
      <c r="H14" s="40" t="s">
        <v>490</v>
      </c>
      <c r="I14" s="48"/>
      <c r="J14" s="49"/>
      <c r="K14" s="50">
        <v>1</v>
      </c>
      <c r="L14" s="51"/>
      <c r="M14" s="52"/>
      <c r="N14" s="46">
        <v>0.46875</v>
      </c>
      <c r="O14" s="53">
        <f t="shared" si="0"/>
        <v>9.0277777777778012E-3</v>
      </c>
      <c r="P14" s="54"/>
    </row>
    <row r="15" spans="1:18" ht="16" x14ac:dyDescent="0.2">
      <c r="A15" s="46">
        <v>0.47222222222222227</v>
      </c>
      <c r="B15" s="40" t="s">
        <v>362</v>
      </c>
      <c r="C15" s="40"/>
      <c r="D15" s="40"/>
      <c r="E15" s="37">
        <v>1</v>
      </c>
      <c r="F15" s="39" t="s">
        <v>354</v>
      </c>
      <c r="G15" s="47" t="s">
        <v>414</v>
      </c>
      <c r="H15" s="40" t="s">
        <v>347</v>
      </c>
      <c r="I15" s="48"/>
      <c r="J15" s="49"/>
      <c r="K15" s="50"/>
      <c r="L15" s="51">
        <v>1</v>
      </c>
      <c r="M15" s="52"/>
      <c r="N15" s="46">
        <v>0.48333333333333334</v>
      </c>
      <c r="O15" s="53">
        <f t="shared" si="0"/>
        <v>1.1111111111111072E-2</v>
      </c>
      <c r="P15" s="54"/>
    </row>
    <row r="16" spans="1:18" ht="16" x14ac:dyDescent="0.2">
      <c r="A16" s="46">
        <v>0.47569444444444442</v>
      </c>
      <c r="B16" s="40" t="s">
        <v>353</v>
      </c>
      <c r="C16" s="40"/>
      <c r="D16" s="40"/>
      <c r="E16" s="37">
        <v>1</v>
      </c>
      <c r="F16" s="39" t="s">
        <v>350</v>
      </c>
      <c r="G16" s="47" t="s">
        <v>364</v>
      </c>
      <c r="H16" s="40" t="s">
        <v>347</v>
      </c>
      <c r="I16" s="48"/>
      <c r="J16" s="49"/>
      <c r="K16" s="50"/>
      <c r="L16" s="51">
        <v>1</v>
      </c>
      <c r="M16" s="52"/>
      <c r="N16" s="46">
        <v>0.48333333333333334</v>
      </c>
      <c r="O16" s="53">
        <f t="shared" si="0"/>
        <v>7.6388888888889173E-3</v>
      </c>
      <c r="P16" s="54"/>
    </row>
    <row r="17" spans="1:16" ht="16" x14ac:dyDescent="0.2">
      <c r="A17" s="46">
        <v>0.47638888888888892</v>
      </c>
      <c r="B17" s="40" t="s">
        <v>363</v>
      </c>
      <c r="C17" s="40"/>
      <c r="D17" s="40"/>
      <c r="E17" s="37">
        <v>2</v>
      </c>
      <c r="F17" s="39" t="s">
        <v>350</v>
      </c>
      <c r="G17" s="47" t="s">
        <v>386</v>
      </c>
      <c r="H17" s="40" t="s">
        <v>347</v>
      </c>
      <c r="I17" s="48"/>
      <c r="J17" s="49"/>
      <c r="K17" s="50">
        <v>1</v>
      </c>
      <c r="L17" s="51"/>
      <c r="M17" s="52"/>
      <c r="N17" s="46">
        <v>0.49305555555555558</v>
      </c>
      <c r="O17" s="53">
        <f t="shared" si="0"/>
        <v>1.6666666666666663E-2</v>
      </c>
      <c r="P17" s="54"/>
    </row>
    <row r="18" spans="1:16" ht="16" x14ac:dyDescent="0.2">
      <c r="A18" s="46">
        <v>0.47847222222222219</v>
      </c>
      <c r="B18" s="40" t="s">
        <v>351</v>
      </c>
      <c r="C18" s="40"/>
      <c r="D18" s="40"/>
      <c r="E18" s="37">
        <v>1</v>
      </c>
      <c r="F18" s="39" t="s">
        <v>359</v>
      </c>
      <c r="G18" s="47" t="s">
        <v>347</v>
      </c>
      <c r="H18" s="40" t="s">
        <v>491</v>
      </c>
      <c r="I18" s="48">
        <v>1</v>
      </c>
      <c r="J18" s="49"/>
      <c r="K18" s="50"/>
      <c r="L18" s="51"/>
      <c r="M18" s="52"/>
      <c r="N18" s="46">
        <v>0.48194444444444445</v>
      </c>
      <c r="O18" s="53">
        <f t="shared" si="0"/>
        <v>3.4722222222222654E-3</v>
      </c>
      <c r="P18" s="54"/>
    </row>
    <row r="19" spans="1:16" ht="16" x14ac:dyDescent="0.2">
      <c r="A19" s="46">
        <v>0.48402777777777778</v>
      </c>
      <c r="B19" s="40" t="s">
        <v>493</v>
      </c>
      <c r="C19" s="40"/>
      <c r="D19" s="40"/>
      <c r="E19" s="37">
        <v>1</v>
      </c>
      <c r="F19" s="39" t="s">
        <v>365</v>
      </c>
      <c r="G19" s="47" t="s">
        <v>347</v>
      </c>
      <c r="H19" s="40" t="s">
        <v>492</v>
      </c>
      <c r="I19" s="48"/>
      <c r="J19" s="49"/>
      <c r="K19" s="50"/>
      <c r="L19" s="51">
        <v>1</v>
      </c>
      <c r="M19" s="52"/>
      <c r="N19" s="46">
        <v>0.49027777777777781</v>
      </c>
      <c r="O19" s="53">
        <f t="shared" si="0"/>
        <v>6.2500000000000333E-3</v>
      </c>
      <c r="P19" s="54"/>
    </row>
    <row r="20" spans="1:16" ht="16" x14ac:dyDescent="0.2">
      <c r="A20" s="46">
        <v>0.52222222222222225</v>
      </c>
      <c r="B20" s="40" t="s">
        <v>493</v>
      </c>
      <c r="C20" s="40"/>
      <c r="D20" s="40"/>
      <c r="E20" s="37">
        <v>1</v>
      </c>
      <c r="F20" s="39" t="s">
        <v>365</v>
      </c>
      <c r="G20" s="47" t="s">
        <v>494</v>
      </c>
      <c r="H20" s="40" t="s">
        <v>347</v>
      </c>
      <c r="I20" s="48"/>
      <c r="J20" s="49"/>
      <c r="K20" s="50"/>
      <c r="L20" s="51">
        <v>1</v>
      </c>
      <c r="M20" s="52"/>
      <c r="N20" s="46">
        <v>0.53194444444444444</v>
      </c>
      <c r="O20" s="53">
        <f t="shared" si="0"/>
        <v>9.7222222222221877E-3</v>
      </c>
      <c r="P20" s="54"/>
    </row>
    <row r="21" spans="1:16" ht="16" x14ac:dyDescent="0.2">
      <c r="A21" s="46">
        <v>0.52361111111111114</v>
      </c>
      <c r="B21" s="40" t="s">
        <v>486</v>
      </c>
      <c r="C21" s="40"/>
      <c r="D21" s="40"/>
      <c r="E21" s="37">
        <v>1</v>
      </c>
      <c r="F21" s="39" t="s">
        <v>365</v>
      </c>
      <c r="G21" s="47" t="s">
        <v>347</v>
      </c>
      <c r="H21" s="40" t="s">
        <v>414</v>
      </c>
      <c r="I21" s="48"/>
      <c r="J21" s="49"/>
      <c r="K21" s="50"/>
      <c r="L21" s="51">
        <v>1</v>
      </c>
      <c r="M21" s="52"/>
      <c r="N21" s="46">
        <v>0.52569444444444446</v>
      </c>
      <c r="O21" s="53">
        <f t="shared" si="0"/>
        <v>2.0833333333333259E-3</v>
      </c>
      <c r="P21" s="54"/>
    </row>
    <row r="22" spans="1:16" ht="16" x14ac:dyDescent="0.2">
      <c r="A22" s="46">
        <v>0.52361111111111114</v>
      </c>
      <c r="B22" s="40" t="s">
        <v>408</v>
      </c>
      <c r="C22" s="40"/>
      <c r="D22" s="40"/>
      <c r="E22" s="37">
        <v>1</v>
      </c>
      <c r="F22" s="39" t="s">
        <v>344</v>
      </c>
      <c r="G22" s="47" t="s">
        <v>347</v>
      </c>
      <c r="H22" s="40" t="s">
        <v>495</v>
      </c>
      <c r="I22" s="48"/>
      <c r="J22" s="49"/>
      <c r="K22" s="50"/>
      <c r="L22" s="51">
        <v>1</v>
      </c>
      <c r="M22" s="52"/>
      <c r="N22" s="46">
        <v>0.52708333333333335</v>
      </c>
      <c r="O22" s="53">
        <f t="shared" si="0"/>
        <v>3.4722222222222099E-3</v>
      </c>
      <c r="P22" s="54"/>
    </row>
    <row r="23" spans="1:16" ht="16" x14ac:dyDescent="0.2">
      <c r="A23" s="46">
        <v>0.52777777777777779</v>
      </c>
      <c r="B23" s="40" t="s">
        <v>369</v>
      </c>
      <c r="C23" s="40"/>
      <c r="D23" s="40"/>
      <c r="E23" s="37">
        <v>1</v>
      </c>
      <c r="F23" s="39" t="s">
        <v>344</v>
      </c>
      <c r="G23" s="47" t="s">
        <v>347</v>
      </c>
      <c r="H23" s="40" t="s">
        <v>397</v>
      </c>
      <c r="I23" s="48"/>
      <c r="J23" s="49"/>
      <c r="K23" s="50">
        <v>1</v>
      </c>
      <c r="L23" s="51"/>
      <c r="M23" s="52"/>
      <c r="N23" s="46">
        <v>0.53055555555555556</v>
      </c>
      <c r="O23" s="53">
        <f t="shared" si="0"/>
        <v>2.7777777777777679E-3</v>
      </c>
      <c r="P23" s="54"/>
    </row>
    <row r="24" spans="1:16" ht="16" x14ac:dyDescent="0.2">
      <c r="A24" s="46">
        <v>0.52986111111111112</v>
      </c>
      <c r="B24" s="40" t="s">
        <v>351</v>
      </c>
      <c r="C24" s="40"/>
      <c r="D24" s="40"/>
      <c r="E24" s="37">
        <v>1</v>
      </c>
      <c r="F24" s="39" t="s">
        <v>350</v>
      </c>
      <c r="G24" s="47" t="s">
        <v>347</v>
      </c>
      <c r="H24" s="40" t="s">
        <v>498</v>
      </c>
      <c r="I24" s="48">
        <v>1</v>
      </c>
      <c r="J24" s="49"/>
      <c r="K24" s="50"/>
      <c r="L24" s="51"/>
      <c r="M24" s="52"/>
      <c r="N24" s="46">
        <v>0.53472222222222221</v>
      </c>
      <c r="O24" s="53">
        <f t="shared" si="0"/>
        <v>4.8611111111110938E-3</v>
      </c>
      <c r="P24" s="54"/>
    </row>
    <row r="25" spans="1:16" ht="16" x14ac:dyDescent="0.2">
      <c r="A25" s="46">
        <v>0.53194444444444444</v>
      </c>
      <c r="B25" s="40" t="s">
        <v>380</v>
      </c>
      <c r="C25" s="40"/>
      <c r="D25" s="40"/>
      <c r="E25" s="37">
        <v>1</v>
      </c>
      <c r="F25" s="39" t="s">
        <v>365</v>
      </c>
      <c r="G25" s="47" t="s">
        <v>347</v>
      </c>
      <c r="H25" s="40" t="s">
        <v>499</v>
      </c>
      <c r="I25" s="48"/>
      <c r="J25" s="49"/>
      <c r="K25" s="50"/>
      <c r="L25" s="51">
        <v>1</v>
      </c>
      <c r="M25" s="52"/>
      <c r="N25" s="46">
        <v>0.53541666666666665</v>
      </c>
      <c r="O25" s="53">
        <f t="shared" si="0"/>
        <v>3.4722222222222099E-3</v>
      </c>
      <c r="P25" s="54"/>
    </row>
    <row r="26" spans="1:16" ht="16" x14ac:dyDescent="0.2">
      <c r="A26" s="46">
        <v>0.53611111111111109</v>
      </c>
      <c r="B26" s="40" t="s">
        <v>500</v>
      </c>
      <c r="C26" s="40"/>
      <c r="D26" s="40"/>
      <c r="E26" s="37">
        <v>2</v>
      </c>
      <c r="F26" s="39" t="s">
        <v>382</v>
      </c>
      <c r="G26" s="47" t="s">
        <v>347</v>
      </c>
      <c r="H26" s="40" t="s">
        <v>386</v>
      </c>
      <c r="I26" s="48"/>
      <c r="J26" s="49"/>
      <c r="K26" s="50">
        <v>1</v>
      </c>
      <c r="L26" s="51"/>
      <c r="M26" s="52"/>
      <c r="N26" s="46">
        <v>0.54305555555555551</v>
      </c>
      <c r="O26" s="53">
        <f t="shared" si="0"/>
        <v>6.9444444444444198E-3</v>
      </c>
      <c r="P26" s="54"/>
    </row>
    <row r="27" spans="1:16" ht="16" x14ac:dyDescent="0.2">
      <c r="A27" s="46">
        <v>0.53611111111111109</v>
      </c>
      <c r="B27" s="40" t="s">
        <v>348</v>
      </c>
      <c r="C27" s="40"/>
      <c r="D27" s="40"/>
      <c r="E27" s="37">
        <v>1</v>
      </c>
      <c r="F27" s="39" t="s">
        <v>344</v>
      </c>
      <c r="G27" s="47" t="s">
        <v>501</v>
      </c>
      <c r="H27" s="40" t="s">
        <v>347</v>
      </c>
      <c r="I27" s="48"/>
      <c r="J27" s="49"/>
      <c r="K27" s="50"/>
      <c r="L27" s="51">
        <v>1</v>
      </c>
      <c r="M27" s="52"/>
      <c r="N27" s="46">
        <v>0.54166666666666663</v>
      </c>
      <c r="O27" s="53">
        <f t="shared" si="0"/>
        <v>5.5555555555555358E-3</v>
      </c>
      <c r="P27" s="54"/>
    </row>
    <row r="28" spans="1:16" ht="16" x14ac:dyDescent="0.2">
      <c r="A28" s="46">
        <v>0.53888888888888886</v>
      </c>
      <c r="B28" s="40" t="s">
        <v>415</v>
      </c>
      <c r="C28" s="40"/>
      <c r="D28" s="40"/>
      <c r="E28" s="37">
        <v>1</v>
      </c>
      <c r="F28" s="39" t="s">
        <v>354</v>
      </c>
      <c r="G28" s="47" t="s">
        <v>347</v>
      </c>
      <c r="H28" s="40" t="s">
        <v>352</v>
      </c>
      <c r="I28" s="48">
        <v>1</v>
      </c>
      <c r="J28" s="49"/>
      <c r="K28" s="50"/>
      <c r="L28" s="51"/>
      <c r="M28" s="52"/>
      <c r="N28" s="46">
        <v>0.54097222222222219</v>
      </c>
      <c r="O28" s="53">
        <f t="shared" si="0"/>
        <v>2.0833333333333259E-3</v>
      </c>
      <c r="P28" s="54"/>
    </row>
    <row r="29" spans="1:16" ht="16" x14ac:dyDescent="0.2">
      <c r="A29" s="46">
        <v>0.53888888888888886</v>
      </c>
      <c r="B29" s="40" t="s">
        <v>351</v>
      </c>
      <c r="C29" s="40"/>
      <c r="D29" s="40"/>
      <c r="E29" s="37">
        <v>1</v>
      </c>
      <c r="F29" s="39" t="s">
        <v>359</v>
      </c>
      <c r="G29" s="47" t="s">
        <v>347</v>
      </c>
      <c r="H29" s="40">
        <v>500</v>
      </c>
      <c r="I29" s="48">
        <v>1</v>
      </c>
      <c r="J29" s="49"/>
      <c r="K29" s="50"/>
      <c r="L29" s="51"/>
      <c r="M29" s="52"/>
      <c r="N29" s="46">
        <v>0.54791666666666672</v>
      </c>
      <c r="O29" s="53">
        <f t="shared" si="0"/>
        <v>9.0277777777778567E-3</v>
      </c>
      <c r="P29" s="54"/>
    </row>
    <row r="30" spans="1:16" ht="16" x14ac:dyDescent="0.2">
      <c r="A30" s="46">
        <v>0.53888888888888886</v>
      </c>
      <c r="B30" s="40" t="s">
        <v>353</v>
      </c>
      <c r="C30" s="40"/>
      <c r="D30" s="40"/>
      <c r="E30" s="37">
        <v>1</v>
      </c>
      <c r="F30" s="39" t="s">
        <v>350</v>
      </c>
      <c r="G30" s="47" t="s">
        <v>347</v>
      </c>
      <c r="H30" s="40" t="s">
        <v>364</v>
      </c>
      <c r="I30" s="48">
        <v>1</v>
      </c>
      <c r="J30" s="49"/>
      <c r="K30" s="50"/>
      <c r="L30" s="51"/>
      <c r="M30" s="52"/>
      <c r="N30" s="46">
        <v>0.54375000000000007</v>
      </c>
      <c r="O30" s="53">
        <f t="shared" si="0"/>
        <v>4.8611111111112049E-3</v>
      </c>
      <c r="P30" s="54"/>
    </row>
    <row r="31" spans="1:16" ht="16" x14ac:dyDescent="0.2">
      <c r="A31" s="46">
        <v>4.2361111111111106E-2</v>
      </c>
      <c r="B31" s="40" t="s">
        <v>369</v>
      </c>
      <c r="C31" s="40"/>
      <c r="D31" s="40"/>
      <c r="E31" s="37">
        <v>1</v>
      </c>
      <c r="F31" s="39" t="s">
        <v>344</v>
      </c>
      <c r="G31" s="47" t="s">
        <v>352</v>
      </c>
      <c r="H31" s="40" t="s">
        <v>347</v>
      </c>
      <c r="I31" s="48"/>
      <c r="J31" s="49"/>
      <c r="K31" s="50"/>
      <c r="L31" s="51">
        <v>1</v>
      </c>
      <c r="M31" s="52"/>
      <c r="N31" s="46">
        <v>5.5555555555555552E-2</v>
      </c>
      <c r="O31" s="53">
        <f t="shared" si="0"/>
        <v>1.3194444444444446E-2</v>
      </c>
      <c r="P31" s="54"/>
    </row>
    <row r="32" spans="1:16" ht="16" x14ac:dyDescent="0.2">
      <c r="A32" s="46">
        <v>5.5555555555555552E-2</v>
      </c>
      <c r="B32" s="40" t="s">
        <v>504</v>
      </c>
      <c r="C32" s="40"/>
      <c r="D32" s="40"/>
      <c r="E32" s="37">
        <v>1</v>
      </c>
      <c r="F32" s="39" t="s">
        <v>497</v>
      </c>
      <c r="G32" s="47" t="s">
        <v>347</v>
      </c>
      <c r="H32" s="40" t="s">
        <v>502</v>
      </c>
      <c r="I32" s="48"/>
      <c r="J32" s="49"/>
      <c r="K32" s="50"/>
      <c r="L32" s="51">
        <v>1</v>
      </c>
      <c r="M32" s="52"/>
      <c r="N32" s="46">
        <v>6.1805555555555558E-2</v>
      </c>
      <c r="O32" s="53">
        <f t="shared" si="0"/>
        <v>6.2500000000000056E-3</v>
      </c>
      <c r="P32" s="54"/>
    </row>
    <row r="33" spans="1:16" ht="16" x14ac:dyDescent="0.2">
      <c r="A33" s="46">
        <v>5.5555555555555552E-2</v>
      </c>
      <c r="B33" s="40" t="s">
        <v>363</v>
      </c>
      <c r="C33" s="40"/>
      <c r="D33" s="40"/>
      <c r="E33" s="37">
        <v>1</v>
      </c>
      <c r="F33" s="39" t="s">
        <v>350</v>
      </c>
      <c r="G33" s="47" t="s">
        <v>347</v>
      </c>
      <c r="H33" s="40" t="s">
        <v>503</v>
      </c>
      <c r="I33" s="48"/>
      <c r="J33" s="49"/>
      <c r="K33" s="50"/>
      <c r="L33" s="51">
        <v>1</v>
      </c>
      <c r="M33" s="52"/>
      <c r="N33" s="46">
        <v>5.9027777777777783E-2</v>
      </c>
      <c r="O33" s="53">
        <f t="shared" si="0"/>
        <v>3.4722222222222307E-3</v>
      </c>
      <c r="P33" s="54"/>
    </row>
    <row r="34" spans="1:16" ht="16" x14ac:dyDescent="0.2">
      <c r="A34" s="46">
        <v>6.1111111111111116E-2</v>
      </c>
      <c r="B34" s="40" t="s">
        <v>369</v>
      </c>
      <c r="C34" s="40"/>
      <c r="D34" s="40"/>
      <c r="E34" s="37">
        <v>1</v>
      </c>
      <c r="F34" s="39" t="s">
        <v>344</v>
      </c>
      <c r="G34" s="47" t="s">
        <v>347</v>
      </c>
      <c r="H34" s="40" t="s">
        <v>352</v>
      </c>
      <c r="I34" s="48"/>
      <c r="J34" s="49"/>
      <c r="K34" s="50">
        <v>1</v>
      </c>
      <c r="L34" s="51"/>
      <c r="M34" s="52"/>
      <c r="N34" s="46">
        <v>6.25E-2</v>
      </c>
      <c r="O34" s="53">
        <f t="shared" si="0"/>
        <v>1.388888888888884E-3</v>
      </c>
      <c r="P34" s="54"/>
    </row>
    <row r="35" spans="1:16" ht="16" x14ac:dyDescent="0.2">
      <c r="A35" s="46">
        <v>6.25E-2</v>
      </c>
      <c r="B35" s="40" t="s">
        <v>373</v>
      </c>
      <c r="C35" s="40"/>
      <c r="D35" s="40"/>
      <c r="E35" s="37">
        <v>1</v>
      </c>
      <c r="F35" s="39" t="s">
        <v>365</v>
      </c>
      <c r="G35" s="47" t="s">
        <v>347</v>
      </c>
      <c r="H35" s="40">
        <v>500</v>
      </c>
      <c r="I35" s="48">
        <v>1</v>
      </c>
      <c r="J35" s="49"/>
      <c r="K35" s="50"/>
      <c r="L35" s="51"/>
      <c r="M35" s="52"/>
      <c r="N35" s="46">
        <v>6.805555555555555E-2</v>
      </c>
      <c r="O35" s="53">
        <f t="shared" si="0"/>
        <v>5.5555555555555497E-3</v>
      </c>
      <c r="P35" s="54"/>
    </row>
    <row r="36" spans="1:16" ht="16" x14ac:dyDescent="0.2">
      <c r="A36" s="46">
        <v>6.8749999999999992E-2</v>
      </c>
      <c r="B36" s="40" t="s">
        <v>348</v>
      </c>
      <c r="C36" s="40"/>
      <c r="D36" s="40"/>
      <c r="E36" s="37">
        <v>1</v>
      </c>
      <c r="F36" s="39" t="s">
        <v>344</v>
      </c>
      <c r="G36" s="47" t="s">
        <v>347</v>
      </c>
      <c r="H36" s="40" t="s">
        <v>506</v>
      </c>
      <c r="I36" s="48"/>
      <c r="J36" s="49"/>
      <c r="K36" s="50"/>
      <c r="L36" s="51">
        <v>1</v>
      </c>
      <c r="M36" s="52"/>
      <c r="N36" s="46">
        <v>7.2916666666666671E-2</v>
      </c>
      <c r="O36" s="53">
        <f t="shared" si="0"/>
        <v>4.1666666666666796E-3</v>
      </c>
      <c r="P36" s="54"/>
    </row>
    <row r="37" spans="1:16" ht="16" x14ac:dyDescent="0.2">
      <c r="A37" s="46">
        <v>6.9444444444444434E-2</v>
      </c>
      <c r="B37" s="40" t="s">
        <v>351</v>
      </c>
      <c r="C37" s="40"/>
      <c r="D37" s="40"/>
      <c r="E37" s="37">
        <v>1</v>
      </c>
      <c r="F37" s="39" t="s">
        <v>350</v>
      </c>
      <c r="G37" s="47" t="s">
        <v>505</v>
      </c>
      <c r="H37" s="40" t="s">
        <v>379</v>
      </c>
      <c r="I37" s="48">
        <v>1</v>
      </c>
      <c r="J37" s="49"/>
      <c r="K37" s="50"/>
      <c r="L37" s="51"/>
      <c r="M37" s="52"/>
      <c r="N37" s="46">
        <v>7.6388888888888895E-2</v>
      </c>
      <c r="O37" s="53">
        <f t="shared" si="0"/>
        <v>6.9444444444444614E-3</v>
      </c>
      <c r="P37" s="54"/>
    </row>
    <row r="38" spans="1:16" ht="16" x14ac:dyDescent="0.2">
      <c r="A38" s="46">
        <v>9.4444444444444442E-2</v>
      </c>
      <c r="B38" s="40" t="s">
        <v>489</v>
      </c>
      <c r="C38" s="40">
        <v>1</v>
      </c>
      <c r="D38" s="40"/>
      <c r="E38" s="37"/>
      <c r="F38" s="39" t="s">
        <v>344</v>
      </c>
      <c r="G38" s="47" t="s">
        <v>347</v>
      </c>
      <c r="H38" s="40" t="s">
        <v>490</v>
      </c>
      <c r="I38" s="48"/>
      <c r="J38" s="49"/>
      <c r="K38" s="50">
        <v>1</v>
      </c>
      <c r="L38" s="51"/>
      <c r="M38" s="52"/>
      <c r="N38" s="46">
        <v>0.10416666666666667</v>
      </c>
      <c r="O38" s="53">
        <f t="shared" si="0"/>
        <v>9.7222222222222293E-3</v>
      </c>
      <c r="P38" s="54"/>
    </row>
    <row r="39" spans="1:16" ht="16" x14ac:dyDescent="0.2">
      <c r="A39" s="46">
        <v>9.7222222222222224E-2</v>
      </c>
      <c r="B39" s="40" t="s">
        <v>363</v>
      </c>
      <c r="C39" s="40"/>
      <c r="D39" s="40"/>
      <c r="E39" s="37">
        <v>1</v>
      </c>
      <c r="F39" s="39" t="s">
        <v>350</v>
      </c>
      <c r="G39" s="47" t="s">
        <v>507</v>
      </c>
      <c r="H39" s="40" t="s">
        <v>347</v>
      </c>
      <c r="I39" s="48"/>
      <c r="J39" s="49"/>
      <c r="K39" s="50">
        <v>1</v>
      </c>
      <c r="L39" s="51"/>
      <c r="M39" s="52"/>
      <c r="N39" s="46">
        <v>0.1173611111111111</v>
      </c>
      <c r="O39" s="53">
        <f t="shared" si="0"/>
        <v>2.0138888888888873E-2</v>
      </c>
      <c r="P39" s="54"/>
    </row>
    <row r="40" spans="1:16" ht="16" x14ac:dyDescent="0.2">
      <c r="A40" s="46">
        <v>9.7916666666666666E-2</v>
      </c>
      <c r="B40" s="40" t="s">
        <v>486</v>
      </c>
      <c r="C40" s="40"/>
      <c r="D40" s="40"/>
      <c r="E40" s="37">
        <v>1</v>
      </c>
      <c r="F40" s="39" t="s">
        <v>365</v>
      </c>
      <c r="G40" s="47" t="s">
        <v>347</v>
      </c>
      <c r="H40" s="40" t="s">
        <v>414</v>
      </c>
      <c r="I40" s="48"/>
      <c r="J40" s="49"/>
      <c r="K40" s="50"/>
      <c r="L40" s="51">
        <v>1</v>
      </c>
      <c r="M40" s="52"/>
      <c r="N40" s="46">
        <v>9.9999999999999992E-2</v>
      </c>
      <c r="O40" s="53">
        <f t="shared" si="0"/>
        <v>2.0833333333333259E-3</v>
      </c>
      <c r="P40" s="54"/>
    </row>
    <row r="41" spans="1:16" ht="16" x14ac:dyDescent="0.2">
      <c r="A41" s="46">
        <v>9.7916666666666666E-2</v>
      </c>
      <c r="B41" s="40" t="s">
        <v>353</v>
      </c>
      <c r="C41" s="40"/>
      <c r="D41" s="40"/>
      <c r="E41" s="37">
        <v>1</v>
      </c>
      <c r="F41" s="39" t="s">
        <v>350</v>
      </c>
      <c r="G41" s="47" t="s">
        <v>364</v>
      </c>
      <c r="H41" s="40" t="s">
        <v>347</v>
      </c>
      <c r="I41" s="48"/>
      <c r="J41" s="49"/>
      <c r="K41" s="50"/>
      <c r="L41" s="51">
        <v>1</v>
      </c>
      <c r="M41" s="52"/>
      <c r="N41" s="46">
        <v>0.10972222222222222</v>
      </c>
      <c r="O41" s="53">
        <f t="shared" si="0"/>
        <v>1.1805555555555555E-2</v>
      </c>
      <c r="P41" s="54"/>
    </row>
    <row r="42" spans="1:16" ht="16" x14ac:dyDescent="0.2">
      <c r="A42" s="46">
        <v>9.930555555555555E-2</v>
      </c>
      <c r="B42" s="40" t="s">
        <v>351</v>
      </c>
      <c r="C42" s="40"/>
      <c r="D42" s="40"/>
      <c r="E42" s="37">
        <v>1</v>
      </c>
      <c r="F42" s="39" t="s">
        <v>354</v>
      </c>
      <c r="G42" s="47" t="s">
        <v>347</v>
      </c>
      <c r="H42" s="40">
        <v>500</v>
      </c>
      <c r="I42" s="48"/>
      <c r="J42" s="49"/>
      <c r="K42" s="50"/>
      <c r="L42" s="51"/>
      <c r="M42" s="52">
        <v>1</v>
      </c>
      <c r="N42" s="46">
        <v>0.10347222222222223</v>
      </c>
      <c r="O42" s="53">
        <f t="shared" si="0"/>
        <v>4.1666666666666796E-3</v>
      </c>
      <c r="P42" s="54"/>
    </row>
    <row r="43" spans="1:16" ht="16" x14ac:dyDescent="0.2">
      <c r="A43" s="46">
        <v>9.930555555555555E-2</v>
      </c>
      <c r="B43" s="40" t="s">
        <v>500</v>
      </c>
      <c r="C43" s="40"/>
      <c r="D43" s="40"/>
      <c r="E43" s="37">
        <v>2</v>
      </c>
      <c r="F43" s="39" t="s">
        <v>382</v>
      </c>
      <c r="G43" s="47" t="s">
        <v>386</v>
      </c>
      <c r="H43" s="40" t="s">
        <v>347</v>
      </c>
      <c r="I43" s="48"/>
      <c r="J43" s="49"/>
      <c r="K43" s="50">
        <v>1</v>
      </c>
      <c r="L43" s="51"/>
      <c r="M43" s="52"/>
      <c r="N43" s="46">
        <v>0.1173611111111111</v>
      </c>
      <c r="O43" s="53">
        <f t="shared" si="0"/>
        <v>1.8055555555555547E-2</v>
      </c>
      <c r="P43" s="54"/>
    </row>
    <row r="44" spans="1:16" ht="16" x14ac:dyDescent="0.2">
      <c r="A44" s="46">
        <v>0.10208333333333335</v>
      </c>
      <c r="B44" s="40" t="s">
        <v>368</v>
      </c>
      <c r="C44" s="40"/>
      <c r="D44" s="40"/>
      <c r="E44" s="37">
        <v>1</v>
      </c>
      <c r="F44" s="39" t="s">
        <v>365</v>
      </c>
      <c r="G44" s="47" t="s">
        <v>509</v>
      </c>
      <c r="H44" s="40" t="s">
        <v>347</v>
      </c>
      <c r="I44" s="48"/>
      <c r="J44" s="49"/>
      <c r="K44" s="50"/>
      <c r="L44" s="51">
        <v>1</v>
      </c>
      <c r="M44" s="52"/>
      <c r="N44" s="46">
        <v>0.10972222222222222</v>
      </c>
      <c r="O44" s="53">
        <f t="shared" si="0"/>
        <v>7.6388888888888756E-3</v>
      </c>
      <c r="P44" s="54"/>
    </row>
    <row r="45" spans="1:16" ht="16" x14ac:dyDescent="0.2">
      <c r="A45" s="46">
        <v>0.10277777777777779</v>
      </c>
      <c r="B45" s="40" t="s">
        <v>395</v>
      </c>
      <c r="C45" s="40"/>
      <c r="D45" s="40"/>
      <c r="E45" s="37">
        <v>1</v>
      </c>
      <c r="F45" s="39" t="s">
        <v>344</v>
      </c>
      <c r="G45" s="47" t="s">
        <v>383</v>
      </c>
      <c r="H45" s="40" t="s">
        <v>347</v>
      </c>
      <c r="I45" s="48">
        <v>1</v>
      </c>
      <c r="J45" s="49"/>
      <c r="K45" s="50"/>
      <c r="L45" s="51"/>
      <c r="M45" s="52"/>
      <c r="N45" s="46">
        <v>0.12013888888888889</v>
      </c>
      <c r="O45" s="53">
        <f t="shared" si="0"/>
        <v>1.7361111111111105E-2</v>
      </c>
      <c r="P45" s="54"/>
    </row>
    <row r="46" spans="1:16" ht="16" x14ac:dyDescent="0.2">
      <c r="A46" s="46">
        <v>0.10486111111111111</v>
      </c>
      <c r="B46" s="40" t="s">
        <v>351</v>
      </c>
      <c r="C46" s="40"/>
      <c r="D46" s="40"/>
      <c r="E46" s="37">
        <v>1</v>
      </c>
      <c r="F46" s="39" t="s">
        <v>359</v>
      </c>
      <c r="G46" s="47">
        <v>500</v>
      </c>
      <c r="H46" s="40" t="s">
        <v>347</v>
      </c>
      <c r="I46" s="48"/>
      <c r="J46" s="49"/>
      <c r="K46" s="50">
        <v>1</v>
      </c>
      <c r="L46" s="51"/>
      <c r="M46" s="52"/>
      <c r="N46" s="46">
        <v>0.1173611111111111</v>
      </c>
      <c r="O46" s="53">
        <f t="shared" si="0"/>
        <v>1.2499999999999983E-2</v>
      </c>
      <c r="P46" s="54"/>
    </row>
    <row r="47" spans="1:16" ht="16" x14ac:dyDescent="0.2">
      <c r="A47" s="46">
        <v>0.10625</v>
      </c>
      <c r="B47" s="40" t="s">
        <v>400</v>
      </c>
      <c r="C47" s="40"/>
      <c r="D47" s="40"/>
      <c r="E47" s="37">
        <v>1</v>
      </c>
      <c r="F47" s="39" t="s">
        <v>344</v>
      </c>
      <c r="G47" s="47" t="s">
        <v>491</v>
      </c>
      <c r="H47" s="40" t="s">
        <v>347</v>
      </c>
      <c r="I47" s="48">
        <v>1</v>
      </c>
      <c r="J47" s="49"/>
      <c r="K47" s="50"/>
      <c r="L47" s="51"/>
      <c r="M47" s="52"/>
      <c r="N47" s="46">
        <v>0.12847222222222224</v>
      </c>
      <c r="O47" s="53">
        <f t="shared" si="0"/>
        <v>2.222222222222224E-2</v>
      </c>
      <c r="P47" s="54"/>
    </row>
    <row r="48" spans="1:16" ht="16" x14ac:dyDescent="0.2">
      <c r="A48" s="46">
        <v>0.10833333333333334</v>
      </c>
      <c r="B48" s="40" t="s">
        <v>493</v>
      </c>
      <c r="C48" s="40"/>
      <c r="D48" s="40"/>
      <c r="E48" s="37">
        <v>1</v>
      </c>
      <c r="F48" s="39" t="s">
        <v>365</v>
      </c>
      <c r="G48" s="47" t="s">
        <v>347</v>
      </c>
      <c r="H48" s="40" t="s">
        <v>496</v>
      </c>
      <c r="I48" s="48"/>
      <c r="J48" s="49"/>
      <c r="K48" s="50"/>
      <c r="L48" s="51"/>
      <c r="M48" s="52">
        <v>1</v>
      </c>
      <c r="N48" s="46">
        <v>0.11041666666666666</v>
      </c>
      <c r="O48" s="53">
        <f t="shared" si="0"/>
        <v>2.0833333333333259E-3</v>
      </c>
      <c r="P48" s="54"/>
    </row>
    <row r="49" spans="1:16" ht="16" x14ac:dyDescent="0.2">
      <c r="A49" s="46">
        <v>0.11041666666666666</v>
      </c>
      <c r="B49" s="40" t="s">
        <v>487</v>
      </c>
      <c r="C49" s="40"/>
      <c r="D49" s="40"/>
      <c r="E49" s="37">
        <v>1</v>
      </c>
      <c r="F49" s="39" t="s">
        <v>354</v>
      </c>
      <c r="G49" s="47" t="s">
        <v>347</v>
      </c>
      <c r="H49" s="40" t="s">
        <v>383</v>
      </c>
      <c r="I49" s="48"/>
      <c r="J49" s="49"/>
      <c r="K49" s="50"/>
      <c r="L49" s="51">
        <v>1</v>
      </c>
      <c r="M49" s="52"/>
      <c r="N49" s="46">
        <v>0.11597222222222221</v>
      </c>
      <c r="O49" s="53">
        <f t="shared" si="0"/>
        <v>5.5555555555555497E-3</v>
      </c>
      <c r="P49" s="54"/>
    </row>
    <row r="50" spans="1:16" ht="16" x14ac:dyDescent="0.2">
      <c r="A50" s="46">
        <v>0.11319444444444444</v>
      </c>
      <c r="B50" s="40" t="s">
        <v>351</v>
      </c>
      <c r="C50" s="40"/>
      <c r="D50" s="40"/>
      <c r="E50" s="37">
        <v>1</v>
      </c>
      <c r="F50" s="39" t="s">
        <v>350</v>
      </c>
      <c r="G50" s="47" t="s">
        <v>379</v>
      </c>
      <c r="H50" s="40" t="s">
        <v>347</v>
      </c>
      <c r="I50" s="48">
        <v>1</v>
      </c>
      <c r="J50" s="49"/>
      <c r="K50" s="50"/>
      <c r="L50" s="51"/>
      <c r="M50" s="52"/>
      <c r="N50" s="46">
        <v>0.12847222222222224</v>
      </c>
      <c r="O50" s="53">
        <f t="shared" si="0"/>
        <v>1.5277777777777793E-2</v>
      </c>
      <c r="P50" s="54"/>
    </row>
    <row r="51" spans="1:16" ht="16" x14ac:dyDescent="0.2">
      <c r="A51" s="46">
        <v>0.11666666666666665</v>
      </c>
      <c r="B51" s="40" t="s">
        <v>348</v>
      </c>
      <c r="C51" s="40"/>
      <c r="D51" s="40"/>
      <c r="E51" s="37">
        <v>1</v>
      </c>
      <c r="F51" s="39" t="s">
        <v>344</v>
      </c>
      <c r="G51" s="47" t="s">
        <v>510</v>
      </c>
      <c r="H51" s="40" t="s">
        <v>347</v>
      </c>
      <c r="I51" s="48"/>
      <c r="J51" s="49"/>
      <c r="K51" s="50"/>
      <c r="L51" s="51">
        <v>1</v>
      </c>
      <c r="M51" s="52"/>
      <c r="N51" s="46">
        <v>0.12430555555555556</v>
      </c>
      <c r="O51" s="53">
        <f t="shared" si="0"/>
        <v>7.6388888888889034E-3</v>
      </c>
      <c r="P51" s="54"/>
    </row>
    <row r="52" spans="1:16" ht="16" x14ac:dyDescent="0.2">
      <c r="A52" s="46">
        <v>0.11875000000000001</v>
      </c>
      <c r="B52" s="40" t="s">
        <v>493</v>
      </c>
      <c r="C52" s="40"/>
      <c r="D52" s="40"/>
      <c r="E52" s="37">
        <v>1</v>
      </c>
      <c r="F52" s="39" t="s">
        <v>365</v>
      </c>
      <c r="G52" s="47" t="s">
        <v>347</v>
      </c>
      <c r="H52" s="40" t="s">
        <v>358</v>
      </c>
      <c r="I52" s="48"/>
      <c r="J52" s="55"/>
      <c r="K52" s="56">
        <v>1</v>
      </c>
      <c r="L52" s="51"/>
      <c r="M52" s="52"/>
      <c r="N52" s="46">
        <v>0.12291666666666667</v>
      </c>
      <c r="O52" s="53">
        <f t="shared" si="0"/>
        <v>4.1666666666666657E-3</v>
      </c>
      <c r="P52" s="54"/>
    </row>
    <row r="53" spans="1:16" ht="16" x14ac:dyDescent="0.2">
      <c r="A53" s="46">
        <v>0.125</v>
      </c>
      <c r="B53" s="40" t="s">
        <v>493</v>
      </c>
      <c r="C53" s="40"/>
      <c r="D53" s="40"/>
      <c r="E53" s="37">
        <v>1</v>
      </c>
      <c r="F53" s="39" t="s">
        <v>365</v>
      </c>
      <c r="G53" s="47" t="s">
        <v>358</v>
      </c>
      <c r="H53" s="40" t="s">
        <v>347</v>
      </c>
      <c r="I53" s="48"/>
      <c r="J53" s="55"/>
      <c r="K53" s="56">
        <v>1</v>
      </c>
      <c r="L53" s="51"/>
      <c r="M53" s="52"/>
      <c r="N53" s="46">
        <v>0.13333333333333333</v>
      </c>
      <c r="O53" s="53">
        <f t="shared" si="0"/>
        <v>8.3333333333333315E-3</v>
      </c>
      <c r="P53" s="54"/>
    </row>
    <row r="54" spans="1:16" ht="16" x14ac:dyDescent="0.2">
      <c r="A54" s="46">
        <v>0.1388888888888889</v>
      </c>
      <c r="B54" s="40" t="s">
        <v>364</v>
      </c>
      <c r="C54" s="40"/>
      <c r="D54" s="40"/>
      <c r="E54" s="37">
        <v>1</v>
      </c>
      <c r="F54" s="39" t="s">
        <v>365</v>
      </c>
      <c r="G54" s="47" t="s">
        <v>347</v>
      </c>
      <c r="H54" s="40" t="s">
        <v>496</v>
      </c>
      <c r="I54" s="48"/>
      <c r="J54" s="55"/>
      <c r="K54" s="56"/>
      <c r="L54" s="51"/>
      <c r="M54" s="52"/>
      <c r="N54" s="46">
        <v>0.14166666666666666</v>
      </c>
      <c r="O54" s="53">
        <f t="shared" si="0"/>
        <v>2.7777777777777679E-3</v>
      </c>
      <c r="P54" s="54"/>
    </row>
    <row r="55" spans="1:16" ht="16" x14ac:dyDescent="0.2">
      <c r="A55" s="46">
        <v>0.14930555555555555</v>
      </c>
      <c r="B55" s="40" t="s">
        <v>511</v>
      </c>
      <c r="C55" s="40"/>
      <c r="D55" s="40"/>
      <c r="E55" s="37">
        <v>1</v>
      </c>
      <c r="F55" s="39" t="s">
        <v>354</v>
      </c>
      <c r="G55" s="47" t="s">
        <v>347</v>
      </c>
      <c r="H55" s="40" t="s">
        <v>358</v>
      </c>
      <c r="I55" s="48"/>
      <c r="J55" s="55"/>
      <c r="K55" s="56"/>
      <c r="L55" s="51"/>
      <c r="M55" s="52"/>
      <c r="N55" s="46">
        <v>0.15277777777777776</v>
      </c>
      <c r="O55" s="53">
        <f t="shared" si="0"/>
        <v>3.4722222222222099E-3</v>
      </c>
      <c r="P55" s="54"/>
    </row>
    <row r="56" spans="1:16" ht="16" x14ac:dyDescent="0.2">
      <c r="A56" s="46"/>
      <c r="B56" s="40"/>
      <c r="C56" s="40"/>
      <c r="D56" s="40"/>
      <c r="E56" s="37"/>
      <c r="F56" s="39"/>
      <c r="G56" s="47" t="s">
        <v>347</v>
      </c>
      <c r="H56" s="40"/>
      <c r="I56" s="57"/>
      <c r="J56" s="55"/>
      <c r="K56" s="56"/>
      <c r="L56" s="51"/>
      <c r="M56" s="52"/>
      <c r="N56" s="46"/>
      <c r="O56" s="53">
        <f t="shared" si="0"/>
        <v>0</v>
      </c>
      <c r="P56" s="54"/>
    </row>
    <row r="57" spans="1:16" ht="16" x14ac:dyDescent="0.2">
      <c r="A57" s="46"/>
      <c r="B57" s="40"/>
      <c r="C57" s="40"/>
      <c r="D57" s="40"/>
      <c r="E57" s="37"/>
      <c r="F57" s="39"/>
      <c r="G57" s="47" t="s">
        <v>347</v>
      </c>
      <c r="H57" s="40"/>
      <c r="I57" s="57"/>
      <c r="J57" s="55"/>
      <c r="K57" s="56"/>
      <c r="L57" s="51"/>
      <c r="M57" s="52"/>
      <c r="N57" s="46"/>
      <c r="O57" s="53">
        <f t="shared" si="0"/>
        <v>0</v>
      </c>
      <c r="P57" s="54"/>
    </row>
    <row r="58" spans="1:16" ht="16" x14ac:dyDescent="0.2">
      <c r="A58" s="46"/>
      <c r="B58" s="40"/>
      <c r="C58" s="40"/>
      <c r="D58" s="40"/>
      <c r="E58" s="37"/>
      <c r="F58" s="39"/>
      <c r="G58" s="47" t="s">
        <v>347</v>
      </c>
      <c r="H58" s="40"/>
      <c r="I58" s="48"/>
      <c r="J58" s="55"/>
      <c r="K58" s="56"/>
      <c r="L58" s="51"/>
      <c r="M58" s="52"/>
      <c r="N58" s="46"/>
      <c r="O58" s="53">
        <f t="shared" si="0"/>
        <v>0</v>
      </c>
      <c r="P58" s="88"/>
    </row>
    <row r="59" spans="1:16" ht="16" x14ac:dyDescent="0.2">
      <c r="A59" s="46"/>
      <c r="B59" s="40"/>
      <c r="C59" s="40"/>
      <c r="D59" s="40"/>
      <c r="E59" s="37"/>
      <c r="F59" s="39"/>
      <c r="G59" s="47" t="s">
        <v>347</v>
      </c>
      <c r="H59" s="40"/>
      <c r="I59" s="48"/>
      <c r="J59" s="55"/>
      <c r="K59" s="56"/>
      <c r="L59" s="51"/>
      <c r="M59" s="52"/>
      <c r="N59" s="46"/>
      <c r="O59" s="53">
        <f t="shared" si="0"/>
        <v>0</v>
      </c>
      <c r="P59" s="54"/>
    </row>
    <row r="60" spans="1:16" ht="16" x14ac:dyDescent="0.2">
      <c r="A60" s="46"/>
      <c r="B60" s="40"/>
      <c r="C60" s="40"/>
      <c r="D60" s="40"/>
      <c r="E60" s="37"/>
      <c r="F60" s="39"/>
      <c r="G60" s="47" t="s">
        <v>347</v>
      </c>
      <c r="H60" s="40"/>
      <c r="I60" s="48"/>
      <c r="J60" s="55"/>
      <c r="K60" s="56"/>
      <c r="L60" s="51"/>
      <c r="M60" s="52"/>
      <c r="N60" s="46"/>
      <c r="O60" s="53">
        <f t="shared" si="0"/>
        <v>0</v>
      </c>
      <c r="P60" s="54"/>
    </row>
    <row r="61" spans="1:16" ht="16" x14ac:dyDescent="0.2">
      <c r="A61" s="46"/>
      <c r="B61" s="40"/>
      <c r="C61" s="40"/>
      <c r="D61" s="40"/>
      <c r="E61" s="37"/>
      <c r="F61" s="39"/>
      <c r="G61" s="47" t="s">
        <v>347</v>
      </c>
      <c r="H61" s="40"/>
      <c r="I61" s="48"/>
      <c r="J61" s="55"/>
      <c r="K61" s="56"/>
      <c r="L61" s="51"/>
      <c r="M61" s="52"/>
      <c r="N61" s="46"/>
      <c r="O61" s="53">
        <f t="shared" si="0"/>
        <v>0</v>
      </c>
      <c r="P61" s="54"/>
    </row>
    <row r="62" spans="1:16" ht="16" x14ac:dyDescent="0.2">
      <c r="A62" s="46"/>
      <c r="B62" s="40"/>
      <c r="C62" s="40"/>
      <c r="D62" s="40"/>
      <c r="E62" s="37"/>
      <c r="F62" s="39"/>
      <c r="G62" s="47" t="s">
        <v>347</v>
      </c>
      <c r="H62" s="40"/>
      <c r="I62" s="48"/>
      <c r="J62" s="55"/>
      <c r="K62" s="56"/>
      <c r="L62" s="51"/>
      <c r="M62" s="52"/>
      <c r="N62" s="46"/>
      <c r="O62" s="53">
        <f t="shared" si="0"/>
        <v>0</v>
      </c>
      <c r="P62" s="54"/>
    </row>
    <row r="63" spans="1:16" ht="16" x14ac:dyDescent="0.2">
      <c r="A63" s="46"/>
      <c r="B63" s="40"/>
      <c r="C63" s="40"/>
      <c r="D63" s="40"/>
      <c r="E63" s="37"/>
      <c r="F63" s="39"/>
      <c r="G63" s="47" t="s">
        <v>347</v>
      </c>
      <c r="H63" s="40"/>
      <c r="I63" s="48"/>
      <c r="J63" s="55"/>
      <c r="K63" s="56"/>
      <c r="L63" s="51"/>
      <c r="M63" s="52"/>
      <c r="N63" s="46"/>
      <c r="O63" s="53">
        <f t="shared" si="0"/>
        <v>0</v>
      </c>
      <c r="P63" s="54"/>
    </row>
    <row r="64" spans="1:16" ht="16" x14ac:dyDescent="0.2">
      <c r="A64" s="46"/>
      <c r="B64" s="40"/>
      <c r="C64" s="40"/>
      <c r="D64" s="40"/>
      <c r="E64" s="37"/>
      <c r="F64" s="39"/>
      <c r="G64" s="47" t="s">
        <v>347</v>
      </c>
      <c r="H64" s="40"/>
      <c r="I64" s="48"/>
      <c r="J64" s="55"/>
      <c r="K64" s="56"/>
      <c r="L64" s="51"/>
      <c r="M64" s="52"/>
      <c r="N64" s="46"/>
      <c r="O64" s="53">
        <f t="shared" si="0"/>
        <v>0</v>
      </c>
      <c r="P64" s="54"/>
    </row>
    <row r="65" spans="1:16" ht="16" x14ac:dyDescent="0.2">
      <c r="A65" s="46"/>
      <c r="B65" s="40"/>
      <c r="C65" s="40"/>
      <c r="D65" s="40"/>
      <c r="E65" s="37"/>
      <c r="F65" s="39"/>
      <c r="G65" s="47" t="s">
        <v>347</v>
      </c>
      <c r="H65" s="40"/>
      <c r="I65" s="48"/>
      <c r="J65" s="55"/>
      <c r="K65" s="56"/>
      <c r="L65" s="51"/>
      <c r="M65" s="52"/>
      <c r="N65" s="46"/>
      <c r="O65" s="53">
        <f t="shared" ref="O65:O128" si="1">ABS(N65-A65)</f>
        <v>0</v>
      </c>
      <c r="P65" s="54"/>
    </row>
    <row r="66" spans="1:16" ht="16" x14ac:dyDescent="0.2">
      <c r="A66" s="46"/>
      <c r="B66" s="40"/>
      <c r="C66" s="40"/>
      <c r="D66" s="40"/>
      <c r="E66" s="37"/>
      <c r="F66" s="39"/>
      <c r="G66" s="47" t="s">
        <v>347</v>
      </c>
      <c r="H66" s="40"/>
      <c r="I66" s="48"/>
      <c r="J66" s="55"/>
      <c r="K66" s="56"/>
      <c r="L66" s="51"/>
      <c r="M66" s="52"/>
      <c r="N66" s="46"/>
      <c r="O66" s="53">
        <f t="shared" si="1"/>
        <v>0</v>
      </c>
      <c r="P66" s="54"/>
    </row>
    <row r="67" spans="1:16" ht="16" x14ac:dyDescent="0.2">
      <c r="A67" s="46"/>
      <c r="B67" s="40"/>
      <c r="C67" s="40"/>
      <c r="D67" s="40"/>
      <c r="E67" s="37"/>
      <c r="F67" s="39"/>
      <c r="G67" s="47" t="s">
        <v>347</v>
      </c>
      <c r="H67" s="40"/>
      <c r="I67" s="48"/>
      <c r="J67" s="55"/>
      <c r="K67" s="56"/>
      <c r="L67" s="51"/>
      <c r="M67" s="52"/>
      <c r="N67" s="46"/>
      <c r="O67" s="53">
        <f t="shared" si="1"/>
        <v>0</v>
      </c>
      <c r="P67" s="54"/>
    </row>
    <row r="68" spans="1:16" ht="16" x14ac:dyDescent="0.2">
      <c r="A68" s="46"/>
      <c r="B68" s="40"/>
      <c r="C68" s="40"/>
      <c r="D68" s="40"/>
      <c r="E68" s="37"/>
      <c r="F68" s="39"/>
      <c r="G68" s="47" t="s">
        <v>347</v>
      </c>
      <c r="H68" s="40"/>
      <c r="I68" s="48"/>
      <c r="J68" s="55"/>
      <c r="K68" s="56"/>
      <c r="L68" s="51"/>
      <c r="M68" s="52"/>
      <c r="N68" s="46"/>
      <c r="O68" s="53">
        <f t="shared" si="1"/>
        <v>0</v>
      </c>
      <c r="P68" s="54"/>
    </row>
    <row r="69" spans="1:16" ht="16" x14ac:dyDescent="0.2">
      <c r="A69" s="46"/>
      <c r="B69" s="40"/>
      <c r="C69" s="40"/>
      <c r="D69" s="40"/>
      <c r="E69" s="37"/>
      <c r="F69" s="39"/>
      <c r="G69" s="47" t="s">
        <v>347</v>
      </c>
      <c r="H69" s="40"/>
      <c r="I69" s="48"/>
      <c r="J69" s="55"/>
      <c r="K69" s="56"/>
      <c r="L69" s="51"/>
      <c r="M69" s="52"/>
      <c r="N69" s="46"/>
      <c r="O69" s="53">
        <f t="shared" si="1"/>
        <v>0</v>
      </c>
      <c r="P69" s="54"/>
    </row>
    <row r="70" spans="1:16" ht="16" x14ac:dyDescent="0.2">
      <c r="A70" s="46"/>
      <c r="B70" s="40"/>
      <c r="C70" s="40"/>
      <c r="D70" s="40"/>
      <c r="E70" s="37"/>
      <c r="F70" s="39"/>
      <c r="G70" s="47" t="s">
        <v>347</v>
      </c>
      <c r="H70" s="40"/>
      <c r="I70" s="48"/>
      <c r="J70" s="55"/>
      <c r="K70" s="56"/>
      <c r="L70" s="51"/>
      <c r="M70" s="52"/>
      <c r="N70" s="46"/>
      <c r="O70" s="53">
        <f t="shared" si="1"/>
        <v>0</v>
      </c>
      <c r="P70" s="54"/>
    </row>
    <row r="71" spans="1:16" ht="16" x14ac:dyDescent="0.2">
      <c r="A71" s="46"/>
      <c r="B71" s="40"/>
      <c r="C71" s="40"/>
      <c r="D71" s="40"/>
      <c r="E71" s="37"/>
      <c r="F71" s="39"/>
      <c r="G71" s="47" t="s">
        <v>347</v>
      </c>
      <c r="H71" s="40"/>
      <c r="I71" s="48"/>
      <c r="J71" s="55"/>
      <c r="K71" s="56"/>
      <c r="L71" s="51"/>
      <c r="M71" s="52"/>
      <c r="N71" s="46"/>
      <c r="O71" s="53">
        <f t="shared" si="1"/>
        <v>0</v>
      </c>
      <c r="P71" s="54"/>
    </row>
    <row r="72" spans="1:16" ht="16" x14ac:dyDescent="0.2">
      <c r="A72" s="46"/>
      <c r="B72" s="40"/>
      <c r="C72" s="40"/>
      <c r="D72" s="40"/>
      <c r="E72" s="37"/>
      <c r="F72" s="39"/>
      <c r="G72" s="47" t="s">
        <v>347</v>
      </c>
      <c r="H72" s="40"/>
      <c r="I72" s="48"/>
      <c r="J72" s="55"/>
      <c r="K72" s="56"/>
      <c r="L72" s="51"/>
      <c r="M72" s="52"/>
      <c r="N72" s="46"/>
      <c r="O72" s="53">
        <f t="shared" si="1"/>
        <v>0</v>
      </c>
      <c r="P72" s="54"/>
    </row>
    <row r="73" spans="1:16" ht="16" x14ac:dyDescent="0.2">
      <c r="A73" s="46"/>
      <c r="B73" s="40"/>
      <c r="C73" s="40"/>
      <c r="D73" s="40"/>
      <c r="E73" s="37"/>
      <c r="F73" s="39"/>
      <c r="G73" s="47" t="s">
        <v>347</v>
      </c>
      <c r="H73" s="40"/>
      <c r="I73" s="48"/>
      <c r="J73" s="55"/>
      <c r="K73" s="56"/>
      <c r="L73" s="51"/>
      <c r="M73" s="52"/>
      <c r="N73" s="46"/>
      <c r="O73" s="53">
        <f t="shared" si="1"/>
        <v>0</v>
      </c>
      <c r="P73" s="54"/>
    </row>
    <row r="74" spans="1:16" ht="16" x14ac:dyDescent="0.2">
      <c r="A74" s="46"/>
      <c r="B74" s="40"/>
      <c r="C74" s="40"/>
      <c r="D74" s="40"/>
      <c r="E74" s="37"/>
      <c r="F74" s="39"/>
      <c r="G74" s="47" t="s">
        <v>347</v>
      </c>
      <c r="H74" s="40"/>
      <c r="I74" s="48"/>
      <c r="J74" s="55"/>
      <c r="K74" s="56"/>
      <c r="L74" s="51"/>
      <c r="M74" s="52"/>
      <c r="N74" s="46"/>
      <c r="O74" s="53">
        <f t="shared" si="1"/>
        <v>0</v>
      </c>
      <c r="P74" s="54"/>
    </row>
    <row r="75" spans="1:16" ht="16" x14ac:dyDescent="0.2">
      <c r="A75" s="46"/>
      <c r="B75" s="40"/>
      <c r="C75" s="40"/>
      <c r="D75" s="40"/>
      <c r="E75" s="37"/>
      <c r="F75" s="39"/>
      <c r="G75" s="47" t="s">
        <v>347</v>
      </c>
      <c r="H75" s="40"/>
      <c r="I75" s="48"/>
      <c r="J75" s="55"/>
      <c r="K75" s="56"/>
      <c r="L75" s="51"/>
      <c r="M75" s="52"/>
      <c r="N75" s="46"/>
      <c r="O75" s="53">
        <f t="shared" si="1"/>
        <v>0</v>
      </c>
      <c r="P75" s="54"/>
    </row>
    <row r="76" spans="1:16" ht="16" x14ac:dyDescent="0.2">
      <c r="A76" s="46"/>
      <c r="B76" s="40"/>
      <c r="C76" s="40"/>
      <c r="D76" s="40"/>
      <c r="E76" s="37"/>
      <c r="F76" s="39"/>
      <c r="G76" s="47" t="s">
        <v>347</v>
      </c>
      <c r="H76" s="40"/>
      <c r="I76" s="48"/>
      <c r="J76" s="55"/>
      <c r="K76" s="56"/>
      <c r="L76" s="51"/>
      <c r="M76" s="52"/>
      <c r="N76" s="46"/>
      <c r="O76" s="53">
        <f t="shared" si="1"/>
        <v>0</v>
      </c>
      <c r="P76" s="54"/>
    </row>
    <row r="77" spans="1:16" ht="16" x14ac:dyDescent="0.2">
      <c r="A77" s="46"/>
      <c r="B77" s="40"/>
      <c r="C77" s="40"/>
      <c r="D77" s="40"/>
      <c r="E77" s="37"/>
      <c r="F77" s="39"/>
      <c r="G77" s="47" t="s">
        <v>347</v>
      </c>
      <c r="H77" s="40"/>
      <c r="I77" s="48"/>
      <c r="J77" s="55"/>
      <c r="K77" s="56"/>
      <c r="L77" s="51"/>
      <c r="M77" s="52"/>
      <c r="N77" s="46"/>
      <c r="O77" s="53">
        <f t="shared" si="1"/>
        <v>0</v>
      </c>
      <c r="P77" s="54"/>
    </row>
    <row r="78" spans="1:16" ht="16" x14ac:dyDescent="0.2">
      <c r="A78" s="46"/>
      <c r="B78" s="40"/>
      <c r="C78" s="40"/>
      <c r="D78" s="40"/>
      <c r="E78" s="37"/>
      <c r="F78" s="39"/>
      <c r="G78" s="47" t="s">
        <v>347</v>
      </c>
      <c r="H78" s="40"/>
      <c r="I78" s="48"/>
      <c r="J78" s="55"/>
      <c r="K78" s="56"/>
      <c r="L78" s="51"/>
      <c r="M78" s="52"/>
      <c r="N78" s="46"/>
      <c r="O78" s="53">
        <f t="shared" si="1"/>
        <v>0</v>
      </c>
      <c r="P78" s="54"/>
    </row>
    <row r="79" spans="1:16" ht="16" x14ac:dyDescent="0.2">
      <c r="A79" s="46"/>
      <c r="B79" s="40"/>
      <c r="C79" s="40"/>
      <c r="D79" s="40"/>
      <c r="E79" s="37"/>
      <c r="F79" s="39"/>
      <c r="G79" s="47" t="s">
        <v>347</v>
      </c>
      <c r="H79" s="40"/>
      <c r="I79" s="48"/>
      <c r="J79" s="55"/>
      <c r="K79" s="56"/>
      <c r="L79" s="51"/>
      <c r="M79" s="52"/>
      <c r="N79" s="46"/>
      <c r="O79" s="53">
        <f t="shared" si="1"/>
        <v>0</v>
      </c>
      <c r="P79" s="54"/>
    </row>
    <row r="80" spans="1:16" ht="16" x14ac:dyDescent="0.2">
      <c r="A80" s="46"/>
      <c r="B80" s="40"/>
      <c r="C80" s="40"/>
      <c r="D80" s="40"/>
      <c r="E80" s="37"/>
      <c r="F80" s="39"/>
      <c r="G80" s="47" t="s">
        <v>347</v>
      </c>
      <c r="H80" s="40"/>
      <c r="I80" s="48"/>
      <c r="J80" s="55"/>
      <c r="K80" s="56"/>
      <c r="L80" s="51"/>
      <c r="M80" s="52"/>
      <c r="N80" s="46"/>
      <c r="O80" s="53">
        <f t="shared" si="1"/>
        <v>0</v>
      </c>
      <c r="P80" s="54"/>
    </row>
    <row r="81" spans="1:16" ht="16" x14ac:dyDescent="0.2">
      <c r="A81" s="46"/>
      <c r="B81" s="40"/>
      <c r="C81" s="40"/>
      <c r="D81" s="40"/>
      <c r="E81" s="37"/>
      <c r="F81" s="39"/>
      <c r="G81" s="47" t="s">
        <v>347</v>
      </c>
      <c r="H81" s="40"/>
      <c r="I81" s="48"/>
      <c r="J81" s="55"/>
      <c r="K81" s="56"/>
      <c r="L81" s="51"/>
      <c r="M81" s="52"/>
      <c r="N81" s="46"/>
      <c r="O81" s="53">
        <f t="shared" si="1"/>
        <v>0</v>
      </c>
      <c r="P81" s="54"/>
    </row>
    <row r="82" spans="1:16" ht="16" x14ac:dyDescent="0.2">
      <c r="A82" s="46"/>
      <c r="B82" s="40"/>
      <c r="C82" s="40"/>
      <c r="D82" s="40"/>
      <c r="E82" s="37"/>
      <c r="F82" s="39"/>
      <c r="G82" s="47" t="s">
        <v>347</v>
      </c>
      <c r="H82" s="40"/>
      <c r="I82" s="48"/>
      <c r="J82" s="55"/>
      <c r="K82" s="56"/>
      <c r="L82" s="51"/>
      <c r="M82" s="52"/>
      <c r="N82" s="46"/>
      <c r="O82" s="53">
        <f t="shared" si="1"/>
        <v>0</v>
      </c>
      <c r="P82" s="54"/>
    </row>
    <row r="83" spans="1:16" ht="16" x14ac:dyDescent="0.2">
      <c r="A83" s="46"/>
      <c r="B83" s="40"/>
      <c r="C83" s="40"/>
      <c r="D83" s="40"/>
      <c r="E83" s="37"/>
      <c r="F83" s="39"/>
      <c r="G83" s="47" t="s">
        <v>347</v>
      </c>
      <c r="H83" s="40"/>
      <c r="I83" s="48"/>
      <c r="J83" s="55"/>
      <c r="K83" s="56"/>
      <c r="L83" s="51"/>
      <c r="M83" s="52"/>
      <c r="N83" s="46"/>
      <c r="O83" s="53">
        <f t="shared" si="1"/>
        <v>0</v>
      </c>
      <c r="P83" s="54"/>
    </row>
    <row r="84" spans="1:16" ht="16" x14ac:dyDescent="0.2">
      <c r="A84" s="46"/>
      <c r="B84" s="40"/>
      <c r="C84" s="40"/>
      <c r="D84" s="40"/>
      <c r="E84" s="37"/>
      <c r="F84" s="39"/>
      <c r="G84" s="47" t="s">
        <v>347</v>
      </c>
      <c r="H84" s="40"/>
      <c r="I84" s="48"/>
      <c r="J84" s="55"/>
      <c r="K84" s="56"/>
      <c r="L84" s="51"/>
      <c r="M84" s="52"/>
      <c r="N84" s="46"/>
      <c r="O84" s="53">
        <f t="shared" si="1"/>
        <v>0</v>
      </c>
      <c r="P84" s="54"/>
    </row>
    <row r="85" spans="1:16" ht="16" x14ac:dyDescent="0.2">
      <c r="A85" s="46"/>
      <c r="B85" s="40"/>
      <c r="C85" s="40"/>
      <c r="D85" s="40"/>
      <c r="E85" s="37"/>
      <c r="F85" s="39"/>
      <c r="G85" s="47" t="s">
        <v>347</v>
      </c>
      <c r="H85" s="40"/>
      <c r="I85" s="48"/>
      <c r="J85" s="55"/>
      <c r="K85" s="56"/>
      <c r="L85" s="51"/>
      <c r="M85" s="52"/>
      <c r="N85" s="46"/>
      <c r="O85" s="53">
        <f t="shared" si="1"/>
        <v>0</v>
      </c>
      <c r="P85" s="54"/>
    </row>
    <row r="86" spans="1:16" ht="16" x14ac:dyDescent="0.2">
      <c r="A86" s="46"/>
      <c r="B86" s="40"/>
      <c r="C86" s="40"/>
      <c r="D86" s="40"/>
      <c r="E86" s="37"/>
      <c r="F86" s="39"/>
      <c r="G86" s="47" t="s">
        <v>347</v>
      </c>
      <c r="H86" s="40"/>
      <c r="I86" s="48"/>
      <c r="J86" s="55"/>
      <c r="K86" s="56"/>
      <c r="L86" s="51"/>
      <c r="M86" s="52"/>
      <c r="N86" s="46"/>
      <c r="O86" s="53">
        <f t="shared" si="1"/>
        <v>0</v>
      </c>
      <c r="P86" s="54"/>
    </row>
    <row r="87" spans="1:16" ht="16" x14ac:dyDescent="0.2">
      <c r="A87" s="46"/>
      <c r="B87" s="40"/>
      <c r="C87" s="40"/>
      <c r="D87" s="40"/>
      <c r="E87" s="37"/>
      <c r="F87" s="39"/>
      <c r="G87" s="47" t="s">
        <v>347</v>
      </c>
      <c r="H87" s="40"/>
      <c r="I87" s="48"/>
      <c r="J87" s="55"/>
      <c r="K87" s="56"/>
      <c r="L87" s="51"/>
      <c r="M87" s="52"/>
      <c r="N87" s="46"/>
      <c r="O87" s="53">
        <f t="shared" si="1"/>
        <v>0</v>
      </c>
      <c r="P87" s="54"/>
    </row>
    <row r="88" spans="1:16" ht="16" x14ac:dyDescent="0.2">
      <c r="A88" s="46"/>
      <c r="B88" s="40"/>
      <c r="C88" s="40"/>
      <c r="D88" s="40"/>
      <c r="E88" s="37"/>
      <c r="F88" s="39"/>
      <c r="G88" s="47" t="s">
        <v>347</v>
      </c>
      <c r="H88" s="40"/>
      <c r="I88" s="48"/>
      <c r="J88" s="55"/>
      <c r="K88" s="56"/>
      <c r="L88" s="51"/>
      <c r="M88" s="52"/>
      <c r="N88" s="46"/>
      <c r="O88" s="53">
        <f t="shared" si="1"/>
        <v>0</v>
      </c>
      <c r="P88" s="54"/>
    </row>
    <row r="89" spans="1:16" ht="16" x14ac:dyDescent="0.2">
      <c r="A89" s="46"/>
      <c r="B89" s="40"/>
      <c r="C89" s="40"/>
      <c r="D89" s="40"/>
      <c r="E89" s="37"/>
      <c r="F89" s="39"/>
      <c r="G89" s="47" t="s">
        <v>347</v>
      </c>
      <c r="H89" s="40"/>
      <c r="I89" s="48"/>
      <c r="J89" s="55"/>
      <c r="K89" s="56"/>
      <c r="L89" s="51"/>
      <c r="M89" s="52"/>
      <c r="N89" s="46"/>
      <c r="O89" s="53">
        <f t="shared" si="1"/>
        <v>0</v>
      </c>
      <c r="P89" s="54"/>
    </row>
    <row r="90" spans="1:16" ht="16" x14ac:dyDescent="0.2">
      <c r="A90" s="46"/>
      <c r="B90" s="40"/>
      <c r="C90" s="40"/>
      <c r="D90" s="40"/>
      <c r="E90" s="37"/>
      <c r="F90" s="39"/>
      <c r="G90" s="47" t="s">
        <v>347</v>
      </c>
      <c r="H90" s="40"/>
      <c r="I90" s="48"/>
      <c r="J90" s="55"/>
      <c r="K90" s="56"/>
      <c r="L90" s="51"/>
      <c r="M90" s="52"/>
      <c r="N90" s="46"/>
      <c r="O90" s="53">
        <f t="shared" si="1"/>
        <v>0</v>
      </c>
      <c r="P90" s="54"/>
    </row>
    <row r="91" spans="1:16" ht="16" x14ac:dyDescent="0.2">
      <c r="A91" s="46"/>
      <c r="B91" s="40"/>
      <c r="C91" s="40"/>
      <c r="D91" s="40"/>
      <c r="E91" s="37"/>
      <c r="F91" s="39"/>
      <c r="G91" s="47" t="s">
        <v>347</v>
      </c>
      <c r="H91" s="40"/>
      <c r="I91" s="48"/>
      <c r="J91" s="55"/>
      <c r="K91" s="56"/>
      <c r="L91" s="51"/>
      <c r="M91" s="52"/>
      <c r="N91" s="46"/>
      <c r="O91" s="53">
        <f t="shared" si="1"/>
        <v>0</v>
      </c>
      <c r="P91" s="54"/>
    </row>
    <row r="92" spans="1:16" ht="16" x14ac:dyDescent="0.2">
      <c r="A92" s="46"/>
      <c r="B92" s="40"/>
      <c r="C92" s="40"/>
      <c r="D92" s="40"/>
      <c r="E92" s="37"/>
      <c r="F92" s="39"/>
      <c r="G92" s="47" t="s">
        <v>347</v>
      </c>
      <c r="H92" s="40"/>
      <c r="I92" s="48"/>
      <c r="J92" s="55"/>
      <c r="K92" s="56"/>
      <c r="L92" s="51"/>
      <c r="M92" s="52"/>
      <c r="N92" s="46"/>
      <c r="O92" s="53">
        <f t="shared" si="1"/>
        <v>0</v>
      </c>
      <c r="P92" s="54"/>
    </row>
    <row r="93" spans="1:16" ht="16" x14ac:dyDescent="0.2">
      <c r="A93" s="46"/>
      <c r="B93" s="40"/>
      <c r="C93" s="40"/>
      <c r="D93" s="40"/>
      <c r="E93" s="37"/>
      <c r="F93" s="39"/>
      <c r="G93" s="47" t="s">
        <v>347</v>
      </c>
      <c r="H93" s="40"/>
      <c r="I93" s="48"/>
      <c r="J93" s="55"/>
      <c r="K93" s="56"/>
      <c r="L93" s="51"/>
      <c r="M93" s="52"/>
      <c r="N93" s="46"/>
      <c r="O93" s="53">
        <f t="shared" si="1"/>
        <v>0</v>
      </c>
      <c r="P93" s="54"/>
    </row>
    <row r="94" spans="1:16" ht="16" x14ac:dyDescent="0.2">
      <c r="A94" s="46"/>
      <c r="B94" s="40"/>
      <c r="C94" s="40"/>
      <c r="D94" s="40"/>
      <c r="E94" s="37"/>
      <c r="F94" s="39"/>
      <c r="G94" s="47" t="s">
        <v>347</v>
      </c>
      <c r="H94" s="40"/>
      <c r="I94" s="48"/>
      <c r="J94" s="55"/>
      <c r="K94" s="56"/>
      <c r="L94" s="51"/>
      <c r="M94" s="52"/>
      <c r="N94" s="46"/>
      <c r="O94" s="53">
        <f t="shared" si="1"/>
        <v>0</v>
      </c>
      <c r="P94" s="54"/>
    </row>
    <row r="95" spans="1:16" ht="16" x14ac:dyDescent="0.2">
      <c r="A95" s="46"/>
      <c r="B95" s="40"/>
      <c r="C95" s="40"/>
      <c r="D95" s="40"/>
      <c r="E95" s="37"/>
      <c r="F95" s="39"/>
      <c r="G95" s="47"/>
      <c r="H95" s="40"/>
      <c r="I95" s="48"/>
      <c r="J95" s="55"/>
      <c r="K95" s="56"/>
      <c r="L95" s="51"/>
      <c r="M95" s="52"/>
      <c r="N95" s="46"/>
      <c r="O95" s="53">
        <f t="shared" si="1"/>
        <v>0</v>
      </c>
      <c r="P95" s="54"/>
    </row>
    <row r="96" spans="1:16" ht="16" x14ac:dyDescent="0.2">
      <c r="A96" s="46"/>
      <c r="B96" s="40"/>
      <c r="C96" s="40"/>
      <c r="D96" s="40"/>
      <c r="E96" s="37"/>
      <c r="F96" s="39"/>
      <c r="G96" s="47"/>
      <c r="H96" s="40"/>
      <c r="I96" s="48"/>
      <c r="J96" s="55"/>
      <c r="K96" s="56"/>
      <c r="L96" s="51"/>
      <c r="M96" s="52"/>
      <c r="N96" s="46"/>
      <c r="O96" s="53">
        <f t="shared" si="1"/>
        <v>0</v>
      </c>
      <c r="P96" s="54"/>
    </row>
    <row r="97" spans="1:16" ht="16" x14ac:dyDescent="0.2">
      <c r="A97" s="46"/>
      <c r="B97" s="40"/>
      <c r="C97" s="40"/>
      <c r="D97" s="40"/>
      <c r="E97" s="37"/>
      <c r="F97" s="39"/>
      <c r="G97" s="47"/>
      <c r="H97" s="40"/>
      <c r="I97" s="48"/>
      <c r="J97" s="55"/>
      <c r="K97" s="56"/>
      <c r="L97" s="51"/>
      <c r="M97" s="52"/>
      <c r="N97" s="46"/>
      <c r="O97" s="53">
        <f t="shared" si="1"/>
        <v>0</v>
      </c>
      <c r="P97" s="54"/>
    </row>
    <row r="98" spans="1:16" ht="16" x14ac:dyDescent="0.2">
      <c r="A98" s="46"/>
      <c r="B98" s="40"/>
      <c r="C98" s="40"/>
      <c r="D98" s="40"/>
      <c r="E98" s="37"/>
      <c r="F98" s="39"/>
      <c r="G98" s="47"/>
      <c r="H98" s="40"/>
      <c r="I98" s="48"/>
      <c r="J98" s="55"/>
      <c r="K98" s="56"/>
      <c r="L98" s="51"/>
      <c r="M98" s="52"/>
      <c r="N98" s="46"/>
      <c r="O98" s="53">
        <f t="shared" si="1"/>
        <v>0</v>
      </c>
      <c r="P98" s="54"/>
    </row>
    <row r="99" spans="1:16" ht="16" x14ac:dyDescent="0.2">
      <c r="A99" s="46"/>
      <c r="B99" s="40"/>
      <c r="C99" s="40"/>
      <c r="D99" s="40"/>
      <c r="E99" s="37"/>
      <c r="F99" s="39"/>
      <c r="G99" s="47"/>
      <c r="H99" s="40"/>
      <c r="I99" s="48"/>
      <c r="J99" s="55"/>
      <c r="K99" s="56"/>
      <c r="L99" s="51"/>
      <c r="M99" s="52"/>
      <c r="N99" s="46"/>
      <c r="O99" s="53">
        <f t="shared" si="1"/>
        <v>0</v>
      </c>
      <c r="P99" s="54"/>
    </row>
    <row r="100" spans="1:16" ht="16" x14ac:dyDescent="0.2">
      <c r="A100" s="46"/>
      <c r="B100" s="40"/>
      <c r="C100" s="40"/>
      <c r="D100" s="40"/>
      <c r="E100" s="37"/>
      <c r="F100" s="39"/>
      <c r="G100" s="47"/>
      <c r="H100" s="40"/>
      <c r="I100" s="48"/>
      <c r="J100" s="55"/>
      <c r="K100" s="56"/>
      <c r="L100" s="51"/>
      <c r="M100" s="52"/>
      <c r="N100" s="46"/>
      <c r="O100" s="53">
        <f t="shared" si="1"/>
        <v>0</v>
      </c>
      <c r="P100" s="54"/>
    </row>
    <row r="101" spans="1:16" ht="16" x14ac:dyDescent="0.2">
      <c r="A101" s="46"/>
      <c r="B101" s="40"/>
      <c r="C101" s="40"/>
      <c r="D101" s="40"/>
      <c r="E101" s="37"/>
      <c r="F101" s="39"/>
      <c r="G101" s="47"/>
      <c r="H101" s="40"/>
      <c r="I101" s="48"/>
      <c r="J101" s="55"/>
      <c r="K101" s="56"/>
      <c r="L101" s="51"/>
      <c r="M101" s="52"/>
      <c r="N101" s="46"/>
      <c r="O101" s="53">
        <f t="shared" si="1"/>
        <v>0</v>
      </c>
      <c r="P101" s="54"/>
    </row>
    <row r="102" spans="1:16" ht="16" x14ac:dyDescent="0.2">
      <c r="A102" s="46"/>
      <c r="B102" s="40"/>
      <c r="C102" s="40"/>
      <c r="D102" s="40"/>
      <c r="E102" s="37"/>
      <c r="F102" s="39"/>
      <c r="G102" s="47"/>
      <c r="H102" s="40"/>
      <c r="I102" s="48"/>
      <c r="J102" s="55"/>
      <c r="K102" s="56"/>
      <c r="L102" s="51"/>
      <c r="M102" s="52"/>
      <c r="N102" s="46"/>
      <c r="O102" s="53">
        <f t="shared" si="1"/>
        <v>0</v>
      </c>
      <c r="P102" s="54"/>
    </row>
    <row r="103" spans="1:16" ht="16" x14ac:dyDescent="0.2">
      <c r="A103" s="46"/>
      <c r="B103" s="40"/>
      <c r="C103" s="40"/>
      <c r="D103" s="40"/>
      <c r="E103" s="37"/>
      <c r="F103" s="39"/>
      <c r="G103" s="47"/>
      <c r="H103" s="40"/>
      <c r="I103" s="48"/>
      <c r="J103" s="55"/>
      <c r="K103" s="56"/>
      <c r="L103" s="51"/>
      <c r="M103" s="52"/>
      <c r="N103" s="46"/>
      <c r="O103" s="53">
        <f t="shared" si="1"/>
        <v>0</v>
      </c>
      <c r="P103" s="54"/>
    </row>
    <row r="104" spans="1:16" ht="16" x14ac:dyDescent="0.2">
      <c r="A104" s="46"/>
      <c r="B104" s="40"/>
      <c r="C104" s="40"/>
      <c r="D104" s="40"/>
      <c r="E104" s="37"/>
      <c r="F104" s="39"/>
      <c r="G104" s="47"/>
      <c r="H104" s="40"/>
      <c r="I104" s="48"/>
      <c r="J104" s="55"/>
      <c r="K104" s="56"/>
      <c r="L104" s="51"/>
      <c r="M104" s="52"/>
      <c r="N104" s="46"/>
      <c r="O104" s="53">
        <f t="shared" si="1"/>
        <v>0</v>
      </c>
      <c r="P104" s="54"/>
    </row>
    <row r="105" spans="1:16" ht="16" x14ac:dyDescent="0.2">
      <c r="A105" s="46"/>
      <c r="B105" s="40"/>
      <c r="C105" s="40"/>
      <c r="D105" s="40"/>
      <c r="E105" s="37"/>
      <c r="F105" s="39"/>
      <c r="G105" s="47"/>
      <c r="H105" s="40"/>
      <c r="I105" s="48"/>
      <c r="J105" s="55"/>
      <c r="K105" s="56"/>
      <c r="L105" s="51"/>
      <c r="M105" s="52"/>
      <c r="N105" s="46"/>
      <c r="O105" s="53">
        <f t="shared" si="1"/>
        <v>0</v>
      </c>
      <c r="P105" s="54"/>
    </row>
    <row r="106" spans="1:16" ht="16" x14ac:dyDescent="0.2">
      <c r="A106" s="46"/>
      <c r="B106" s="40"/>
      <c r="C106" s="40"/>
      <c r="D106" s="40"/>
      <c r="E106" s="37"/>
      <c r="F106" s="39"/>
      <c r="G106" s="47"/>
      <c r="H106" s="40"/>
      <c r="I106" s="48"/>
      <c r="J106" s="55"/>
      <c r="K106" s="56"/>
      <c r="L106" s="51"/>
      <c r="M106" s="52"/>
      <c r="N106" s="46"/>
      <c r="O106" s="53">
        <f t="shared" si="1"/>
        <v>0</v>
      </c>
      <c r="P106" s="54"/>
    </row>
    <row r="107" spans="1:16" ht="16" x14ac:dyDescent="0.2">
      <c r="A107" s="46"/>
      <c r="B107" s="40"/>
      <c r="C107" s="40"/>
      <c r="D107" s="40"/>
      <c r="E107" s="37"/>
      <c r="F107" s="39"/>
      <c r="G107" s="47"/>
      <c r="H107" s="40"/>
      <c r="I107" s="48"/>
      <c r="J107" s="55"/>
      <c r="K107" s="56"/>
      <c r="L107" s="51"/>
      <c r="M107" s="52"/>
      <c r="N107" s="46"/>
      <c r="O107" s="53">
        <f t="shared" si="1"/>
        <v>0</v>
      </c>
      <c r="P107" s="54"/>
    </row>
    <row r="108" spans="1:16" ht="16" x14ac:dyDescent="0.2">
      <c r="A108" s="46"/>
      <c r="B108" s="40"/>
      <c r="C108" s="40"/>
      <c r="D108" s="40"/>
      <c r="E108" s="37"/>
      <c r="F108" s="39"/>
      <c r="G108" s="47"/>
      <c r="H108" s="40"/>
      <c r="I108" s="48"/>
      <c r="J108" s="55"/>
      <c r="K108" s="56"/>
      <c r="L108" s="51"/>
      <c r="M108" s="52"/>
      <c r="N108" s="46"/>
      <c r="O108" s="53">
        <f t="shared" si="1"/>
        <v>0</v>
      </c>
      <c r="P108" s="54"/>
    </row>
    <row r="109" spans="1:16" ht="16" x14ac:dyDescent="0.2">
      <c r="A109" s="46"/>
      <c r="B109" s="40"/>
      <c r="C109" s="40"/>
      <c r="D109" s="40"/>
      <c r="E109" s="37"/>
      <c r="F109" s="39"/>
      <c r="G109" s="47"/>
      <c r="H109" s="40"/>
      <c r="I109" s="48"/>
      <c r="J109" s="55"/>
      <c r="K109" s="56"/>
      <c r="L109" s="51"/>
      <c r="M109" s="52"/>
      <c r="N109" s="46"/>
      <c r="O109" s="53">
        <f t="shared" si="1"/>
        <v>0</v>
      </c>
      <c r="P109" s="54"/>
    </row>
    <row r="110" spans="1:16" ht="16" x14ac:dyDescent="0.2">
      <c r="A110" s="46"/>
      <c r="B110" s="40"/>
      <c r="C110" s="40"/>
      <c r="D110" s="40"/>
      <c r="E110" s="37"/>
      <c r="F110" s="39"/>
      <c r="G110" s="47"/>
      <c r="H110" s="40"/>
      <c r="I110" s="48"/>
      <c r="J110" s="55"/>
      <c r="K110" s="56"/>
      <c r="L110" s="51"/>
      <c r="M110" s="52"/>
      <c r="N110" s="46"/>
      <c r="O110" s="53">
        <f t="shared" si="1"/>
        <v>0</v>
      </c>
      <c r="P110" s="54"/>
    </row>
    <row r="111" spans="1:16" ht="16" x14ac:dyDescent="0.2">
      <c r="A111" s="46"/>
      <c r="B111" s="40"/>
      <c r="C111" s="40"/>
      <c r="D111" s="40"/>
      <c r="E111" s="37"/>
      <c r="F111" s="39"/>
      <c r="G111" s="47"/>
      <c r="H111" s="40"/>
      <c r="I111" s="48"/>
      <c r="J111" s="55"/>
      <c r="K111" s="56"/>
      <c r="L111" s="51"/>
      <c r="M111" s="52"/>
      <c r="N111" s="46"/>
      <c r="O111" s="53">
        <f t="shared" si="1"/>
        <v>0</v>
      </c>
      <c r="P111" s="54"/>
    </row>
    <row r="112" spans="1:16" ht="16" x14ac:dyDescent="0.2">
      <c r="A112" s="46"/>
      <c r="B112" s="40"/>
      <c r="C112" s="40"/>
      <c r="D112" s="40"/>
      <c r="E112" s="37"/>
      <c r="F112" s="39"/>
      <c r="G112" s="47"/>
      <c r="H112" s="40"/>
      <c r="I112" s="48"/>
      <c r="J112" s="55"/>
      <c r="K112" s="56"/>
      <c r="L112" s="51"/>
      <c r="M112" s="52"/>
      <c r="N112" s="46"/>
      <c r="O112" s="53">
        <f t="shared" si="1"/>
        <v>0</v>
      </c>
      <c r="P112" s="54"/>
    </row>
    <row r="113" spans="1:16" ht="16" x14ac:dyDescent="0.2">
      <c r="A113" s="46"/>
      <c r="B113" s="40"/>
      <c r="C113" s="40"/>
      <c r="D113" s="40"/>
      <c r="E113" s="37"/>
      <c r="F113" s="39"/>
      <c r="G113" s="47"/>
      <c r="H113" s="40"/>
      <c r="I113" s="48"/>
      <c r="J113" s="55"/>
      <c r="K113" s="56"/>
      <c r="L113" s="51"/>
      <c r="M113" s="52"/>
      <c r="N113" s="46"/>
      <c r="O113" s="53">
        <f t="shared" si="1"/>
        <v>0</v>
      </c>
      <c r="P113" s="54"/>
    </row>
    <row r="114" spans="1:16" ht="16" x14ac:dyDescent="0.2">
      <c r="A114" s="46"/>
      <c r="B114" s="40"/>
      <c r="C114" s="40"/>
      <c r="D114" s="40"/>
      <c r="E114" s="37"/>
      <c r="F114" s="39"/>
      <c r="G114" s="47"/>
      <c r="H114" s="40"/>
      <c r="I114" s="48"/>
      <c r="J114" s="55"/>
      <c r="K114" s="56"/>
      <c r="L114" s="51"/>
      <c r="M114" s="52"/>
      <c r="N114" s="46"/>
      <c r="O114" s="53">
        <f t="shared" si="1"/>
        <v>0</v>
      </c>
      <c r="P114" s="54"/>
    </row>
    <row r="115" spans="1:16" ht="16" x14ac:dyDescent="0.2">
      <c r="A115" s="46"/>
      <c r="B115" s="40"/>
      <c r="C115" s="40"/>
      <c r="D115" s="40"/>
      <c r="E115" s="37"/>
      <c r="F115" s="39"/>
      <c r="G115" s="47"/>
      <c r="H115" s="40"/>
      <c r="I115" s="48"/>
      <c r="J115" s="55"/>
      <c r="K115" s="56"/>
      <c r="L115" s="51"/>
      <c r="M115" s="52"/>
      <c r="N115" s="46"/>
      <c r="O115" s="53">
        <f t="shared" si="1"/>
        <v>0</v>
      </c>
      <c r="P115" s="54"/>
    </row>
    <row r="116" spans="1:16" ht="16" x14ac:dyDescent="0.2">
      <c r="A116" s="46"/>
      <c r="B116" s="40"/>
      <c r="C116" s="40"/>
      <c r="D116" s="40"/>
      <c r="E116" s="37"/>
      <c r="F116" s="39"/>
      <c r="G116" s="47"/>
      <c r="H116" s="40"/>
      <c r="I116" s="48"/>
      <c r="J116" s="55"/>
      <c r="K116" s="56"/>
      <c r="L116" s="51"/>
      <c r="M116" s="52"/>
      <c r="N116" s="46"/>
      <c r="O116" s="53">
        <f t="shared" si="1"/>
        <v>0</v>
      </c>
      <c r="P116" s="54"/>
    </row>
    <row r="117" spans="1:16" ht="16" x14ac:dyDescent="0.2">
      <c r="A117" s="46"/>
      <c r="B117" s="40"/>
      <c r="C117" s="40"/>
      <c r="D117" s="40"/>
      <c r="E117" s="37"/>
      <c r="F117" s="39"/>
      <c r="G117" s="47"/>
      <c r="H117" s="40"/>
      <c r="I117" s="48"/>
      <c r="J117" s="55"/>
      <c r="K117" s="56"/>
      <c r="L117" s="51"/>
      <c r="M117" s="52"/>
      <c r="N117" s="46"/>
      <c r="O117" s="53">
        <f t="shared" si="1"/>
        <v>0</v>
      </c>
      <c r="P117" s="54"/>
    </row>
    <row r="118" spans="1:16" ht="16" x14ac:dyDescent="0.2">
      <c r="A118" s="46"/>
      <c r="B118" s="40"/>
      <c r="C118" s="40"/>
      <c r="D118" s="40"/>
      <c r="E118" s="37"/>
      <c r="F118" s="39"/>
      <c r="G118" s="47"/>
      <c r="H118" s="40"/>
      <c r="I118" s="48"/>
      <c r="J118" s="55"/>
      <c r="K118" s="56"/>
      <c r="L118" s="51"/>
      <c r="M118" s="52"/>
      <c r="N118" s="46"/>
      <c r="O118" s="53">
        <f t="shared" si="1"/>
        <v>0</v>
      </c>
      <c r="P118" s="54"/>
    </row>
    <row r="119" spans="1:16" ht="16" x14ac:dyDescent="0.2">
      <c r="A119" s="46"/>
      <c r="B119" s="40"/>
      <c r="C119" s="40"/>
      <c r="D119" s="40"/>
      <c r="E119" s="37"/>
      <c r="F119" s="39"/>
      <c r="G119" s="47"/>
      <c r="H119" s="40"/>
      <c r="I119" s="48"/>
      <c r="J119" s="55"/>
      <c r="K119" s="56"/>
      <c r="L119" s="51"/>
      <c r="M119" s="52"/>
      <c r="N119" s="46"/>
      <c r="O119" s="53">
        <f t="shared" si="1"/>
        <v>0</v>
      </c>
      <c r="P119" s="54"/>
    </row>
    <row r="120" spans="1:16" ht="16" x14ac:dyDescent="0.2">
      <c r="A120" s="46"/>
      <c r="B120" s="40"/>
      <c r="C120" s="40"/>
      <c r="D120" s="40"/>
      <c r="E120" s="37"/>
      <c r="F120" s="39"/>
      <c r="G120" s="47"/>
      <c r="H120" s="40"/>
      <c r="I120" s="48"/>
      <c r="J120" s="55"/>
      <c r="K120" s="56"/>
      <c r="L120" s="51"/>
      <c r="M120" s="52"/>
      <c r="N120" s="46"/>
      <c r="O120" s="53">
        <f t="shared" si="1"/>
        <v>0</v>
      </c>
      <c r="P120" s="58"/>
    </row>
    <row r="121" spans="1:16" ht="16" x14ac:dyDescent="0.2">
      <c r="A121" s="46"/>
      <c r="B121" s="40"/>
      <c r="C121" s="40"/>
      <c r="D121" s="40"/>
      <c r="E121" s="37"/>
      <c r="F121" s="39"/>
      <c r="G121" s="47"/>
      <c r="H121" s="40"/>
      <c r="I121" s="48"/>
      <c r="J121" s="55"/>
      <c r="K121" s="56"/>
      <c r="L121" s="51"/>
      <c r="M121" s="52"/>
      <c r="N121" s="46"/>
      <c r="O121" s="53">
        <f t="shared" si="1"/>
        <v>0</v>
      </c>
      <c r="P121" s="54"/>
    </row>
    <row r="122" spans="1:16" ht="16" x14ac:dyDescent="0.2">
      <c r="A122" s="46"/>
      <c r="B122" s="40"/>
      <c r="C122" s="40"/>
      <c r="D122" s="40"/>
      <c r="E122" s="37"/>
      <c r="F122" s="39"/>
      <c r="G122" s="47"/>
      <c r="H122" s="40"/>
      <c r="I122" s="48"/>
      <c r="J122" s="55"/>
      <c r="K122" s="56"/>
      <c r="L122" s="51"/>
      <c r="M122" s="52"/>
      <c r="N122" s="46"/>
      <c r="O122" s="53">
        <f t="shared" si="1"/>
        <v>0</v>
      </c>
      <c r="P122" s="54"/>
    </row>
    <row r="123" spans="1:16" ht="16" x14ac:dyDescent="0.2">
      <c r="A123" s="46"/>
      <c r="B123" s="40"/>
      <c r="C123" s="40"/>
      <c r="D123" s="40"/>
      <c r="E123" s="37"/>
      <c r="F123" s="39"/>
      <c r="G123" s="47"/>
      <c r="H123" s="40"/>
      <c r="I123" s="48"/>
      <c r="J123" s="55"/>
      <c r="K123" s="56"/>
      <c r="L123" s="51"/>
      <c r="M123" s="52"/>
      <c r="N123" s="46"/>
      <c r="O123" s="53">
        <f t="shared" si="1"/>
        <v>0</v>
      </c>
      <c r="P123" s="54"/>
    </row>
    <row r="124" spans="1:16" ht="16" x14ac:dyDescent="0.2">
      <c r="A124" s="46"/>
      <c r="B124" s="40"/>
      <c r="C124" s="40"/>
      <c r="D124" s="40"/>
      <c r="E124" s="37"/>
      <c r="F124" s="39"/>
      <c r="G124" s="47"/>
      <c r="H124" s="40"/>
      <c r="I124" s="48"/>
      <c r="J124" s="55"/>
      <c r="K124" s="56"/>
      <c r="L124" s="51"/>
      <c r="M124" s="52"/>
      <c r="N124" s="46"/>
      <c r="O124" s="53">
        <f t="shared" si="1"/>
        <v>0</v>
      </c>
      <c r="P124" s="54"/>
    </row>
    <row r="125" spans="1:16" ht="16" x14ac:dyDescent="0.2">
      <c r="A125" s="46"/>
      <c r="B125" s="40"/>
      <c r="C125" s="40"/>
      <c r="D125" s="40"/>
      <c r="E125" s="37"/>
      <c r="F125" s="39"/>
      <c r="G125" s="47"/>
      <c r="H125" s="40"/>
      <c r="I125" s="48"/>
      <c r="J125" s="55"/>
      <c r="K125" s="56"/>
      <c r="L125" s="51"/>
      <c r="M125" s="52"/>
      <c r="N125" s="46"/>
      <c r="O125" s="53">
        <f t="shared" si="1"/>
        <v>0</v>
      </c>
      <c r="P125" s="54"/>
    </row>
    <row r="126" spans="1:16" ht="16" x14ac:dyDescent="0.2">
      <c r="A126" s="46"/>
      <c r="B126" s="40"/>
      <c r="C126" s="40"/>
      <c r="D126" s="40"/>
      <c r="E126" s="37"/>
      <c r="F126" s="39"/>
      <c r="G126" s="47"/>
      <c r="H126" s="40"/>
      <c r="I126" s="57"/>
      <c r="J126" s="49"/>
      <c r="K126" s="50"/>
      <c r="L126" s="51"/>
      <c r="M126" s="52"/>
      <c r="N126" s="46"/>
      <c r="O126" s="53">
        <f t="shared" si="1"/>
        <v>0</v>
      </c>
      <c r="P126" s="54"/>
    </row>
    <row r="127" spans="1:16" ht="16" x14ac:dyDescent="0.2">
      <c r="A127" s="46"/>
      <c r="B127" s="40"/>
      <c r="C127" s="40"/>
      <c r="D127" s="40"/>
      <c r="E127" s="37"/>
      <c r="F127" s="39"/>
      <c r="G127" s="47"/>
      <c r="H127" s="40"/>
      <c r="I127" s="48"/>
      <c r="J127" s="49"/>
      <c r="K127" s="50"/>
      <c r="L127" s="51"/>
      <c r="M127" s="52"/>
      <c r="N127" s="46"/>
      <c r="O127" s="53">
        <f t="shared" si="1"/>
        <v>0</v>
      </c>
      <c r="P127" s="54"/>
    </row>
    <row r="128" spans="1:16" ht="16" x14ac:dyDescent="0.2">
      <c r="A128" s="46"/>
      <c r="B128" s="40"/>
      <c r="C128" s="40"/>
      <c r="D128" s="40"/>
      <c r="E128" s="37"/>
      <c r="F128" s="39"/>
      <c r="G128" s="47"/>
      <c r="H128" s="40"/>
      <c r="I128" s="48"/>
      <c r="J128" s="49"/>
      <c r="K128" s="50"/>
      <c r="L128" s="51"/>
      <c r="M128" s="52"/>
      <c r="N128" s="46"/>
      <c r="O128" s="53">
        <f t="shared" si="1"/>
        <v>0</v>
      </c>
      <c r="P128" s="54"/>
    </row>
    <row r="129" spans="1:16" ht="16" x14ac:dyDescent="0.2">
      <c r="A129" s="46"/>
      <c r="B129" s="40"/>
      <c r="C129" s="40"/>
      <c r="D129" s="40"/>
      <c r="E129" s="37"/>
      <c r="F129" s="39"/>
      <c r="G129" s="47"/>
      <c r="H129" s="40"/>
      <c r="I129" s="48"/>
      <c r="J129" s="49"/>
      <c r="K129" s="50"/>
      <c r="L129" s="51"/>
      <c r="M129" s="52"/>
      <c r="N129" s="46"/>
      <c r="O129" s="53">
        <f t="shared" ref="O129:O192" si="2">ABS(N129-A129)</f>
        <v>0</v>
      </c>
      <c r="P129" s="54"/>
    </row>
    <row r="130" spans="1:16" ht="16" x14ac:dyDescent="0.2">
      <c r="A130" s="46"/>
      <c r="B130" s="40"/>
      <c r="C130" s="40"/>
      <c r="D130" s="40"/>
      <c r="E130" s="37"/>
      <c r="F130" s="39"/>
      <c r="G130" s="47"/>
      <c r="H130" s="40"/>
      <c r="I130" s="48"/>
      <c r="J130" s="49"/>
      <c r="K130" s="50"/>
      <c r="L130" s="51"/>
      <c r="M130" s="52"/>
      <c r="N130" s="46"/>
      <c r="O130" s="53">
        <f t="shared" si="2"/>
        <v>0</v>
      </c>
      <c r="P130" s="54"/>
    </row>
    <row r="131" spans="1:16" ht="16" x14ac:dyDescent="0.2">
      <c r="A131" s="46"/>
      <c r="B131" s="40"/>
      <c r="C131" s="40"/>
      <c r="D131" s="40"/>
      <c r="E131" s="37"/>
      <c r="F131" s="39"/>
      <c r="G131" s="47"/>
      <c r="H131" s="40"/>
      <c r="I131" s="48"/>
      <c r="J131" s="49"/>
      <c r="K131" s="50"/>
      <c r="L131" s="51"/>
      <c r="M131" s="52"/>
      <c r="N131" s="46"/>
      <c r="O131" s="53">
        <f t="shared" si="2"/>
        <v>0</v>
      </c>
      <c r="P131" s="54"/>
    </row>
    <row r="132" spans="1:16" ht="16" x14ac:dyDescent="0.2">
      <c r="A132" s="46"/>
      <c r="B132" s="40"/>
      <c r="C132" s="40"/>
      <c r="D132" s="40"/>
      <c r="E132" s="37"/>
      <c r="F132" s="39"/>
      <c r="G132" s="47"/>
      <c r="H132" s="40"/>
      <c r="I132" s="48"/>
      <c r="J132" s="49"/>
      <c r="K132" s="50"/>
      <c r="L132" s="51"/>
      <c r="M132" s="52"/>
      <c r="N132" s="46"/>
      <c r="O132" s="53">
        <f t="shared" si="2"/>
        <v>0</v>
      </c>
      <c r="P132" s="54"/>
    </row>
    <row r="133" spans="1:16" ht="16" x14ac:dyDescent="0.2">
      <c r="A133" s="46"/>
      <c r="B133" s="40"/>
      <c r="C133" s="40"/>
      <c r="D133" s="40"/>
      <c r="E133" s="37"/>
      <c r="F133" s="39"/>
      <c r="G133" s="47"/>
      <c r="H133" s="40"/>
      <c r="I133" s="48"/>
      <c r="J133" s="49"/>
      <c r="K133" s="50"/>
      <c r="L133" s="51"/>
      <c r="M133" s="52"/>
      <c r="N133" s="46"/>
      <c r="O133" s="53">
        <f t="shared" si="2"/>
        <v>0</v>
      </c>
      <c r="P133" s="54"/>
    </row>
    <row r="134" spans="1:16" ht="16" x14ac:dyDescent="0.2">
      <c r="A134" s="46"/>
      <c r="B134" s="40"/>
      <c r="C134" s="40"/>
      <c r="D134" s="40"/>
      <c r="E134" s="37"/>
      <c r="F134" s="39"/>
      <c r="G134" s="47"/>
      <c r="H134" s="40"/>
      <c r="I134" s="48"/>
      <c r="J134" s="49"/>
      <c r="K134" s="50"/>
      <c r="L134" s="51"/>
      <c r="M134" s="52"/>
      <c r="N134" s="46"/>
      <c r="O134" s="53">
        <f t="shared" si="2"/>
        <v>0</v>
      </c>
      <c r="P134" s="54"/>
    </row>
    <row r="135" spans="1:16" ht="16" x14ac:dyDescent="0.2">
      <c r="A135" s="46"/>
      <c r="B135" s="40"/>
      <c r="C135" s="40"/>
      <c r="D135" s="40"/>
      <c r="E135" s="37"/>
      <c r="F135" s="39"/>
      <c r="G135" s="47"/>
      <c r="H135" s="40"/>
      <c r="I135" s="48"/>
      <c r="J135" s="49"/>
      <c r="K135" s="50"/>
      <c r="L135" s="51"/>
      <c r="M135" s="52"/>
      <c r="N135" s="46"/>
      <c r="O135" s="53">
        <f t="shared" si="2"/>
        <v>0</v>
      </c>
      <c r="P135" s="54"/>
    </row>
    <row r="136" spans="1:16" ht="16" x14ac:dyDescent="0.2">
      <c r="A136" s="46"/>
      <c r="B136" s="40"/>
      <c r="C136" s="40"/>
      <c r="D136" s="40"/>
      <c r="E136" s="37"/>
      <c r="F136" s="39"/>
      <c r="G136" s="47"/>
      <c r="H136" s="40"/>
      <c r="I136" s="48"/>
      <c r="J136" s="49"/>
      <c r="K136" s="50"/>
      <c r="L136" s="51"/>
      <c r="M136" s="52"/>
      <c r="N136" s="46"/>
      <c r="O136" s="53">
        <f t="shared" si="2"/>
        <v>0</v>
      </c>
      <c r="P136" s="54"/>
    </row>
    <row r="137" spans="1:16" ht="16" x14ac:dyDescent="0.2">
      <c r="A137" s="46"/>
      <c r="B137" s="40"/>
      <c r="C137" s="40"/>
      <c r="D137" s="40"/>
      <c r="E137" s="37"/>
      <c r="F137" s="39"/>
      <c r="G137" s="47"/>
      <c r="H137" s="40"/>
      <c r="I137" s="48"/>
      <c r="J137" s="49"/>
      <c r="K137" s="50"/>
      <c r="L137" s="51"/>
      <c r="M137" s="52"/>
      <c r="N137" s="46"/>
      <c r="O137" s="53">
        <f t="shared" si="2"/>
        <v>0</v>
      </c>
      <c r="P137" s="54"/>
    </row>
    <row r="138" spans="1:16" ht="16" x14ac:dyDescent="0.2">
      <c r="A138" s="46"/>
      <c r="B138" s="40"/>
      <c r="C138" s="40"/>
      <c r="D138" s="40"/>
      <c r="E138" s="37"/>
      <c r="F138" s="39"/>
      <c r="G138" s="47"/>
      <c r="H138" s="40"/>
      <c r="I138" s="48"/>
      <c r="J138" s="49"/>
      <c r="K138" s="50"/>
      <c r="L138" s="51"/>
      <c r="M138" s="52"/>
      <c r="N138" s="46"/>
      <c r="O138" s="53">
        <f t="shared" si="2"/>
        <v>0</v>
      </c>
      <c r="P138" s="54"/>
    </row>
    <row r="139" spans="1:16" ht="16" x14ac:dyDescent="0.2">
      <c r="A139" s="46"/>
      <c r="B139" s="40"/>
      <c r="C139" s="40"/>
      <c r="D139" s="40"/>
      <c r="E139" s="37"/>
      <c r="F139" s="39"/>
      <c r="G139" s="47"/>
      <c r="H139" s="40"/>
      <c r="I139" s="48"/>
      <c r="J139" s="49"/>
      <c r="K139" s="50"/>
      <c r="L139" s="51"/>
      <c r="M139" s="52"/>
      <c r="N139" s="46"/>
      <c r="O139" s="53">
        <f t="shared" si="2"/>
        <v>0</v>
      </c>
      <c r="P139" s="54"/>
    </row>
    <row r="140" spans="1:16" ht="16" x14ac:dyDescent="0.2">
      <c r="A140" s="46"/>
      <c r="B140" s="40"/>
      <c r="C140" s="40"/>
      <c r="D140" s="40"/>
      <c r="E140" s="37"/>
      <c r="F140" s="39"/>
      <c r="G140" s="47"/>
      <c r="H140" s="40"/>
      <c r="I140" s="48"/>
      <c r="J140" s="49"/>
      <c r="K140" s="50"/>
      <c r="L140" s="51"/>
      <c r="M140" s="52"/>
      <c r="N140" s="46"/>
      <c r="O140" s="53">
        <f t="shared" si="2"/>
        <v>0</v>
      </c>
      <c r="P140" s="54"/>
    </row>
    <row r="141" spans="1:16" ht="16" x14ac:dyDescent="0.2">
      <c r="A141" s="46"/>
      <c r="B141" s="40"/>
      <c r="C141" s="40"/>
      <c r="D141" s="40"/>
      <c r="E141" s="37"/>
      <c r="F141" s="39"/>
      <c r="G141" s="47"/>
      <c r="H141" s="40"/>
      <c r="I141" s="48"/>
      <c r="J141" s="49"/>
      <c r="K141" s="50"/>
      <c r="L141" s="51"/>
      <c r="M141" s="52"/>
      <c r="N141" s="46"/>
      <c r="O141" s="53">
        <f t="shared" si="2"/>
        <v>0</v>
      </c>
      <c r="P141" s="54"/>
    </row>
    <row r="142" spans="1:16" ht="16" x14ac:dyDescent="0.2">
      <c r="A142" s="46"/>
      <c r="B142" s="40"/>
      <c r="C142" s="40"/>
      <c r="D142" s="40"/>
      <c r="E142" s="37"/>
      <c r="F142" s="39"/>
      <c r="G142" s="47"/>
      <c r="H142" s="40"/>
      <c r="I142" s="48"/>
      <c r="J142" s="49"/>
      <c r="K142" s="50"/>
      <c r="L142" s="51"/>
      <c r="M142" s="52"/>
      <c r="N142" s="46"/>
      <c r="O142" s="53">
        <f t="shared" si="2"/>
        <v>0</v>
      </c>
      <c r="P142" s="54"/>
    </row>
    <row r="143" spans="1:16" ht="16" x14ac:dyDescent="0.2">
      <c r="A143" s="46"/>
      <c r="B143" s="40"/>
      <c r="C143" s="40"/>
      <c r="D143" s="40"/>
      <c r="E143" s="37"/>
      <c r="F143" s="39"/>
      <c r="G143" s="47"/>
      <c r="H143" s="40"/>
      <c r="I143" s="48"/>
      <c r="J143" s="49"/>
      <c r="K143" s="50"/>
      <c r="L143" s="51"/>
      <c r="M143" s="52"/>
      <c r="N143" s="46"/>
      <c r="O143" s="53">
        <f t="shared" si="2"/>
        <v>0</v>
      </c>
      <c r="P143" s="54"/>
    </row>
    <row r="144" spans="1:16" ht="16" x14ac:dyDescent="0.2">
      <c r="A144" s="46"/>
      <c r="B144" s="40"/>
      <c r="C144" s="40"/>
      <c r="D144" s="40"/>
      <c r="E144" s="37"/>
      <c r="F144" s="39"/>
      <c r="G144" s="47"/>
      <c r="H144" s="40"/>
      <c r="I144" s="48"/>
      <c r="J144" s="49"/>
      <c r="K144" s="50"/>
      <c r="L144" s="51"/>
      <c r="M144" s="52"/>
      <c r="N144" s="46"/>
      <c r="O144" s="53">
        <f t="shared" si="2"/>
        <v>0</v>
      </c>
      <c r="P144" s="54"/>
    </row>
    <row r="145" spans="1:16" ht="16" x14ac:dyDescent="0.2">
      <c r="A145" s="46"/>
      <c r="B145" s="40"/>
      <c r="C145" s="40"/>
      <c r="D145" s="40"/>
      <c r="E145" s="37"/>
      <c r="F145" s="39"/>
      <c r="G145" s="47"/>
      <c r="H145" s="40"/>
      <c r="I145" s="48"/>
      <c r="J145" s="49"/>
      <c r="K145" s="50"/>
      <c r="L145" s="51"/>
      <c r="M145" s="52"/>
      <c r="N145" s="46"/>
      <c r="O145" s="53">
        <f t="shared" si="2"/>
        <v>0</v>
      </c>
      <c r="P145" s="54"/>
    </row>
    <row r="146" spans="1:16" ht="16" x14ac:dyDescent="0.2">
      <c r="A146" s="46"/>
      <c r="B146" s="40"/>
      <c r="C146" s="40"/>
      <c r="D146" s="40"/>
      <c r="E146" s="37"/>
      <c r="F146" s="39"/>
      <c r="G146" s="47"/>
      <c r="H146" s="40"/>
      <c r="I146" s="48"/>
      <c r="J146" s="49"/>
      <c r="K146" s="50"/>
      <c r="L146" s="51"/>
      <c r="M146" s="52"/>
      <c r="N146" s="46"/>
      <c r="O146" s="53">
        <f t="shared" si="2"/>
        <v>0</v>
      </c>
      <c r="P146" s="54"/>
    </row>
    <row r="147" spans="1:16" ht="16" x14ac:dyDescent="0.2">
      <c r="A147" s="46"/>
      <c r="B147" s="40"/>
      <c r="C147" s="40"/>
      <c r="D147" s="40"/>
      <c r="E147" s="37"/>
      <c r="F147" s="39"/>
      <c r="G147" s="47"/>
      <c r="H147" s="40"/>
      <c r="I147" s="48"/>
      <c r="J147" s="49"/>
      <c r="K147" s="50"/>
      <c r="L147" s="51"/>
      <c r="M147" s="52"/>
      <c r="N147" s="46"/>
      <c r="O147" s="53">
        <f t="shared" si="2"/>
        <v>0</v>
      </c>
      <c r="P147" s="54"/>
    </row>
    <row r="148" spans="1:16" ht="16" x14ac:dyDescent="0.2">
      <c r="A148" s="46"/>
      <c r="B148" s="40"/>
      <c r="C148" s="40"/>
      <c r="D148" s="40"/>
      <c r="E148" s="37"/>
      <c r="F148" s="39"/>
      <c r="G148" s="47"/>
      <c r="H148" s="40"/>
      <c r="I148" s="48"/>
      <c r="J148" s="49"/>
      <c r="K148" s="50"/>
      <c r="L148" s="51"/>
      <c r="M148" s="52"/>
      <c r="N148" s="46"/>
      <c r="O148" s="53">
        <f t="shared" si="2"/>
        <v>0</v>
      </c>
      <c r="P148" s="54"/>
    </row>
    <row r="149" spans="1:16" ht="16" x14ac:dyDescent="0.2">
      <c r="A149" s="46"/>
      <c r="B149" s="40"/>
      <c r="C149" s="40"/>
      <c r="D149" s="40"/>
      <c r="E149" s="37"/>
      <c r="F149" s="39"/>
      <c r="G149" s="47"/>
      <c r="H149" s="40"/>
      <c r="I149" s="48"/>
      <c r="J149" s="49"/>
      <c r="K149" s="50"/>
      <c r="L149" s="51"/>
      <c r="M149" s="52"/>
      <c r="N149" s="46"/>
      <c r="O149" s="53">
        <f t="shared" si="2"/>
        <v>0</v>
      </c>
      <c r="P149" s="54"/>
    </row>
    <row r="150" spans="1:16" ht="16" x14ac:dyDescent="0.2">
      <c r="A150" s="46"/>
      <c r="B150" s="40"/>
      <c r="C150" s="40"/>
      <c r="D150" s="40"/>
      <c r="E150" s="37"/>
      <c r="F150" s="39"/>
      <c r="G150" s="47"/>
      <c r="H150" s="40"/>
      <c r="I150" s="48"/>
      <c r="J150" s="49"/>
      <c r="K150" s="50"/>
      <c r="L150" s="51"/>
      <c r="M150" s="52"/>
      <c r="N150" s="46"/>
      <c r="O150" s="53">
        <f t="shared" si="2"/>
        <v>0</v>
      </c>
      <c r="P150" s="54"/>
    </row>
    <row r="151" spans="1:16" ht="16" x14ac:dyDescent="0.2">
      <c r="A151" s="46"/>
      <c r="B151" s="40"/>
      <c r="C151" s="40"/>
      <c r="D151" s="40"/>
      <c r="E151" s="37"/>
      <c r="F151" s="39"/>
      <c r="G151" s="47"/>
      <c r="H151" s="40"/>
      <c r="I151" s="48"/>
      <c r="J151" s="49"/>
      <c r="K151" s="50"/>
      <c r="L151" s="51"/>
      <c r="M151" s="52"/>
      <c r="N151" s="46"/>
      <c r="O151" s="53">
        <f t="shared" si="2"/>
        <v>0</v>
      </c>
      <c r="P151" s="54"/>
    </row>
    <row r="152" spans="1:16" ht="16" x14ac:dyDescent="0.2">
      <c r="A152" s="46"/>
      <c r="B152" s="40"/>
      <c r="C152" s="40"/>
      <c r="D152" s="40"/>
      <c r="E152" s="37"/>
      <c r="F152" s="39"/>
      <c r="G152" s="47"/>
      <c r="H152" s="40"/>
      <c r="I152" s="48"/>
      <c r="J152" s="49"/>
      <c r="K152" s="50"/>
      <c r="L152" s="51"/>
      <c r="M152" s="52"/>
      <c r="N152" s="46"/>
      <c r="O152" s="53">
        <f t="shared" si="2"/>
        <v>0</v>
      </c>
      <c r="P152" s="54"/>
    </row>
    <row r="153" spans="1:16" ht="16" x14ac:dyDescent="0.2">
      <c r="A153" s="46"/>
      <c r="B153" s="40"/>
      <c r="C153" s="40"/>
      <c r="D153" s="40"/>
      <c r="E153" s="37"/>
      <c r="F153" s="39"/>
      <c r="G153" s="47"/>
      <c r="H153" s="40"/>
      <c r="I153" s="48"/>
      <c r="J153" s="49"/>
      <c r="K153" s="50"/>
      <c r="L153" s="51"/>
      <c r="M153" s="52"/>
      <c r="N153" s="46"/>
      <c r="O153" s="53">
        <f t="shared" si="2"/>
        <v>0</v>
      </c>
      <c r="P153" s="54"/>
    </row>
    <row r="154" spans="1:16" ht="16" x14ac:dyDescent="0.2">
      <c r="A154" s="46"/>
      <c r="B154" s="40"/>
      <c r="C154" s="40"/>
      <c r="D154" s="40"/>
      <c r="E154" s="37"/>
      <c r="F154" s="39"/>
      <c r="G154" s="47"/>
      <c r="H154" s="40"/>
      <c r="I154" s="48"/>
      <c r="J154" s="49"/>
      <c r="K154" s="50"/>
      <c r="L154" s="51"/>
      <c r="M154" s="52"/>
      <c r="N154" s="46"/>
      <c r="O154" s="53">
        <f t="shared" si="2"/>
        <v>0</v>
      </c>
      <c r="P154" s="54"/>
    </row>
    <row r="155" spans="1:16" ht="16" x14ac:dyDescent="0.2">
      <c r="A155" s="46"/>
      <c r="B155" s="40"/>
      <c r="C155" s="40"/>
      <c r="D155" s="40"/>
      <c r="E155" s="37"/>
      <c r="F155" s="39"/>
      <c r="G155" s="47"/>
      <c r="H155" s="40"/>
      <c r="I155" s="48"/>
      <c r="J155" s="49"/>
      <c r="K155" s="50"/>
      <c r="L155" s="51"/>
      <c r="M155" s="52"/>
      <c r="N155" s="46"/>
      <c r="O155" s="53">
        <f t="shared" si="2"/>
        <v>0</v>
      </c>
      <c r="P155" s="54"/>
    </row>
    <row r="156" spans="1:16" ht="16" x14ac:dyDescent="0.2">
      <c r="A156" s="46"/>
      <c r="B156" s="40"/>
      <c r="C156" s="40"/>
      <c r="D156" s="40"/>
      <c r="E156" s="37"/>
      <c r="F156" s="39"/>
      <c r="G156" s="47"/>
      <c r="H156" s="40"/>
      <c r="I156" s="48"/>
      <c r="J156" s="49"/>
      <c r="K156" s="50"/>
      <c r="L156" s="51"/>
      <c r="M156" s="52"/>
      <c r="N156" s="46"/>
      <c r="O156" s="53">
        <f t="shared" si="2"/>
        <v>0</v>
      </c>
      <c r="P156" s="54"/>
    </row>
    <row r="157" spans="1:16" ht="16" x14ac:dyDescent="0.2">
      <c r="A157" s="46"/>
      <c r="B157" s="40"/>
      <c r="C157" s="40"/>
      <c r="D157" s="40"/>
      <c r="E157" s="37"/>
      <c r="F157" s="39"/>
      <c r="G157" s="47"/>
      <c r="H157" s="40"/>
      <c r="I157" s="48"/>
      <c r="J157" s="49"/>
      <c r="K157" s="50"/>
      <c r="L157" s="51"/>
      <c r="M157" s="52"/>
      <c r="N157" s="46"/>
      <c r="O157" s="53">
        <f t="shared" si="2"/>
        <v>0</v>
      </c>
      <c r="P157" s="54"/>
    </row>
    <row r="158" spans="1:16" ht="16" x14ac:dyDescent="0.2">
      <c r="A158" s="46"/>
      <c r="B158" s="40"/>
      <c r="C158" s="40"/>
      <c r="D158" s="40"/>
      <c r="E158" s="37"/>
      <c r="F158" s="39"/>
      <c r="G158" s="47"/>
      <c r="H158" s="40"/>
      <c r="I158" s="48"/>
      <c r="J158" s="49"/>
      <c r="K158" s="50"/>
      <c r="L158" s="51"/>
      <c r="M158" s="52"/>
      <c r="N158" s="46"/>
      <c r="O158" s="53">
        <f t="shared" si="2"/>
        <v>0</v>
      </c>
      <c r="P158" s="54"/>
    </row>
    <row r="159" spans="1:16" ht="16" x14ac:dyDescent="0.2">
      <c r="A159" s="46"/>
      <c r="B159" s="40"/>
      <c r="C159" s="40"/>
      <c r="D159" s="40"/>
      <c r="E159" s="37"/>
      <c r="F159" s="39"/>
      <c r="G159" s="47"/>
      <c r="H159" s="40"/>
      <c r="I159" s="48"/>
      <c r="J159" s="49"/>
      <c r="K159" s="50"/>
      <c r="L159" s="51"/>
      <c r="M159" s="52"/>
      <c r="N159" s="46"/>
      <c r="O159" s="53">
        <f t="shared" si="2"/>
        <v>0</v>
      </c>
      <c r="P159" s="54"/>
    </row>
    <row r="160" spans="1:16" ht="16" x14ac:dyDescent="0.2">
      <c r="A160" s="46"/>
      <c r="B160" s="40"/>
      <c r="C160" s="40"/>
      <c r="D160" s="40"/>
      <c r="E160" s="37"/>
      <c r="F160" s="39"/>
      <c r="G160" s="47"/>
      <c r="H160" s="40"/>
      <c r="I160" s="48"/>
      <c r="J160" s="49"/>
      <c r="K160" s="50"/>
      <c r="L160" s="51"/>
      <c r="M160" s="52"/>
      <c r="N160" s="46"/>
      <c r="O160" s="53">
        <f t="shared" si="2"/>
        <v>0</v>
      </c>
      <c r="P160" s="54"/>
    </row>
    <row r="161" spans="1:16" ht="16" x14ac:dyDescent="0.2">
      <c r="A161" s="46"/>
      <c r="B161" s="40"/>
      <c r="C161" s="40"/>
      <c r="D161" s="40"/>
      <c r="E161" s="37"/>
      <c r="F161" s="39"/>
      <c r="G161" s="47"/>
      <c r="H161" s="40"/>
      <c r="I161" s="48"/>
      <c r="J161" s="49"/>
      <c r="K161" s="50"/>
      <c r="L161" s="51"/>
      <c r="M161" s="52"/>
      <c r="N161" s="46"/>
      <c r="O161" s="53">
        <f t="shared" si="2"/>
        <v>0</v>
      </c>
      <c r="P161" s="54"/>
    </row>
    <row r="162" spans="1:16" ht="16" x14ac:dyDescent="0.2">
      <c r="A162" s="46"/>
      <c r="B162" s="40"/>
      <c r="C162" s="40"/>
      <c r="D162" s="40"/>
      <c r="E162" s="37"/>
      <c r="F162" s="39"/>
      <c r="G162" s="47"/>
      <c r="H162" s="40"/>
      <c r="I162" s="48"/>
      <c r="J162" s="49"/>
      <c r="K162" s="50"/>
      <c r="L162" s="51"/>
      <c r="M162" s="52"/>
      <c r="N162" s="46"/>
      <c r="O162" s="53">
        <f t="shared" si="2"/>
        <v>0</v>
      </c>
      <c r="P162" s="54"/>
    </row>
    <row r="163" spans="1:16" ht="16" x14ac:dyDescent="0.2">
      <c r="A163" s="46"/>
      <c r="B163" s="40"/>
      <c r="C163" s="40"/>
      <c r="D163" s="40"/>
      <c r="E163" s="37"/>
      <c r="F163" s="39"/>
      <c r="G163" s="47"/>
      <c r="H163" s="40"/>
      <c r="I163" s="48"/>
      <c r="J163" s="49"/>
      <c r="K163" s="50"/>
      <c r="L163" s="51"/>
      <c r="M163" s="52"/>
      <c r="N163" s="46"/>
      <c r="O163" s="53">
        <f t="shared" si="2"/>
        <v>0</v>
      </c>
      <c r="P163" s="54"/>
    </row>
    <row r="164" spans="1:16" ht="16" x14ac:dyDescent="0.2">
      <c r="A164" s="46"/>
      <c r="B164" s="40"/>
      <c r="C164" s="40"/>
      <c r="D164" s="40"/>
      <c r="E164" s="37"/>
      <c r="F164" s="39"/>
      <c r="G164" s="47"/>
      <c r="H164" s="40"/>
      <c r="I164" s="48"/>
      <c r="J164" s="49"/>
      <c r="K164" s="50"/>
      <c r="L164" s="51"/>
      <c r="M164" s="52"/>
      <c r="N164" s="46"/>
      <c r="O164" s="53">
        <f t="shared" si="2"/>
        <v>0</v>
      </c>
      <c r="P164" s="54"/>
    </row>
    <row r="165" spans="1:16" ht="16" x14ac:dyDescent="0.2">
      <c r="A165" s="46"/>
      <c r="B165" s="40"/>
      <c r="C165" s="40"/>
      <c r="D165" s="40"/>
      <c r="E165" s="37"/>
      <c r="F165" s="39"/>
      <c r="G165" s="47"/>
      <c r="H165" s="40"/>
      <c r="I165" s="48"/>
      <c r="J165" s="49"/>
      <c r="K165" s="50"/>
      <c r="L165" s="51"/>
      <c r="M165" s="52"/>
      <c r="N165" s="46"/>
      <c r="O165" s="53">
        <f t="shared" si="2"/>
        <v>0</v>
      </c>
      <c r="P165" s="54"/>
    </row>
    <row r="166" spans="1:16" ht="16" x14ac:dyDescent="0.2">
      <c r="A166" s="46"/>
      <c r="B166" s="40"/>
      <c r="C166" s="40"/>
      <c r="D166" s="40"/>
      <c r="E166" s="37"/>
      <c r="F166" s="39"/>
      <c r="G166" s="47"/>
      <c r="H166" s="40"/>
      <c r="I166" s="48"/>
      <c r="J166" s="49"/>
      <c r="K166" s="50"/>
      <c r="L166" s="51"/>
      <c r="M166" s="52"/>
      <c r="N166" s="46"/>
      <c r="O166" s="53">
        <f t="shared" si="2"/>
        <v>0</v>
      </c>
      <c r="P166" s="54"/>
    </row>
    <row r="167" spans="1:16" ht="16" x14ac:dyDescent="0.2">
      <c r="A167" s="46"/>
      <c r="B167" s="40"/>
      <c r="C167" s="40"/>
      <c r="D167" s="40"/>
      <c r="E167" s="37"/>
      <c r="F167" s="39"/>
      <c r="G167" s="47"/>
      <c r="H167" s="40"/>
      <c r="I167" s="48"/>
      <c r="J167" s="49"/>
      <c r="K167" s="50"/>
      <c r="L167" s="51"/>
      <c r="M167" s="52"/>
      <c r="N167" s="46"/>
      <c r="O167" s="53">
        <f t="shared" si="2"/>
        <v>0</v>
      </c>
      <c r="P167" s="54"/>
    </row>
    <row r="168" spans="1:16" ht="16" x14ac:dyDescent="0.2">
      <c r="A168" s="46"/>
      <c r="B168" s="40"/>
      <c r="C168" s="40"/>
      <c r="D168" s="40"/>
      <c r="E168" s="37"/>
      <c r="F168" s="39"/>
      <c r="G168" s="47"/>
      <c r="H168" s="40"/>
      <c r="I168" s="48"/>
      <c r="J168" s="49"/>
      <c r="K168" s="50"/>
      <c r="L168" s="51"/>
      <c r="M168" s="52"/>
      <c r="N168" s="46"/>
      <c r="O168" s="53">
        <f t="shared" si="2"/>
        <v>0</v>
      </c>
      <c r="P168" s="54"/>
    </row>
    <row r="169" spans="1:16" ht="16" x14ac:dyDescent="0.2">
      <c r="A169" s="46"/>
      <c r="B169" s="40"/>
      <c r="C169" s="40"/>
      <c r="D169" s="40"/>
      <c r="E169" s="37"/>
      <c r="F169" s="39"/>
      <c r="G169" s="47"/>
      <c r="H169" s="40"/>
      <c r="I169" s="48"/>
      <c r="J169" s="49"/>
      <c r="K169" s="50"/>
      <c r="L169" s="51"/>
      <c r="M169" s="52"/>
      <c r="N169" s="46"/>
      <c r="O169" s="53">
        <f t="shared" si="2"/>
        <v>0</v>
      </c>
      <c r="P169" s="54"/>
    </row>
    <row r="170" spans="1:16" ht="16" x14ac:dyDescent="0.2">
      <c r="A170" s="46"/>
      <c r="B170" s="40"/>
      <c r="C170" s="40"/>
      <c r="D170" s="40"/>
      <c r="E170" s="37"/>
      <c r="F170" s="39"/>
      <c r="G170" s="47"/>
      <c r="H170" s="40"/>
      <c r="I170" s="48"/>
      <c r="J170" s="49"/>
      <c r="K170" s="50"/>
      <c r="L170" s="51"/>
      <c r="M170" s="52"/>
      <c r="N170" s="46"/>
      <c r="O170" s="53">
        <f t="shared" si="2"/>
        <v>0</v>
      </c>
      <c r="P170" s="54"/>
    </row>
    <row r="171" spans="1:16" ht="16" x14ac:dyDescent="0.2">
      <c r="A171" s="46"/>
      <c r="B171" s="40"/>
      <c r="C171" s="40"/>
      <c r="D171" s="90"/>
      <c r="E171" s="59"/>
      <c r="F171" s="39"/>
      <c r="G171" s="47"/>
      <c r="H171" s="40"/>
      <c r="I171" s="48"/>
      <c r="J171" s="49"/>
      <c r="K171" s="50"/>
      <c r="L171" s="51"/>
      <c r="M171" s="52"/>
      <c r="N171" s="46"/>
      <c r="O171" s="53">
        <f t="shared" si="2"/>
        <v>0</v>
      </c>
      <c r="P171" s="54"/>
    </row>
    <row r="172" spans="1:16" ht="16" x14ac:dyDescent="0.2">
      <c r="A172" s="46"/>
      <c r="B172" s="40"/>
      <c r="C172" s="40"/>
      <c r="D172" s="40"/>
      <c r="E172" s="37"/>
      <c r="F172" s="39"/>
      <c r="G172" s="47"/>
      <c r="H172" s="40"/>
      <c r="I172" s="48"/>
      <c r="J172" s="49"/>
      <c r="K172" s="50"/>
      <c r="L172" s="51"/>
      <c r="M172" s="52"/>
      <c r="N172" s="46"/>
      <c r="O172" s="53">
        <f t="shared" si="2"/>
        <v>0</v>
      </c>
      <c r="P172" s="54"/>
    </row>
    <row r="173" spans="1:16" ht="16" x14ac:dyDescent="0.2">
      <c r="A173" s="46"/>
      <c r="B173" s="40"/>
      <c r="C173" s="40"/>
      <c r="D173" s="40"/>
      <c r="E173" s="37"/>
      <c r="F173" s="39"/>
      <c r="G173" s="47"/>
      <c r="H173" s="40"/>
      <c r="I173" s="48"/>
      <c r="J173" s="49"/>
      <c r="K173" s="50"/>
      <c r="L173" s="51"/>
      <c r="M173" s="52"/>
      <c r="N173" s="46"/>
      <c r="O173" s="53">
        <f t="shared" si="2"/>
        <v>0</v>
      </c>
      <c r="P173" s="54"/>
    </row>
    <row r="174" spans="1:16" ht="16" x14ac:dyDescent="0.2">
      <c r="A174" s="46"/>
      <c r="B174" s="40"/>
      <c r="C174" s="40"/>
      <c r="D174" s="40"/>
      <c r="E174" s="37"/>
      <c r="F174" s="39"/>
      <c r="G174" s="47"/>
      <c r="H174" s="40"/>
      <c r="I174" s="48"/>
      <c r="J174" s="49"/>
      <c r="K174" s="50"/>
      <c r="L174" s="51"/>
      <c r="M174" s="52"/>
      <c r="N174" s="46"/>
      <c r="O174" s="53">
        <f t="shared" si="2"/>
        <v>0</v>
      </c>
      <c r="P174" s="54"/>
    </row>
    <row r="175" spans="1:16" ht="16" x14ac:dyDescent="0.2">
      <c r="A175" s="46"/>
      <c r="B175" s="40"/>
      <c r="C175" s="40"/>
      <c r="D175" s="40"/>
      <c r="E175" s="37"/>
      <c r="F175" s="39"/>
      <c r="G175" s="47"/>
      <c r="H175" s="40"/>
      <c r="I175" s="48"/>
      <c r="J175" s="49"/>
      <c r="K175" s="50"/>
      <c r="L175" s="51"/>
      <c r="M175" s="52"/>
      <c r="N175" s="46"/>
      <c r="O175" s="53">
        <f t="shared" si="2"/>
        <v>0</v>
      </c>
      <c r="P175" s="54"/>
    </row>
    <row r="176" spans="1:16" ht="16" x14ac:dyDescent="0.2">
      <c r="A176" s="46"/>
      <c r="B176" s="40"/>
      <c r="C176" s="40"/>
      <c r="D176" s="40"/>
      <c r="E176" s="37"/>
      <c r="F176" s="39"/>
      <c r="G176" s="47"/>
      <c r="H176" s="40"/>
      <c r="I176" s="48"/>
      <c r="J176" s="49"/>
      <c r="K176" s="50"/>
      <c r="L176" s="51"/>
      <c r="M176" s="52"/>
      <c r="N176" s="46"/>
      <c r="O176" s="53">
        <f t="shared" si="2"/>
        <v>0</v>
      </c>
      <c r="P176" s="54"/>
    </row>
    <row r="177" spans="1:16" ht="16" x14ac:dyDescent="0.2">
      <c r="A177" s="46"/>
      <c r="B177" s="40"/>
      <c r="C177" s="40"/>
      <c r="D177" s="40"/>
      <c r="E177" s="37"/>
      <c r="F177" s="39"/>
      <c r="G177" s="47"/>
      <c r="H177" s="40"/>
      <c r="I177" s="48"/>
      <c r="J177" s="49"/>
      <c r="K177" s="50"/>
      <c r="L177" s="51"/>
      <c r="M177" s="52"/>
      <c r="N177" s="46"/>
      <c r="O177" s="53">
        <f t="shared" si="2"/>
        <v>0</v>
      </c>
      <c r="P177" s="54"/>
    </row>
    <row r="178" spans="1:16" ht="16" x14ac:dyDescent="0.2">
      <c r="A178" s="46"/>
      <c r="B178" s="40"/>
      <c r="C178" s="40"/>
      <c r="D178" s="40"/>
      <c r="E178" s="37"/>
      <c r="F178" s="39"/>
      <c r="G178" s="47"/>
      <c r="H178" s="40"/>
      <c r="I178" s="48"/>
      <c r="J178" s="49"/>
      <c r="K178" s="50"/>
      <c r="L178" s="51"/>
      <c r="M178" s="52"/>
      <c r="N178" s="46"/>
      <c r="O178" s="53">
        <f t="shared" si="2"/>
        <v>0</v>
      </c>
      <c r="P178" s="54"/>
    </row>
    <row r="179" spans="1:16" ht="16" x14ac:dyDescent="0.2">
      <c r="A179" s="46"/>
      <c r="B179" s="40"/>
      <c r="C179" s="40"/>
      <c r="D179" s="40"/>
      <c r="E179" s="37"/>
      <c r="F179" s="39"/>
      <c r="G179" s="47"/>
      <c r="H179" s="40"/>
      <c r="I179" s="48"/>
      <c r="J179" s="49"/>
      <c r="K179" s="50"/>
      <c r="L179" s="51"/>
      <c r="M179" s="52"/>
      <c r="N179" s="46"/>
      <c r="O179" s="53">
        <f t="shared" si="2"/>
        <v>0</v>
      </c>
      <c r="P179" s="54"/>
    </row>
    <row r="180" spans="1:16" ht="16" x14ac:dyDescent="0.2">
      <c r="A180" s="46"/>
      <c r="B180" s="40"/>
      <c r="C180" s="40"/>
      <c r="D180" s="40"/>
      <c r="E180" s="37"/>
      <c r="F180" s="39"/>
      <c r="G180" s="47"/>
      <c r="H180" s="40"/>
      <c r="I180" s="48"/>
      <c r="J180" s="49"/>
      <c r="K180" s="50"/>
      <c r="L180" s="51"/>
      <c r="M180" s="52"/>
      <c r="N180" s="46"/>
      <c r="O180" s="53">
        <f t="shared" si="2"/>
        <v>0</v>
      </c>
      <c r="P180" s="54"/>
    </row>
    <row r="181" spans="1:16" ht="16" x14ac:dyDescent="0.2">
      <c r="A181" s="46"/>
      <c r="B181" s="40"/>
      <c r="C181" s="40"/>
      <c r="D181" s="40"/>
      <c r="E181" s="37"/>
      <c r="F181" s="39"/>
      <c r="G181" s="47"/>
      <c r="H181" s="40"/>
      <c r="I181" s="48"/>
      <c r="J181" s="49"/>
      <c r="K181" s="50"/>
      <c r="L181" s="51"/>
      <c r="M181" s="52"/>
      <c r="N181" s="46"/>
      <c r="O181" s="53">
        <f t="shared" si="2"/>
        <v>0</v>
      </c>
      <c r="P181" s="54"/>
    </row>
    <row r="182" spans="1:16" ht="16" x14ac:dyDescent="0.2">
      <c r="A182" s="46"/>
      <c r="B182" s="40"/>
      <c r="C182" s="40"/>
      <c r="D182" s="40"/>
      <c r="E182" s="37"/>
      <c r="F182" s="39"/>
      <c r="G182" s="47"/>
      <c r="H182" s="40"/>
      <c r="I182" s="48"/>
      <c r="J182" s="49"/>
      <c r="K182" s="50"/>
      <c r="L182" s="51"/>
      <c r="M182" s="52"/>
      <c r="N182" s="46"/>
      <c r="O182" s="53">
        <f t="shared" si="2"/>
        <v>0</v>
      </c>
      <c r="P182" s="54"/>
    </row>
    <row r="183" spans="1:16" ht="16" x14ac:dyDescent="0.2">
      <c r="A183" s="46"/>
      <c r="B183" s="40"/>
      <c r="C183" s="40"/>
      <c r="D183" s="40"/>
      <c r="E183" s="37"/>
      <c r="F183" s="39"/>
      <c r="G183" s="47"/>
      <c r="H183" s="40"/>
      <c r="I183" s="48"/>
      <c r="J183" s="49"/>
      <c r="K183" s="50"/>
      <c r="L183" s="51"/>
      <c r="M183" s="52"/>
      <c r="N183" s="46"/>
      <c r="O183" s="53">
        <f t="shared" si="2"/>
        <v>0</v>
      </c>
      <c r="P183" s="54"/>
    </row>
    <row r="184" spans="1:16" ht="16" x14ac:dyDescent="0.2">
      <c r="A184" s="46"/>
      <c r="B184" s="40"/>
      <c r="C184" s="40"/>
      <c r="D184" s="40"/>
      <c r="E184" s="37"/>
      <c r="F184" s="39"/>
      <c r="G184" s="47"/>
      <c r="H184" s="40"/>
      <c r="I184" s="48"/>
      <c r="J184" s="49"/>
      <c r="K184" s="50"/>
      <c r="L184" s="51"/>
      <c r="M184" s="52"/>
      <c r="N184" s="46"/>
      <c r="O184" s="53">
        <f t="shared" si="2"/>
        <v>0</v>
      </c>
      <c r="P184" s="54"/>
    </row>
    <row r="185" spans="1:16" ht="16" x14ac:dyDescent="0.2">
      <c r="A185" s="46"/>
      <c r="B185" s="40"/>
      <c r="C185" s="40"/>
      <c r="D185" s="40"/>
      <c r="E185" s="37"/>
      <c r="F185" s="39"/>
      <c r="G185" s="47"/>
      <c r="H185" s="40"/>
      <c r="I185" s="48"/>
      <c r="J185" s="49"/>
      <c r="K185" s="50"/>
      <c r="L185" s="51"/>
      <c r="M185" s="52"/>
      <c r="N185" s="46"/>
      <c r="O185" s="53">
        <f t="shared" si="2"/>
        <v>0</v>
      </c>
      <c r="P185" s="54"/>
    </row>
    <row r="186" spans="1:16" ht="16" x14ac:dyDescent="0.2">
      <c r="A186" s="46"/>
      <c r="B186" s="40"/>
      <c r="C186" s="40"/>
      <c r="D186" s="40"/>
      <c r="E186" s="37"/>
      <c r="F186" s="39"/>
      <c r="G186" s="47"/>
      <c r="H186" s="40"/>
      <c r="I186" s="48"/>
      <c r="J186" s="49"/>
      <c r="K186" s="50"/>
      <c r="L186" s="51"/>
      <c r="M186" s="52"/>
      <c r="N186" s="46"/>
      <c r="O186" s="53">
        <f t="shared" si="2"/>
        <v>0</v>
      </c>
      <c r="P186" s="54"/>
    </row>
    <row r="187" spans="1:16" ht="16" x14ac:dyDescent="0.2">
      <c r="A187" s="46"/>
      <c r="B187" s="40"/>
      <c r="C187" s="40"/>
      <c r="D187" s="40"/>
      <c r="E187" s="37"/>
      <c r="F187" s="39"/>
      <c r="G187" s="47"/>
      <c r="H187" s="40"/>
      <c r="I187" s="48"/>
      <c r="J187" s="49"/>
      <c r="K187" s="50"/>
      <c r="L187" s="51"/>
      <c r="M187" s="52"/>
      <c r="N187" s="46"/>
      <c r="O187" s="53">
        <f t="shared" si="2"/>
        <v>0</v>
      </c>
      <c r="P187" s="54"/>
    </row>
    <row r="188" spans="1:16" ht="16" x14ac:dyDescent="0.2">
      <c r="A188" s="46"/>
      <c r="B188" s="40"/>
      <c r="C188" s="40"/>
      <c r="D188" s="40"/>
      <c r="E188" s="37"/>
      <c r="F188" s="39"/>
      <c r="G188" s="47"/>
      <c r="H188" s="40"/>
      <c r="I188" s="48"/>
      <c r="J188" s="49"/>
      <c r="K188" s="50"/>
      <c r="L188" s="51"/>
      <c r="M188" s="52"/>
      <c r="N188" s="46"/>
      <c r="O188" s="53">
        <f t="shared" si="2"/>
        <v>0</v>
      </c>
      <c r="P188" s="54"/>
    </row>
    <row r="189" spans="1:16" ht="16" x14ac:dyDescent="0.2">
      <c r="A189" s="46"/>
      <c r="B189" s="40"/>
      <c r="C189" s="40"/>
      <c r="D189" s="40"/>
      <c r="E189" s="37"/>
      <c r="F189" s="39"/>
      <c r="G189" s="47"/>
      <c r="H189" s="40"/>
      <c r="I189" s="48"/>
      <c r="J189" s="49"/>
      <c r="K189" s="50"/>
      <c r="L189" s="51"/>
      <c r="M189" s="52"/>
      <c r="N189" s="46"/>
      <c r="O189" s="53">
        <f t="shared" si="2"/>
        <v>0</v>
      </c>
      <c r="P189" s="54"/>
    </row>
    <row r="190" spans="1:16" ht="16" x14ac:dyDescent="0.2">
      <c r="A190" s="46"/>
      <c r="B190" s="40"/>
      <c r="C190" s="40"/>
      <c r="D190" s="40"/>
      <c r="E190" s="37"/>
      <c r="F190" s="39"/>
      <c r="G190" s="47"/>
      <c r="H190" s="40"/>
      <c r="I190" s="48"/>
      <c r="J190" s="49"/>
      <c r="K190" s="50"/>
      <c r="L190" s="51"/>
      <c r="M190" s="52"/>
      <c r="N190" s="46"/>
      <c r="O190" s="53">
        <f t="shared" si="2"/>
        <v>0</v>
      </c>
      <c r="P190" s="54"/>
    </row>
    <row r="191" spans="1:16" ht="16" x14ac:dyDescent="0.2">
      <c r="A191" s="89"/>
      <c r="B191" s="90"/>
      <c r="C191" s="90"/>
      <c r="D191" s="90"/>
      <c r="E191" s="59"/>
      <c r="F191" s="91"/>
      <c r="G191" s="47"/>
      <c r="H191" s="40"/>
      <c r="I191" s="48"/>
      <c r="J191" s="49"/>
      <c r="K191" s="50"/>
      <c r="L191" s="51"/>
      <c r="M191" s="52"/>
      <c r="N191" s="46"/>
      <c r="O191" s="53">
        <f t="shared" si="2"/>
        <v>0</v>
      </c>
      <c r="P191" s="54"/>
    </row>
    <row r="192" spans="1:16" ht="16" x14ac:dyDescent="0.2">
      <c r="A192" s="46"/>
      <c r="B192" s="40"/>
      <c r="C192" s="40"/>
      <c r="D192" s="40"/>
      <c r="E192" s="37"/>
      <c r="F192" s="39"/>
      <c r="G192" s="47"/>
      <c r="H192" s="40"/>
      <c r="I192" s="48"/>
      <c r="J192" s="49"/>
      <c r="K192" s="50"/>
      <c r="L192" s="51"/>
      <c r="M192" s="52"/>
      <c r="N192" s="46"/>
      <c r="O192" s="53">
        <f t="shared" si="2"/>
        <v>0</v>
      </c>
      <c r="P192" s="54"/>
    </row>
    <row r="193" spans="1:16" ht="16" x14ac:dyDescent="0.2">
      <c r="A193" s="46"/>
      <c r="B193" s="40"/>
      <c r="C193" s="40"/>
      <c r="D193" s="40"/>
      <c r="E193" s="37"/>
      <c r="F193" s="39"/>
      <c r="G193" s="47"/>
      <c r="H193" s="40"/>
      <c r="I193" s="48"/>
      <c r="J193" s="49"/>
      <c r="K193" s="50"/>
      <c r="L193" s="51"/>
      <c r="M193" s="52"/>
      <c r="N193" s="46"/>
      <c r="O193" s="53">
        <f t="shared" ref="O193:O217" si="3">ABS(N193-A193)</f>
        <v>0</v>
      </c>
      <c r="P193" s="54"/>
    </row>
    <row r="194" spans="1:16" ht="16" x14ac:dyDescent="0.2">
      <c r="A194" s="46"/>
      <c r="B194" s="40"/>
      <c r="C194" s="40"/>
      <c r="D194" s="40"/>
      <c r="E194" s="37"/>
      <c r="F194" s="39"/>
      <c r="G194" s="47"/>
      <c r="H194" s="40"/>
      <c r="I194" s="48"/>
      <c r="J194" s="49"/>
      <c r="K194" s="50"/>
      <c r="L194" s="51"/>
      <c r="M194" s="52"/>
      <c r="N194" s="46"/>
      <c r="O194" s="53">
        <f t="shared" si="3"/>
        <v>0</v>
      </c>
      <c r="P194" s="54"/>
    </row>
    <row r="195" spans="1:16" ht="16" x14ac:dyDescent="0.2">
      <c r="A195" s="46"/>
      <c r="B195" s="40"/>
      <c r="C195" s="40"/>
      <c r="D195" s="40"/>
      <c r="E195" s="37"/>
      <c r="F195" s="39"/>
      <c r="G195" s="47"/>
      <c r="H195" s="40"/>
      <c r="I195" s="48"/>
      <c r="J195" s="49"/>
      <c r="K195" s="50"/>
      <c r="L195" s="51"/>
      <c r="M195" s="52"/>
      <c r="N195" s="46"/>
      <c r="O195" s="53">
        <f t="shared" si="3"/>
        <v>0</v>
      </c>
      <c r="P195" s="54"/>
    </row>
    <row r="196" spans="1:16" ht="16" x14ac:dyDescent="0.2">
      <c r="A196" s="46"/>
      <c r="B196" s="40"/>
      <c r="C196" s="40"/>
      <c r="D196" s="40"/>
      <c r="E196" s="37"/>
      <c r="F196" s="39"/>
      <c r="G196" s="47"/>
      <c r="H196" s="40"/>
      <c r="I196" s="48"/>
      <c r="J196" s="49"/>
      <c r="K196" s="50"/>
      <c r="L196" s="51"/>
      <c r="M196" s="52"/>
      <c r="N196" s="46"/>
      <c r="O196" s="53">
        <f t="shared" si="3"/>
        <v>0</v>
      </c>
      <c r="P196" s="54"/>
    </row>
    <row r="197" spans="1:16" ht="16" x14ac:dyDescent="0.2">
      <c r="A197" s="46"/>
      <c r="B197" s="40"/>
      <c r="C197" s="40"/>
      <c r="D197" s="40"/>
      <c r="E197" s="37"/>
      <c r="F197" s="39"/>
      <c r="G197" s="47"/>
      <c r="H197" s="40"/>
      <c r="I197" s="48"/>
      <c r="J197" s="49"/>
      <c r="K197" s="50"/>
      <c r="L197" s="51"/>
      <c r="M197" s="52"/>
      <c r="N197" s="46"/>
      <c r="O197" s="53">
        <f t="shared" si="3"/>
        <v>0</v>
      </c>
      <c r="P197" s="54"/>
    </row>
    <row r="198" spans="1:16" ht="16" x14ac:dyDescent="0.2">
      <c r="A198" s="46"/>
      <c r="B198" s="40"/>
      <c r="C198" s="40"/>
      <c r="D198" s="40"/>
      <c r="E198" s="37"/>
      <c r="F198" s="39"/>
      <c r="G198" s="47"/>
      <c r="H198" s="40"/>
      <c r="I198" s="48"/>
      <c r="J198" s="49"/>
      <c r="K198" s="50"/>
      <c r="L198" s="51"/>
      <c r="M198" s="52"/>
      <c r="N198" s="46"/>
      <c r="O198" s="53">
        <f t="shared" si="3"/>
        <v>0</v>
      </c>
      <c r="P198" s="54"/>
    </row>
    <row r="199" spans="1:16" ht="16" x14ac:dyDescent="0.2">
      <c r="A199" s="46"/>
      <c r="B199" s="40"/>
      <c r="C199" s="40"/>
      <c r="D199" s="40"/>
      <c r="E199" s="37"/>
      <c r="F199" s="39"/>
      <c r="G199" s="47"/>
      <c r="H199" s="40"/>
      <c r="I199" s="48"/>
      <c r="J199" s="49"/>
      <c r="K199" s="50"/>
      <c r="L199" s="51"/>
      <c r="M199" s="52"/>
      <c r="N199" s="46"/>
      <c r="O199" s="53">
        <f t="shared" si="3"/>
        <v>0</v>
      </c>
      <c r="P199" s="54"/>
    </row>
    <row r="200" spans="1:16" ht="16" x14ac:dyDescent="0.2">
      <c r="A200" s="46"/>
      <c r="B200" s="40"/>
      <c r="C200" s="40"/>
      <c r="D200" s="40"/>
      <c r="E200" s="37"/>
      <c r="F200" s="39"/>
      <c r="G200" s="47"/>
      <c r="H200" s="40"/>
      <c r="I200" s="48"/>
      <c r="J200" s="49"/>
      <c r="K200" s="50"/>
      <c r="L200" s="51"/>
      <c r="M200" s="52"/>
      <c r="N200" s="46"/>
      <c r="O200" s="53">
        <f t="shared" si="3"/>
        <v>0</v>
      </c>
      <c r="P200" s="54"/>
    </row>
    <row r="201" spans="1:16" ht="16" x14ac:dyDescent="0.2">
      <c r="A201" s="46"/>
      <c r="B201" s="40"/>
      <c r="C201" s="40"/>
      <c r="D201" s="40"/>
      <c r="E201" s="37"/>
      <c r="F201" s="39"/>
      <c r="G201" s="47"/>
      <c r="H201" s="40"/>
      <c r="I201" s="48"/>
      <c r="J201" s="49"/>
      <c r="K201" s="50"/>
      <c r="L201" s="51"/>
      <c r="M201" s="52"/>
      <c r="N201" s="46"/>
      <c r="O201" s="53">
        <f t="shared" si="3"/>
        <v>0</v>
      </c>
      <c r="P201" s="54"/>
    </row>
    <row r="202" spans="1:16" ht="16" x14ac:dyDescent="0.2">
      <c r="A202" s="46"/>
      <c r="B202" s="40"/>
      <c r="C202" s="40"/>
      <c r="D202" s="40"/>
      <c r="E202" s="37"/>
      <c r="F202" s="39"/>
      <c r="G202" s="47"/>
      <c r="H202" s="40"/>
      <c r="I202" s="48"/>
      <c r="J202" s="49"/>
      <c r="K202" s="50"/>
      <c r="L202" s="51"/>
      <c r="M202" s="52"/>
      <c r="N202" s="46"/>
      <c r="O202" s="53">
        <f t="shared" si="3"/>
        <v>0</v>
      </c>
      <c r="P202" s="54"/>
    </row>
    <row r="203" spans="1:16" ht="16" x14ac:dyDescent="0.2">
      <c r="A203" s="46"/>
      <c r="B203" s="40"/>
      <c r="C203" s="40"/>
      <c r="D203" s="40"/>
      <c r="E203" s="37"/>
      <c r="F203" s="39"/>
      <c r="G203" s="47"/>
      <c r="H203" s="40"/>
      <c r="I203" s="48"/>
      <c r="J203" s="49"/>
      <c r="K203" s="50"/>
      <c r="L203" s="51"/>
      <c r="M203" s="52"/>
      <c r="N203" s="46"/>
      <c r="O203" s="53">
        <f t="shared" si="3"/>
        <v>0</v>
      </c>
      <c r="P203" s="54"/>
    </row>
    <row r="204" spans="1:16" ht="16" x14ac:dyDescent="0.2">
      <c r="A204" s="46"/>
      <c r="B204" s="40"/>
      <c r="C204" s="40"/>
      <c r="D204" s="40"/>
      <c r="E204" s="37"/>
      <c r="F204" s="39"/>
      <c r="G204" s="47"/>
      <c r="H204" s="40"/>
      <c r="I204" s="48"/>
      <c r="J204" s="49"/>
      <c r="K204" s="50"/>
      <c r="L204" s="51"/>
      <c r="M204" s="52"/>
      <c r="N204" s="46"/>
      <c r="O204" s="53">
        <f t="shared" si="3"/>
        <v>0</v>
      </c>
      <c r="P204" s="54"/>
    </row>
    <row r="205" spans="1:16" ht="16" x14ac:dyDescent="0.2">
      <c r="A205" s="46"/>
      <c r="B205" s="40"/>
      <c r="C205" s="40"/>
      <c r="D205" s="40"/>
      <c r="E205" s="37"/>
      <c r="F205" s="39"/>
      <c r="G205" s="47"/>
      <c r="H205" s="40"/>
      <c r="I205" s="48"/>
      <c r="J205" s="49"/>
      <c r="K205" s="50"/>
      <c r="L205" s="51"/>
      <c r="M205" s="52"/>
      <c r="N205" s="46"/>
      <c r="O205" s="53">
        <f t="shared" si="3"/>
        <v>0</v>
      </c>
      <c r="P205" s="54"/>
    </row>
    <row r="206" spans="1:16" ht="16" x14ac:dyDescent="0.2">
      <c r="A206" s="46"/>
      <c r="B206" s="40"/>
      <c r="C206" s="40"/>
      <c r="D206" s="40"/>
      <c r="E206" s="37"/>
      <c r="F206" s="39"/>
      <c r="G206" s="47"/>
      <c r="H206" s="40"/>
      <c r="I206" s="48"/>
      <c r="J206" s="49"/>
      <c r="K206" s="50"/>
      <c r="L206" s="51"/>
      <c r="M206" s="52"/>
      <c r="N206" s="46"/>
      <c r="O206" s="53">
        <f t="shared" si="3"/>
        <v>0</v>
      </c>
      <c r="P206" s="54"/>
    </row>
    <row r="207" spans="1:16" ht="16" x14ac:dyDescent="0.2">
      <c r="A207" s="46"/>
      <c r="B207" s="40"/>
      <c r="C207" s="40"/>
      <c r="D207" s="40"/>
      <c r="E207" s="37"/>
      <c r="F207" s="39"/>
      <c r="G207" s="47"/>
      <c r="H207" s="40"/>
      <c r="I207" s="48"/>
      <c r="J207" s="49"/>
      <c r="K207" s="50"/>
      <c r="L207" s="51"/>
      <c r="M207" s="52"/>
      <c r="N207" s="46"/>
      <c r="O207" s="53">
        <f t="shared" si="3"/>
        <v>0</v>
      </c>
      <c r="P207" s="54"/>
    </row>
    <row r="208" spans="1:16" ht="16" x14ac:dyDescent="0.2">
      <c r="A208" s="46"/>
      <c r="B208" s="40"/>
      <c r="C208" s="40"/>
      <c r="D208" s="40"/>
      <c r="E208" s="37"/>
      <c r="F208" s="39"/>
      <c r="G208" s="47"/>
      <c r="H208" s="40"/>
      <c r="I208" s="48"/>
      <c r="J208" s="49"/>
      <c r="K208" s="50"/>
      <c r="L208" s="51"/>
      <c r="M208" s="52"/>
      <c r="N208" s="46"/>
      <c r="O208" s="53">
        <f t="shared" si="3"/>
        <v>0</v>
      </c>
      <c r="P208" s="54"/>
    </row>
    <row r="209" spans="1:16" ht="16" x14ac:dyDescent="0.2">
      <c r="A209" s="46"/>
      <c r="B209" s="40"/>
      <c r="C209" s="40"/>
      <c r="D209" s="40"/>
      <c r="E209" s="37"/>
      <c r="F209" s="39"/>
      <c r="G209" s="47"/>
      <c r="H209" s="40"/>
      <c r="I209" s="48"/>
      <c r="J209" s="49"/>
      <c r="K209" s="50"/>
      <c r="L209" s="51"/>
      <c r="M209" s="52"/>
      <c r="N209" s="46"/>
      <c r="O209" s="53">
        <f t="shared" si="3"/>
        <v>0</v>
      </c>
      <c r="P209" s="54"/>
    </row>
    <row r="210" spans="1:16" ht="16" x14ac:dyDescent="0.2">
      <c r="A210" s="46"/>
      <c r="B210" s="40"/>
      <c r="C210" s="40"/>
      <c r="D210" s="40"/>
      <c r="E210" s="37"/>
      <c r="F210" s="39"/>
      <c r="G210" s="47"/>
      <c r="H210" s="40"/>
      <c r="I210" s="48"/>
      <c r="J210" s="49"/>
      <c r="K210" s="50"/>
      <c r="L210" s="51"/>
      <c r="M210" s="52"/>
      <c r="N210" s="46"/>
      <c r="O210" s="53">
        <f t="shared" si="3"/>
        <v>0</v>
      </c>
      <c r="P210" s="54"/>
    </row>
    <row r="211" spans="1:16" ht="16" x14ac:dyDescent="0.2">
      <c r="A211" s="46"/>
      <c r="B211" s="40"/>
      <c r="C211" s="40"/>
      <c r="D211" s="40"/>
      <c r="E211" s="37"/>
      <c r="F211" s="39"/>
      <c r="G211" s="47"/>
      <c r="H211" s="40"/>
      <c r="I211" s="48"/>
      <c r="J211" s="49"/>
      <c r="K211" s="50"/>
      <c r="L211" s="51"/>
      <c r="M211" s="52"/>
      <c r="N211" s="46"/>
      <c r="O211" s="53">
        <f t="shared" si="3"/>
        <v>0</v>
      </c>
      <c r="P211" s="54"/>
    </row>
    <row r="212" spans="1:16" ht="16" x14ac:dyDescent="0.2">
      <c r="A212" s="46"/>
      <c r="B212" s="40"/>
      <c r="C212" s="40"/>
      <c r="D212" s="40"/>
      <c r="E212" s="37"/>
      <c r="F212" s="39"/>
      <c r="G212" s="47"/>
      <c r="H212" s="40"/>
      <c r="I212" s="48"/>
      <c r="J212" s="49"/>
      <c r="K212" s="50"/>
      <c r="L212" s="51"/>
      <c r="M212" s="52"/>
      <c r="N212" s="46"/>
      <c r="O212" s="53">
        <f t="shared" si="3"/>
        <v>0</v>
      </c>
      <c r="P212" s="54"/>
    </row>
    <row r="213" spans="1:16" ht="16" x14ac:dyDescent="0.2">
      <c r="A213" s="46"/>
      <c r="B213" s="40"/>
      <c r="C213" s="40"/>
      <c r="D213" s="40"/>
      <c r="E213" s="37"/>
      <c r="F213" s="39"/>
      <c r="G213" s="47"/>
      <c r="H213" s="40"/>
      <c r="I213" s="48"/>
      <c r="J213" s="49"/>
      <c r="K213" s="107"/>
      <c r="L213" s="110"/>
      <c r="M213" s="111"/>
      <c r="N213" s="46"/>
      <c r="O213" s="53">
        <f t="shared" si="3"/>
        <v>0</v>
      </c>
      <c r="P213" s="54"/>
    </row>
    <row r="214" spans="1:16" ht="16" x14ac:dyDescent="0.2">
      <c r="A214" s="46"/>
      <c r="B214" s="40"/>
      <c r="C214" s="40"/>
      <c r="D214" s="40"/>
      <c r="E214" s="37"/>
      <c r="F214" s="39"/>
      <c r="G214" s="47"/>
      <c r="H214" s="40"/>
      <c r="I214" s="48"/>
      <c r="J214" s="49"/>
      <c r="K214" s="50"/>
      <c r="L214" s="51"/>
      <c r="M214" s="52"/>
      <c r="N214" s="46"/>
      <c r="O214" s="53">
        <f t="shared" si="3"/>
        <v>0</v>
      </c>
      <c r="P214" s="54"/>
    </row>
    <row r="215" spans="1:16" ht="16" x14ac:dyDescent="0.2">
      <c r="A215" s="46"/>
      <c r="B215" s="40"/>
      <c r="C215" s="40"/>
      <c r="D215" s="40"/>
      <c r="E215" s="37"/>
      <c r="F215" s="39"/>
      <c r="G215" s="47"/>
      <c r="H215" s="40"/>
      <c r="I215" s="48"/>
      <c r="J215" s="49"/>
      <c r="K215" s="50"/>
      <c r="L215" s="51"/>
      <c r="M215" s="52"/>
      <c r="N215" s="46"/>
      <c r="O215" s="53">
        <f t="shared" si="3"/>
        <v>0</v>
      </c>
      <c r="P215" s="54"/>
    </row>
    <row r="216" spans="1:16" ht="16" x14ac:dyDescent="0.2">
      <c r="A216" s="46"/>
      <c r="B216" s="40"/>
      <c r="C216" s="40"/>
      <c r="D216" s="40"/>
      <c r="E216" s="37"/>
      <c r="F216" s="39"/>
      <c r="G216" s="47"/>
      <c r="H216" s="40"/>
      <c r="I216" s="48"/>
      <c r="J216" s="49"/>
      <c r="K216" s="50"/>
      <c r="L216" s="51"/>
      <c r="M216" s="52"/>
      <c r="N216" s="46"/>
      <c r="O216" s="53">
        <f t="shared" si="3"/>
        <v>0</v>
      </c>
      <c r="P216" s="54"/>
    </row>
    <row r="217" spans="1:16" ht="16" x14ac:dyDescent="0.2">
      <c r="A217" s="46"/>
      <c r="B217" s="40"/>
      <c r="C217" s="40"/>
      <c r="D217" s="40"/>
      <c r="E217" s="37"/>
      <c r="F217" s="39"/>
      <c r="G217" s="47"/>
      <c r="H217" s="40"/>
      <c r="I217" s="114"/>
      <c r="J217" s="49"/>
      <c r="K217" s="107"/>
      <c r="L217" s="110"/>
      <c r="M217" s="111"/>
      <c r="N217" s="46"/>
      <c r="O217" s="53">
        <f t="shared" si="3"/>
        <v>0</v>
      </c>
      <c r="P217" s="54"/>
    </row>
    <row r="218" spans="1:16" ht="34.5" customHeight="1" thickBot="1" x14ac:dyDescent="0.25">
      <c r="A218" s="100" t="s">
        <v>55</v>
      </c>
      <c r="B218" s="60"/>
      <c r="C218" s="104"/>
      <c r="D218" s="104"/>
      <c r="E218" s="92">
        <f>SUM(E4:E217)</f>
        <v>54</v>
      </c>
      <c r="F218" s="35"/>
      <c r="G218" s="161" t="s">
        <v>56</v>
      </c>
      <c r="H218" s="162"/>
      <c r="I218" s="62">
        <f>SUM(I4:I191)</f>
        <v>14</v>
      </c>
      <c r="J218" s="105">
        <f>SUM(J4:J191)</f>
        <v>0</v>
      </c>
      <c r="K218" s="108">
        <f>SUM(K4:K191)</f>
        <v>14</v>
      </c>
      <c r="L218" s="110">
        <f>SUM(L4:L191)</f>
        <v>20</v>
      </c>
      <c r="M218" s="52">
        <f>SUM(M4:M191)</f>
        <v>2</v>
      </c>
      <c r="N218" s="93"/>
      <c r="O218" s="64">
        <f>SUM(I218:M218)</f>
        <v>50</v>
      </c>
      <c r="P218" s="128" t="s">
        <v>57</v>
      </c>
    </row>
    <row r="219" spans="1:16" ht="30.75" customHeight="1" thickBot="1" x14ac:dyDescent="0.25">
      <c r="A219" s="150" t="s">
        <v>58</v>
      </c>
      <c r="B219" s="150"/>
      <c r="C219" s="150"/>
      <c r="D219" s="117"/>
      <c r="E219" s="61">
        <f>SUM(C4:C217)</f>
        <v>2</v>
      </c>
      <c r="F219" s="35"/>
      <c r="G219" s="163" t="s">
        <v>184</v>
      </c>
      <c r="H219" s="164"/>
      <c r="I219" s="66">
        <f>SUMIF(I4:I191,"=1",O4:O191)</f>
        <v>0.55277777777777803</v>
      </c>
      <c r="J219" s="106">
        <f>SUMIF(J4:J191,"=1",O4:O191)</f>
        <v>0</v>
      </c>
      <c r="K219" s="109">
        <f>SUMIF(K4:K191,"=1",O4:O191)</f>
        <v>0.12013888888888874</v>
      </c>
      <c r="L219" s="113">
        <f>SUMIF(L4:L191,"=1",O4:O191)</f>
        <v>0.13055555555555556</v>
      </c>
      <c r="M219" s="112">
        <f>SUMIF(M4:M191,"=1",O4:O191)</f>
        <v>6.2500000000000056E-3</v>
      </c>
      <c r="N219" s="94"/>
      <c r="O219" s="67">
        <f>SUM(O4:O217)</f>
        <v>0.81597222222222177</v>
      </c>
      <c r="P219" s="128" t="s">
        <v>181</v>
      </c>
    </row>
    <row r="220" spans="1:16" ht="31.5" customHeight="1" x14ac:dyDescent="0.2">
      <c r="A220" s="63"/>
      <c r="B220" s="69"/>
      <c r="C220" s="35"/>
      <c r="D220" s="35"/>
      <c r="E220" s="35"/>
      <c r="F220" s="35"/>
      <c r="G220" s="163" t="s">
        <v>185</v>
      </c>
      <c r="H220" s="164"/>
      <c r="I220" s="70">
        <f>ABS(I219*60)</f>
        <v>33.166666666666686</v>
      </c>
      <c r="J220" s="71">
        <f>ABS(J219*60)</f>
        <v>0</v>
      </c>
      <c r="K220" s="72">
        <f>ABS(K219*60)</f>
        <v>7.2083333333333242</v>
      </c>
      <c r="L220" s="73">
        <f>ABS(L219*60)</f>
        <v>7.8333333333333339</v>
      </c>
      <c r="M220" s="74">
        <f>ABS(M219*60)</f>
        <v>0.37500000000000033</v>
      </c>
      <c r="N220" s="95"/>
      <c r="O220" s="53">
        <f>ABS(O219*60)</f>
        <v>48.958333333333307</v>
      </c>
      <c r="P220" s="128" t="s">
        <v>182</v>
      </c>
    </row>
    <row r="221" spans="1:16" ht="27.75" customHeight="1" x14ac:dyDescent="0.2">
      <c r="A221" s="63"/>
      <c r="B221" s="69"/>
      <c r="C221" s="35"/>
      <c r="D221" s="35"/>
      <c r="E221" s="35"/>
      <c r="F221" s="35"/>
      <c r="G221" s="163" t="s">
        <v>186</v>
      </c>
      <c r="H221" s="164"/>
      <c r="I221" s="115">
        <f t="shared" ref="I221:J221" si="4">ABS(I220/I218)</f>
        <v>2.3690476190476204</v>
      </c>
      <c r="J221" s="116">
        <v>0</v>
      </c>
      <c r="K221" s="76">
        <f>ABS(K220/K218)</f>
        <v>0.51488095238095177</v>
      </c>
      <c r="L221" s="77">
        <f>ABS(L220/L218)</f>
        <v>0.39166666666666672</v>
      </c>
      <c r="M221" s="78">
        <f>ABS(M220/M218)</f>
        <v>0.18750000000000017</v>
      </c>
      <c r="N221" s="93"/>
      <c r="O221" s="79">
        <f>ABS(O220/O218)</f>
        <v>0.97916666666666619</v>
      </c>
      <c r="P221" s="129" t="s">
        <v>183</v>
      </c>
    </row>
    <row r="222" spans="1:16" ht="17" thickBot="1" x14ac:dyDescent="0.25">
      <c r="A222" s="63"/>
      <c r="B222" s="69"/>
      <c r="C222" s="35"/>
      <c r="D222" s="35"/>
      <c r="E222" s="35"/>
      <c r="F222" s="35"/>
      <c r="G222" s="81"/>
      <c r="H222" s="82"/>
      <c r="I222" s="35"/>
      <c r="J222" s="83"/>
      <c r="K222" s="83"/>
      <c r="L222" s="83"/>
      <c r="M222" s="83"/>
      <c r="N222" s="63"/>
      <c r="O222" s="35"/>
      <c r="P222" s="35"/>
    </row>
    <row r="223" spans="1:16" ht="18" thickTop="1" thickBot="1" x14ac:dyDescent="0.25">
      <c r="A223" s="153" t="s">
        <v>65</v>
      </c>
      <c r="B223" s="154"/>
      <c r="C223" s="154"/>
      <c r="D223" s="154"/>
      <c r="E223" s="154"/>
      <c r="F223" s="154"/>
      <c r="G223" s="155"/>
      <c r="H223" s="82" t="s">
        <v>66</v>
      </c>
      <c r="I223" s="118" t="s">
        <v>187</v>
      </c>
      <c r="J223" s="118" t="s">
        <v>188</v>
      </c>
      <c r="K223" s="118">
        <v>46</v>
      </c>
      <c r="L223" s="118">
        <v>47</v>
      </c>
      <c r="M223" s="118">
        <v>51</v>
      </c>
      <c r="N223" s="63"/>
      <c r="O223" s="35"/>
      <c r="P223" s="35"/>
    </row>
    <row r="224" spans="1:16" ht="17" thickTop="1" x14ac:dyDescent="0.2">
      <c r="A224" s="63"/>
      <c r="B224" s="35"/>
      <c r="C224" s="35"/>
      <c r="D224" s="35"/>
      <c r="E224" s="35"/>
      <c r="F224" s="35" t="s">
        <v>67</v>
      </c>
      <c r="G224" s="82"/>
      <c r="H224" s="82" t="s">
        <v>68</v>
      </c>
      <c r="I224" s="118">
        <v>38320</v>
      </c>
      <c r="J224" s="118">
        <v>1111</v>
      </c>
      <c r="K224" s="118">
        <v>143325</v>
      </c>
      <c r="L224" s="118">
        <v>132140</v>
      </c>
      <c r="M224" s="118">
        <v>135000</v>
      </c>
      <c r="N224" s="63"/>
      <c r="O224" s="35"/>
      <c r="P224" s="35"/>
    </row>
    <row r="225" spans="1:16" ht="16" x14ac:dyDescent="0.2">
      <c r="A225" s="84" t="s">
        <v>46</v>
      </c>
      <c r="B225" s="140" t="s">
        <v>69</v>
      </c>
      <c r="C225" s="141"/>
      <c r="D225" s="141"/>
      <c r="E225" s="142"/>
      <c r="F225" s="85">
        <f>SUMIF(F4:F217,"CA",E4:E217)</f>
        <v>12</v>
      </c>
      <c r="G225" s="86">
        <f>ABS(F225/E218)</f>
        <v>0.22222222222222221</v>
      </c>
      <c r="H225" s="82" t="s">
        <v>70</v>
      </c>
      <c r="I225" s="118">
        <v>38397</v>
      </c>
      <c r="J225" s="118">
        <v>1111</v>
      </c>
      <c r="K225" s="118"/>
      <c r="L225" s="118">
        <v>132219</v>
      </c>
      <c r="M225" s="118">
        <v>135000</v>
      </c>
      <c r="N225" s="63"/>
      <c r="O225" s="35"/>
      <c r="P225" s="35"/>
    </row>
    <row r="226" spans="1:16" ht="16" x14ac:dyDescent="0.2">
      <c r="A226" s="84" t="s">
        <v>44</v>
      </c>
      <c r="B226" s="140" t="s">
        <v>71</v>
      </c>
      <c r="C226" s="141"/>
      <c r="D226" s="141"/>
      <c r="E226" s="142"/>
      <c r="F226" s="85">
        <f>SUMIF(F4:F217,"EL",E4:E217)</f>
        <v>13</v>
      </c>
      <c r="G226" s="86">
        <f>ABS(F226/E218)</f>
        <v>0.24074074074074073</v>
      </c>
      <c r="H226" s="82" t="s">
        <v>72</v>
      </c>
      <c r="I226" s="118">
        <f>SUM(I225-I224)</f>
        <v>77</v>
      </c>
      <c r="J226" s="118">
        <f>SUM(J225-J224)</f>
        <v>0</v>
      </c>
      <c r="K226" s="118">
        <f>SUM(K225-K224)</f>
        <v>-143325</v>
      </c>
      <c r="L226" s="118">
        <f>SUM(L225-L224)</f>
        <v>79</v>
      </c>
      <c r="M226" s="118">
        <f>SUM(M225-M224)</f>
        <v>0</v>
      </c>
      <c r="N226" s="63"/>
      <c r="O226" s="35"/>
      <c r="P226" s="35"/>
    </row>
    <row r="227" spans="1:16" ht="16" x14ac:dyDescent="0.2">
      <c r="A227" s="84" t="s">
        <v>53</v>
      </c>
      <c r="B227" s="140" t="s">
        <v>73</v>
      </c>
      <c r="C227" s="141"/>
      <c r="D227" s="141"/>
      <c r="E227" s="142"/>
      <c r="F227" s="85">
        <f>SUMIF(F4:F217,"EN",E4:E217)</f>
        <v>0</v>
      </c>
      <c r="G227" s="86">
        <f>ABS(F227/E218)</f>
        <v>0</v>
      </c>
      <c r="H227" s="82" t="s">
        <v>74</v>
      </c>
      <c r="I227" s="118"/>
      <c r="J227" s="118"/>
      <c r="K227" s="118"/>
      <c r="L227" s="118"/>
      <c r="M227" s="118"/>
      <c r="N227" s="63"/>
      <c r="O227" s="35"/>
      <c r="P227" s="35"/>
    </row>
    <row r="228" spans="1:16" ht="16" x14ac:dyDescent="0.2">
      <c r="A228" s="84" t="s">
        <v>54</v>
      </c>
      <c r="B228" s="140" t="s">
        <v>75</v>
      </c>
      <c r="C228" s="141"/>
      <c r="D228" s="141"/>
      <c r="E228" s="142"/>
      <c r="F228" s="85">
        <f>SUMIF(F4:F217,"EV",E4:E217)</f>
        <v>0</v>
      </c>
      <c r="G228" s="86">
        <f>ABS(F228/E218)</f>
        <v>0</v>
      </c>
      <c r="H228" s="82"/>
      <c r="I228" s="118"/>
      <c r="J228" s="118"/>
      <c r="K228" s="118" t="s">
        <v>76</v>
      </c>
      <c r="L228" s="118"/>
      <c r="M228" s="118"/>
      <c r="N228" s="63"/>
      <c r="O228" s="35"/>
      <c r="P228" s="35"/>
    </row>
    <row r="229" spans="1:16" ht="16" x14ac:dyDescent="0.2">
      <c r="A229" s="84" t="s">
        <v>77</v>
      </c>
      <c r="B229" s="140" t="s">
        <v>78</v>
      </c>
      <c r="C229" s="141"/>
      <c r="D229" s="141"/>
      <c r="E229" s="142"/>
      <c r="F229" s="85">
        <f>SUMIF(F4:F217,"FP",E4:E217)</f>
        <v>0</v>
      </c>
      <c r="G229" s="86">
        <f>ABS(F229/E218)</f>
        <v>0</v>
      </c>
      <c r="H229" s="82"/>
      <c r="I229" s="118"/>
      <c r="J229" s="118"/>
      <c r="K229" s="118"/>
      <c r="L229" s="118"/>
      <c r="M229" s="118"/>
      <c r="N229" s="63"/>
      <c r="O229" s="35"/>
      <c r="P229" s="35"/>
    </row>
    <row r="230" spans="1:16" ht="16" x14ac:dyDescent="0.2">
      <c r="A230" s="84" t="s">
        <v>51</v>
      </c>
      <c r="B230" s="140" t="s">
        <v>79</v>
      </c>
      <c r="C230" s="141"/>
      <c r="D230" s="141"/>
      <c r="E230" s="142"/>
      <c r="F230" s="85">
        <f>SUMIF(F4:F217,"LS",E4:E217)</f>
        <v>7</v>
      </c>
      <c r="G230" s="86">
        <f>ABS(F230/E218)</f>
        <v>0.12962962962962962</v>
      </c>
      <c r="H230" s="82" t="s">
        <v>80</v>
      </c>
      <c r="I230" s="35"/>
      <c r="J230" s="35"/>
      <c r="K230" s="35"/>
      <c r="L230" s="35"/>
      <c r="M230" s="35"/>
      <c r="N230" s="63"/>
      <c r="O230" s="35"/>
      <c r="P230" s="35"/>
    </row>
    <row r="231" spans="1:16" ht="16" x14ac:dyDescent="0.2">
      <c r="A231" s="84" t="s">
        <v>47</v>
      </c>
      <c r="B231" s="140" t="s">
        <v>81</v>
      </c>
      <c r="C231" s="141"/>
      <c r="D231" s="141"/>
      <c r="E231" s="142"/>
      <c r="F231" s="85">
        <f>SUMIF(F4:F217,"MA",E4:E217)</f>
        <v>4</v>
      </c>
      <c r="G231" s="86">
        <f>ABS(F231/E218)</f>
        <v>7.407407407407407E-2</v>
      </c>
      <c r="H231" s="35"/>
      <c r="I231" s="35"/>
      <c r="J231" s="35"/>
      <c r="K231" s="35"/>
      <c r="L231" s="35"/>
      <c r="M231" s="35"/>
      <c r="N231" s="35"/>
      <c r="O231" s="35"/>
      <c r="P231" s="35"/>
    </row>
    <row r="232" spans="1:16" ht="16" x14ac:dyDescent="0.2">
      <c r="A232" s="84" t="s">
        <v>49</v>
      </c>
      <c r="B232" s="140" t="s">
        <v>82</v>
      </c>
      <c r="C232" s="141"/>
      <c r="D232" s="141"/>
      <c r="E232" s="142"/>
      <c r="F232" s="85">
        <f>SUMIF(F4:F217,"TS",E4:E217)</f>
        <v>5</v>
      </c>
      <c r="G232" s="86">
        <f>ABS(F232/E218)</f>
        <v>9.2592592592592587E-2</v>
      </c>
      <c r="H232" s="35"/>
      <c r="I232" s="35"/>
      <c r="J232" s="35"/>
      <c r="K232" s="35"/>
      <c r="L232" s="35"/>
      <c r="M232" s="35"/>
      <c r="N232" s="35"/>
      <c r="O232" s="35"/>
      <c r="P232" s="35"/>
    </row>
    <row r="233" spans="1:16" ht="16" x14ac:dyDescent="0.2">
      <c r="A233" s="84" t="s">
        <v>45</v>
      </c>
      <c r="B233" s="140" t="s">
        <v>83</v>
      </c>
      <c r="C233" s="141"/>
      <c r="D233" s="141"/>
      <c r="E233" s="142"/>
      <c r="F233" s="85">
        <f>SUMIF(F4:F217,"PL",E4:E217)</f>
        <v>12</v>
      </c>
      <c r="G233" s="86">
        <f>ABS(F233/E218)</f>
        <v>0.22222222222222221</v>
      </c>
      <c r="H233" s="35"/>
      <c r="I233" s="35"/>
      <c r="J233" s="35"/>
      <c r="K233" s="35"/>
      <c r="L233" s="35"/>
      <c r="M233" s="35"/>
      <c r="N233" s="35"/>
      <c r="O233" s="35"/>
      <c r="P233" s="35"/>
    </row>
    <row r="234" spans="1:16" ht="16" x14ac:dyDescent="0.2">
      <c r="A234" s="84" t="s">
        <v>50</v>
      </c>
      <c r="B234" s="140" t="s">
        <v>84</v>
      </c>
      <c r="C234" s="141"/>
      <c r="D234" s="141"/>
      <c r="E234" s="142"/>
      <c r="F234" s="85">
        <f>SUMIF(F4:F217,"SF",E4:E217)</f>
        <v>1</v>
      </c>
      <c r="G234" s="86">
        <f>ABS(F234/E218)</f>
        <v>1.8518518518518517E-2</v>
      </c>
      <c r="H234" s="35"/>
      <c r="I234" s="35"/>
      <c r="J234" s="35"/>
      <c r="K234" s="35"/>
      <c r="L234" s="35"/>
      <c r="M234" s="35"/>
      <c r="N234" s="35"/>
      <c r="O234" s="35"/>
      <c r="P234" s="35"/>
    </row>
    <row r="235" spans="1:16" ht="16" x14ac:dyDescent="0.2">
      <c r="A235" s="84" t="s">
        <v>48</v>
      </c>
      <c r="B235" s="140" t="s">
        <v>85</v>
      </c>
      <c r="C235" s="141"/>
      <c r="D235" s="141"/>
      <c r="E235" s="142"/>
      <c r="F235" s="85">
        <f>SUMIF(F4:F217,"CT",E4:E217)</f>
        <v>0</v>
      </c>
      <c r="G235" s="86">
        <f>ABS(F235/E218)</f>
        <v>0</v>
      </c>
      <c r="H235" s="35"/>
      <c r="I235" s="35"/>
      <c r="J235" s="35"/>
      <c r="K235" s="35"/>
      <c r="L235" s="35"/>
      <c r="M235" s="35"/>
      <c r="N235" s="35"/>
      <c r="O235" s="35"/>
      <c r="P235" s="35"/>
    </row>
    <row r="236" spans="1:16" ht="16" x14ac:dyDescent="0.2">
      <c r="A236" s="84" t="s">
        <v>86</v>
      </c>
      <c r="B236" s="140" t="s">
        <v>87</v>
      </c>
      <c r="C236" s="141"/>
      <c r="D236" s="141"/>
      <c r="E236" s="142"/>
      <c r="F236" s="85">
        <f>SUMIF(F4:F217,"PM",E4:E217)</f>
        <v>0</v>
      </c>
      <c r="G236" s="86">
        <f>ABS(F236/E218)</f>
        <v>0</v>
      </c>
      <c r="H236" s="35"/>
      <c r="I236" s="35"/>
      <c r="J236" s="35"/>
      <c r="K236" s="35"/>
      <c r="L236" s="35"/>
      <c r="M236" s="35"/>
      <c r="N236" s="35"/>
      <c r="O236" s="35"/>
      <c r="P236" s="35"/>
    </row>
    <row r="237" spans="1:16" ht="16" x14ac:dyDescent="0.2">
      <c r="A237" s="84" t="s">
        <v>52</v>
      </c>
      <c r="B237" s="140" t="s">
        <v>88</v>
      </c>
      <c r="C237" s="141"/>
      <c r="D237" s="141"/>
      <c r="E237" s="142"/>
      <c r="F237" s="85">
        <f>SUMIF(F4:F217,"OS",E4:E217)</f>
        <v>0</v>
      </c>
      <c r="G237" s="86">
        <f>ABS(F237/E218)</f>
        <v>0</v>
      </c>
      <c r="H237" s="35"/>
      <c r="I237" s="35"/>
      <c r="J237" s="35"/>
      <c r="K237" s="35"/>
      <c r="L237" s="35"/>
      <c r="M237" s="35"/>
      <c r="N237" s="35"/>
      <c r="O237" s="35"/>
      <c r="P237" s="35"/>
    </row>
    <row r="238" spans="1:16" ht="16" x14ac:dyDescent="0.2">
      <c r="A238" s="63"/>
      <c r="B238" s="63"/>
      <c r="C238" s="69"/>
      <c r="D238" s="69"/>
      <c r="E238" s="35"/>
      <c r="F238" s="35"/>
      <c r="G238" s="87">
        <f>SUM(G225:G237)</f>
        <v>0.99999999999999989</v>
      </c>
      <c r="H238" s="35"/>
      <c r="I238" s="35"/>
      <c r="J238" s="35"/>
      <c r="K238" s="35"/>
      <c r="L238" s="35"/>
      <c r="M238" s="35"/>
      <c r="N238" s="35"/>
      <c r="O238" s="35"/>
      <c r="P238" s="35"/>
    </row>
  </sheetData>
  <mergeCells count="23">
    <mergeCell ref="B234:E234"/>
    <mergeCell ref="B235:E235"/>
    <mergeCell ref="B236:E236"/>
    <mergeCell ref="B237:E237"/>
    <mergeCell ref="B228:E228"/>
    <mergeCell ref="B229:E229"/>
    <mergeCell ref="B230:E230"/>
    <mergeCell ref="B231:E231"/>
    <mergeCell ref="B232:E232"/>
    <mergeCell ref="B233:E233"/>
    <mergeCell ref="B227:E227"/>
    <mergeCell ref="A1:G1"/>
    <mergeCell ref="I1:L1"/>
    <mergeCell ref="M1:N1"/>
    <mergeCell ref="A2:G2"/>
    <mergeCell ref="G218:H218"/>
    <mergeCell ref="A219:C219"/>
    <mergeCell ref="G219:H219"/>
    <mergeCell ref="G220:H220"/>
    <mergeCell ref="G221:H221"/>
    <mergeCell ref="A223:G223"/>
    <mergeCell ref="B225:E225"/>
    <mergeCell ref="B226:E22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241"/>
  <sheetViews>
    <sheetView zoomScale="86" zoomScaleNormal="86" workbookViewId="0">
      <pane ySplit="3" topLeftCell="A4" activePane="bottomLeft" state="frozen"/>
      <selection activeCell="B223" sqref="B223"/>
      <selection pane="bottomLeft" activeCell="K238" sqref="K238"/>
    </sheetView>
  </sheetViews>
  <sheetFormatPr baseColWidth="10" defaultColWidth="8.83203125" defaultRowHeight="15" x14ac:dyDescent="0.2"/>
  <cols>
    <col min="1" max="1" width="9.5" customWidth="1"/>
    <col min="2" max="2" width="16.5" customWidth="1"/>
    <col min="3" max="4" width="5.5" customWidth="1"/>
    <col min="5" max="5" width="7.1640625" customWidth="1"/>
    <col min="7" max="8" width="15.5" customWidth="1"/>
    <col min="9" max="9" width="9.1640625" customWidth="1"/>
    <col min="14" max="14" width="13" customWidth="1"/>
    <col min="15" max="15" width="15.1640625" customWidth="1"/>
    <col min="16" max="16" width="63.5" customWidth="1"/>
  </cols>
  <sheetData>
    <row r="1" spans="1:20" ht="16" x14ac:dyDescent="0.2">
      <c r="A1" s="156" t="s">
        <v>32</v>
      </c>
      <c r="B1" s="156"/>
      <c r="C1" s="156"/>
      <c r="D1" s="156"/>
      <c r="E1" s="156"/>
      <c r="F1" s="156"/>
      <c r="G1" s="156"/>
      <c r="H1" s="118" t="s">
        <v>33</v>
      </c>
      <c r="I1" s="157" t="s">
        <v>175</v>
      </c>
      <c r="J1" s="157"/>
      <c r="K1" s="157"/>
      <c r="L1" s="157"/>
      <c r="M1" s="158" t="s">
        <v>34</v>
      </c>
      <c r="N1" s="158"/>
      <c r="O1" s="118" t="s">
        <v>93</v>
      </c>
      <c r="P1" s="118"/>
      <c r="Q1" s="121"/>
      <c r="R1" s="121"/>
      <c r="S1" s="121"/>
      <c r="T1" s="121"/>
    </row>
    <row r="2" spans="1:20" ht="16" x14ac:dyDescent="0.2">
      <c r="A2" s="159" t="s">
        <v>91</v>
      </c>
      <c r="B2" s="160"/>
      <c r="C2" s="160"/>
      <c r="D2" s="160"/>
      <c r="E2" s="160"/>
      <c r="F2" s="160"/>
      <c r="G2" s="160"/>
      <c r="H2" s="102">
        <v>3</v>
      </c>
      <c r="I2" s="122"/>
      <c r="J2" s="122"/>
      <c r="K2" s="122"/>
      <c r="L2" s="122"/>
      <c r="M2" s="120"/>
      <c r="N2" s="118"/>
      <c r="O2" s="118"/>
      <c r="P2" s="118"/>
      <c r="Q2" s="121"/>
      <c r="R2" s="121"/>
      <c r="S2" s="121"/>
      <c r="T2" s="121"/>
    </row>
    <row r="3" spans="1:20" ht="99" x14ac:dyDescent="0.2">
      <c r="A3" s="36" t="s">
        <v>35</v>
      </c>
      <c r="B3" s="37" t="s">
        <v>94</v>
      </c>
      <c r="C3" s="38" t="s">
        <v>36</v>
      </c>
      <c r="D3" s="38" t="s">
        <v>101</v>
      </c>
      <c r="E3" s="37" t="s">
        <v>37</v>
      </c>
      <c r="F3" s="39" t="s">
        <v>38</v>
      </c>
      <c r="G3" s="40" t="s">
        <v>39</v>
      </c>
      <c r="H3" s="40" t="s">
        <v>40</v>
      </c>
      <c r="I3" s="123" t="s">
        <v>176</v>
      </c>
      <c r="J3" s="124" t="s">
        <v>178</v>
      </c>
      <c r="K3" s="125" t="s">
        <v>179</v>
      </c>
      <c r="L3" s="126" t="s">
        <v>177</v>
      </c>
      <c r="M3" s="127" t="s">
        <v>96</v>
      </c>
      <c r="N3" s="36" t="s">
        <v>41</v>
      </c>
      <c r="O3" s="37" t="s">
        <v>180</v>
      </c>
      <c r="P3" s="39" t="s">
        <v>43</v>
      </c>
    </row>
    <row r="4" spans="1:20" ht="16" x14ac:dyDescent="0.2">
      <c r="A4" s="46">
        <v>0.32013888888888892</v>
      </c>
      <c r="B4" s="40" t="s">
        <v>127</v>
      </c>
      <c r="C4" s="40"/>
      <c r="D4" s="40" t="s">
        <v>120</v>
      </c>
      <c r="E4" s="37">
        <v>1</v>
      </c>
      <c r="F4" s="39" t="s">
        <v>49</v>
      </c>
      <c r="G4" s="47" t="s">
        <v>103</v>
      </c>
      <c r="H4" s="40" t="s">
        <v>125</v>
      </c>
      <c r="I4" s="48">
        <v>1</v>
      </c>
      <c r="J4" s="49"/>
      <c r="K4" s="50"/>
      <c r="L4" s="51"/>
      <c r="M4" s="52"/>
      <c r="N4" s="46">
        <v>0.32569444444444445</v>
      </c>
      <c r="O4" s="53">
        <f t="shared" ref="O4:O67" si="0">ABS(N4-A4)</f>
        <v>5.5555555555555358E-3</v>
      </c>
      <c r="P4" s="54"/>
    </row>
    <row r="5" spans="1:20" ht="16" x14ac:dyDescent="0.2">
      <c r="A5" s="46">
        <v>0.3215277777777778</v>
      </c>
      <c r="B5" s="40" t="s">
        <v>109</v>
      </c>
      <c r="C5" s="40"/>
      <c r="D5" s="40" t="s">
        <v>120</v>
      </c>
      <c r="E5" s="37">
        <v>1</v>
      </c>
      <c r="F5" s="39" t="s">
        <v>49</v>
      </c>
      <c r="G5" s="47" t="s">
        <v>103</v>
      </c>
      <c r="H5" s="40" t="s">
        <v>189</v>
      </c>
      <c r="I5" s="48"/>
      <c r="J5" s="49"/>
      <c r="K5" s="50">
        <v>1</v>
      </c>
      <c r="L5" s="51"/>
      <c r="M5" s="52"/>
      <c r="N5" s="46">
        <v>0.32569444444444445</v>
      </c>
      <c r="O5" s="53">
        <f t="shared" si="0"/>
        <v>4.1666666666666519E-3</v>
      </c>
      <c r="P5" s="54"/>
    </row>
    <row r="6" spans="1:20" ht="16" x14ac:dyDescent="0.2">
      <c r="A6" s="46">
        <v>0.3263888888888889</v>
      </c>
      <c r="B6" s="40" t="s">
        <v>109</v>
      </c>
      <c r="C6" s="40"/>
      <c r="D6" s="40" t="s">
        <v>120</v>
      </c>
      <c r="E6" s="37">
        <v>1</v>
      </c>
      <c r="F6" s="39" t="s">
        <v>46</v>
      </c>
      <c r="G6" s="47" t="s">
        <v>103</v>
      </c>
      <c r="H6" s="40" t="s">
        <v>190</v>
      </c>
      <c r="I6" s="48"/>
      <c r="J6" s="49"/>
      <c r="K6" s="50"/>
      <c r="L6" s="51">
        <v>1</v>
      </c>
      <c r="M6" s="52"/>
      <c r="N6" s="46">
        <v>0.33124999999999999</v>
      </c>
      <c r="O6" s="53">
        <f t="shared" si="0"/>
        <v>4.8611111111110938E-3</v>
      </c>
      <c r="P6" s="54"/>
    </row>
    <row r="7" spans="1:20" ht="16" x14ac:dyDescent="0.2">
      <c r="A7" s="46">
        <v>0.33055555555555555</v>
      </c>
      <c r="B7" s="40" t="s">
        <v>191</v>
      </c>
      <c r="C7" s="40"/>
      <c r="D7" s="40" t="s">
        <v>120</v>
      </c>
      <c r="E7" s="37">
        <v>1</v>
      </c>
      <c r="F7" s="39" t="s">
        <v>51</v>
      </c>
      <c r="G7" s="47" t="s">
        <v>103</v>
      </c>
      <c r="H7" s="40" t="s">
        <v>192</v>
      </c>
      <c r="I7" s="48"/>
      <c r="J7" s="49"/>
      <c r="K7" s="50">
        <v>1</v>
      </c>
      <c r="L7" s="51"/>
      <c r="M7" s="52"/>
      <c r="N7" s="46">
        <v>0.33333333333333331</v>
      </c>
      <c r="O7" s="53">
        <f t="shared" si="0"/>
        <v>2.7777777777777679E-3</v>
      </c>
      <c r="P7" s="54"/>
    </row>
    <row r="8" spans="1:20" ht="16" x14ac:dyDescent="0.2">
      <c r="A8" s="46">
        <v>0.33888888888888885</v>
      </c>
      <c r="B8" s="40" t="s">
        <v>193</v>
      </c>
      <c r="C8" s="40"/>
      <c r="D8" s="40" t="s">
        <v>120</v>
      </c>
      <c r="E8" s="37">
        <v>2</v>
      </c>
      <c r="F8" s="39" t="s">
        <v>50</v>
      </c>
      <c r="G8" s="47" t="s">
        <v>103</v>
      </c>
      <c r="H8" s="40" t="s">
        <v>142</v>
      </c>
      <c r="I8" s="48">
        <v>1</v>
      </c>
      <c r="J8" s="49"/>
      <c r="K8" s="50"/>
      <c r="L8" s="51"/>
      <c r="M8" s="52"/>
      <c r="N8" s="46">
        <v>0.34513888888888888</v>
      </c>
      <c r="O8" s="53">
        <f t="shared" si="0"/>
        <v>6.2500000000000333E-3</v>
      </c>
      <c r="P8" s="54"/>
    </row>
    <row r="9" spans="1:20" ht="16" x14ac:dyDescent="0.2">
      <c r="A9" s="46">
        <v>0.34166666666666662</v>
      </c>
      <c r="B9" s="40" t="s">
        <v>131</v>
      </c>
      <c r="C9" s="40"/>
      <c r="D9" s="40" t="s">
        <v>120</v>
      </c>
      <c r="E9" s="37">
        <v>1</v>
      </c>
      <c r="F9" s="39" t="s">
        <v>44</v>
      </c>
      <c r="G9" s="47" t="s">
        <v>103</v>
      </c>
      <c r="H9" s="40" t="s">
        <v>122</v>
      </c>
      <c r="I9" s="48"/>
      <c r="J9" s="49"/>
      <c r="K9" s="50"/>
      <c r="L9" s="51">
        <v>1</v>
      </c>
      <c r="M9" s="52"/>
      <c r="N9" s="46">
        <v>0.34583333333333338</v>
      </c>
      <c r="O9" s="53">
        <f t="shared" si="0"/>
        <v>4.1666666666667629E-3</v>
      </c>
      <c r="P9" s="54"/>
    </row>
    <row r="10" spans="1:20" ht="16" x14ac:dyDescent="0.2">
      <c r="A10" s="46">
        <v>0.34236111111111112</v>
      </c>
      <c r="B10" s="40" t="s">
        <v>147</v>
      </c>
      <c r="C10" s="40"/>
      <c r="D10" s="40" t="s">
        <v>194</v>
      </c>
      <c r="E10" s="37">
        <v>1</v>
      </c>
      <c r="F10" s="39" t="s">
        <v>44</v>
      </c>
      <c r="G10" s="47" t="s">
        <v>103</v>
      </c>
      <c r="H10" s="40" t="s">
        <v>195</v>
      </c>
      <c r="I10" s="48"/>
      <c r="J10" s="49"/>
      <c r="K10" s="50">
        <v>1</v>
      </c>
      <c r="L10" s="51"/>
      <c r="M10" s="52"/>
      <c r="N10" s="46">
        <v>0.34583333333333338</v>
      </c>
      <c r="O10" s="53">
        <f t="shared" si="0"/>
        <v>3.4722222222222654E-3</v>
      </c>
      <c r="P10" s="54"/>
    </row>
    <row r="11" spans="1:20" ht="16" x14ac:dyDescent="0.2">
      <c r="A11" s="46">
        <v>0.3444444444444445</v>
      </c>
      <c r="B11" s="40" t="s">
        <v>124</v>
      </c>
      <c r="C11" s="40"/>
      <c r="D11" s="40" t="s">
        <v>194</v>
      </c>
      <c r="E11" s="37">
        <v>1</v>
      </c>
      <c r="F11" s="39" t="s">
        <v>44</v>
      </c>
      <c r="G11" s="47" t="s">
        <v>142</v>
      </c>
      <c r="H11" s="40" t="s">
        <v>103</v>
      </c>
      <c r="I11" s="48">
        <v>1</v>
      </c>
      <c r="J11" s="49"/>
      <c r="K11" s="50"/>
      <c r="L11" s="51"/>
      <c r="M11" s="52"/>
      <c r="N11" s="46">
        <v>0.34861111111111115</v>
      </c>
      <c r="O11" s="53">
        <f t="shared" si="0"/>
        <v>4.1666666666666519E-3</v>
      </c>
      <c r="P11" s="54"/>
    </row>
    <row r="12" spans="1:20" ht="16" x14ac:dyDescent="0.2">
      <c r="A12" s="46">
        <v>0.34722222222222227</v>
      </c>
      <c r="B12" s="40" t="s">
        <v>140</v>
      </c>
      <c r="C12" s="40"/>
      <c r="D12" s="40" t="s">
        <v>194</v>
      </c>
      <c r="E12" s="37">
        <v>1</v>
      </c>
      <c r="F12" s="39" t="s">
        <v>44</v>
      </c>
      <c r="G12" s="47" t="s">
        <v>103</v>
      </c>
      <c r="H12" s="40" t="s">
        <v>172</v>
      </c>
      <c r="I12" s="48"/>
      <c r="J12" s="49"/>
      <c r="K12" s="50">
        <v>1</v>
      </c>
      <c r="L12" s="51"/>
      <c r="M12" s="52"/>
      <c r="N12" s="46">
        <v>0.3520833333333333</v>
      </c>
      <c r="O12" s="53">
        <f t="shared" si="0"/>
        <v>4.8611111111110383E-3</v>
      </c>
      <c r="P12" s="54"/>
    </row>
    <row r="13" spans="1:20" ht="16" x14ac:dyDescent="0.2">
      <c r="A13" s="46">
        <v>0.34722222222222227</v>
      </c>
      <c r="B13" s="40" t="s">
        <v>196</v>
      </c>
      <c r="C13" s="40"/>
      <c r="D13" s="40" t="s">
        <v>120</v>
      </c>
      <c r="E13" s="37">
        <v>2</v>
      </c>
      <c r="F13" s="39" t="s">
        <v>50</v>
      </c>
      <c r="G13" s="47" t="s">
        <v>103</v>
      </c>
      <c r="H13" s="40" t="s">
        <v>170</v>
      </c>
      <c r="I13" s="48"/>
      <c r="J13" s="49"/>
      <c r="K13" s="50">
        <v>1</v>
      </c>
      <c r="L13" s="51"/>
      <c r="M13" s="52"/>
      <c r="N13" s="46">
        <v>0.3520833333333333</v>
      </c>
      <c r="O13" s="53">
        <f t="shared" si="0"/>
        <v>4.8611111111110383E-3</v>
      </c>
      <c r="P13" s="54"/>
    </row>
    <row r="14" spans="1:20" ht="16" x14ac:dyDescent="0.2">
      <c r="A14" s="46">
        <v>0.34930555555555554</v>
      </c>
      <c r="B14" s="40" t="s">
        <v>197</v>
      </c>
      <c r="C14" s="40"/>
      <c r="D14" s="40" t="s">
        <v>120</v>
      </c>
      <c r="E14" s="37">
        <v>1</v>
      </c>
      <c r="F14" s="39" t="s">
        <v>51</v>
      </c>
      <c r="G14" s="47" t="s">
        <v>103</v>
      </c>
      <c r="H14" s="40" t="s">
        <v>107</v>
      </c>
      <c r="I14" s="48"/>
      <c r="J14" s="49"/>
      <c r="K14" s="50"/>
      <c r="L14" s="51">
        <v>1</v>
      </c>
      <c r="M14" s="52"/>
      <c r="N14" s="46">
        <v>0.35902777777777778</v>
      </c>
      <c r="O14" s="53">
        <f t="shared" si="0"/>
        <v>9.7222222222222432E-3</v>
      </c>
      <c r="P14" s="54"/>
    </row>
    <row r="15" spans="1:20" ht="16" x14ac:dyDescent="0.2">
      <c r="A15" s="46">
        <v>0.35138888888888892</v>
      </c>
      <c r="B15" s="40" t="s">
        <v>198</v>
      </c>
      <c r="C15" s="40"/>
      <c r="D15" s="40" t="s">
        <v>120</v>
      </c>
      <c r="E15" s="37">
        <v>2</v>
      </c>
      <c r="F15" s="39" t="s">
        <v>46</v>
      </c>
      <c r="G15" s="47" t="s">
        <v>103</v>
      </c>
      <c r="H15" s="40" t="s">
        <v>199</v>
      </c>
      <c r="I15" s="48">
        <v>1</v>
      </c>
      <c r="J15" s="49"/>
      <c r="K15" s="50"/>
      <c r="L15" s="51"/>
      <c r="M15" s="52"/>
      <c r="N15" s="46">
        <v>0.35555555555555557</v>
      </c>
      <c r="O15" s="53">
        <f t="shared" si="0"/>
        <v>4.1666666666666519E-3</v>
      </c>
      <c r="P15" s="54"/>
    </row>
    <row r="16" spans="1:20" ht="16" x14ac:dyDescent="0.2">
      <c r="A16" s="46">
        <v>0.35486111111111113</v>
      </c>
      <c r="B16" s="40" t="s">
        <v>191</v>
      </c>
      <c r="C16" s="40"/>
      <c r="D16" s="40" t="s">
        <v>120</v>
      </c>
      <c r="E16" s="37">
        <v>1</v>
      </c>
      <c r="F16" s="39" t="s">
        <v>51</v>
      </c>
      <c r="G16" s="47" t="s">
        <v>200</v>
      </c>
      <c r="H16" s="40" t="s">
        <v>103</v>
      </c>
      <c r="I16" s="48"/>
      <c r="J16" s="49"/>
      <c r="K16" s="50">
        <v>1</v>
      </c>
      <c r="L16" s="51"/>
      <c r="M16" s="52"/>
      <c r="N16" s="46">
        <v>0.36041666666666666</v>
      </c>
      <c r="O16" s="53">
        <f t="shared" si="0"/>
        <v>5.5555555555555358E-3</v>
      </c>
      <c r="P16" s="54"/>
    </row>
    <row r="17" spans="1:16" ht="16" x14ac:dyDescent="0.2">
      <c r="A17" s="46">
        <v>0.36319444444444443</v>
      </c>
      <c r="B17" s="40" t="s">
        <v>147</v>
      </c>
      <c r="C17" s="40"/>
      <c r="D17" s="40" t="s">
        <v>194</v>
      </c>
      <c r="E17" s="37">
        <v>1</v>
      </c>
      <c r="F17" s="39" t="s">
        <v>44</v>
      </c>
      <c r="G17" s="47" t="s">
        <v>201</v>
      </c>
      <c r="H17" s="40" t="s">
        <v>103</v>
      </c>
      <c r="I17" s="48"/>
      <c r="J17" s="49"/>
      <c r="K17" s="50"/>
      <c r="L17" s="51">
        <v>1</v>
      </c>
      <c r="M17" s="52"/>
      <c r="N17" s="46">
        <v>0.36736111111111108</v>
      </c>
      <c r="O17" s="53">
        <f t="shared" si="0"/>
        <v>4.1666666666666519E-3</v>
      </c>
      <c r="P17" s="54"/>
    </row>
    <row r="18" spans="1:16" ht="16" x14ac:dyDescent="0.2">
      <c r="A18" s="46">
        <v>0.36319444444444443</v>
      </c>
      <c r="B18" s="40" t="s">
        <v>127</v>
      </c>
      <c r="C18" s="40"/>
      <c r="D18" s="40" t="s">
        <v>120</v>
      </c>
      <c r="E18" s="37">
        <v>1</v>
      </c>
      <c r="F18" s="39" t="s">
        <v>49</v>
      </c>
      <c r="G18" s="47" t="s">
        <v>125</v>
      </c>
      <c r="H18" s="40" t="s">
        <v>103</v>
      </c>
      <c r="I18" s="48">
        <v>1</v>
      </c>
      <c r="J18" s="49"/>
      <c r="K18" s="50"/>
      <c r="L18" s="51"/>
      <c r="M18" s="52"/>
      <c r="N18" s="46">
        <v>0.37708333333333338</v>
      </c>
      <c r="O18" s="53">
        <f t="shared" si="0"/>
        <v>1.3888888888888951E-2</v>
      </c>
      <c r="P18" s="54"/>
    </row>
    <row r="19" spans="1:16" ht="16" x14ac:dyDescent="0.2">
      <c r="A19" s="46">
        <v>0.36458333333333331</v>
      </c>
      <c r="B19" s="40" t="s">
        <v>202</v>
      </c>
      <c r="C19" s="40"/>
      <c r="D19" s="40" t="s">
        <v>120</v>
      </c>
      <c r="E19" s="37">
        <v>1</v>
      </c>
      <c r="F19" s="39" t="s">
        <v>51</v>
      </c>
      <c r="G19" s="47" t="s">
        <v>203</v>
      </c>
      <c r="H19" s="40" t="s">
        <v>204</v>
      </c>
      <c r="I19" s="48">
        <v>1</v>
      </c>
      <c r="J19" s="49"/>
      <c r="K19" s="50"/>
      <c r="L19" s="51"/>
      <c r="M19" s="52"/>
      <c r="N19" s="46">
        <v>0.3756944444444445</v>
      </c>
      <c r="O19" s="53">
        <f t="shared" si="0"/>
        <v>1.1111111111111183E-2</v>
      </c>
      <c r="P19" s="54"/>
    </row>
    <row r="20" spans="1:16" ht="16" x14ac:dyDescent="0.2">
      <c r="A20" s="46">
        <v>0.36527777777777781</v>
      </c>
      <c r="B20" s="40" t="s">
        <v>205</v>
      </c>
      <c r="C20" s="40"/>
      <c r="D20" s="40" t="s">
        <v>120</v>
      </c>
      <c r="E20" s="37">
        <v>1</v>
      </c>
      <c r="F20" s="39" t="s">
        <v>45</v>
      </c>
      <c r="G20" s="47" t="s">
        <v>103</v>
      </c>
      <c r="H20" s="40" t="s">
        <v>206</v>
      </c>
      <c r="I20" s="48"/>
      <c r="J20" s="49"/>
      <c r="K20" s="50">
        <v>1</v>
      </c>
      <c r="L20" s="51"/>
      <c r="M20" s="52"/>
      <c r="N20" s="46">
        <v>0.36944444444444446</v>
      </c>
      <c r="O20" s="53">
        <f t="shared" si="0"/>
        <v>4.1666666666666519E-3</v>
      </c>
      <c r="P20" s="54"/>
    </row>
    <row r="21" spans="1:16" ht="16" x14ac:dyDescent="0.2">
      <c r="A21" s="46">
        <v>0.37083333333333335</v>
      </c>
      <c r="B21" s="40" t="s">
        <v>207</v>
      </c>
      <c r="C21" s="40"/>
      <c r="D21" s="40" t="s">
        <v>194</v>
      </c>
      <c r="E21" s="37">
        <v>1</v>
      </c>
      <c r="F21" s="39" t="s">
        <v>45</v>
      </c>
      <c r="G21" s="47" t="s">
        <v>103</v>
      </c>
      <c r="H21" s="40" t="s">
        <v>107</v>
      </c>
      <c r="I21" s="48"/>
      <c r="J21" s="49"/>
      <c r="K21" s="50"/>
      <c r="L21" s="51">
        <v>1</v>
      </c>
      <c r="M21" s="52"/>
      <c r="N21" s="46">
        <v>0.37847222222222227</v>
      </c>
      <c r="O21" s="53">
        <f t="shared" si="0"/>
        <v>7.6388888888889173E-3</v>
      </c>
      <c r="P21" s="54"/>
    </row>
    <row r="22" spans="1:16" ht="16" x14ac:dyDescent="0.2">
      <c r="A22" s="46">
        <v>0.37083333333333335</v>
      </c>
      <c r="B22" s="40" t="s">
        <v>140</v>
      </c>
      <c r="C22" s="40"/>
      <c r="D22" s="40" t="s">
        <v>194</v>
      </c>
      <c r="E22" s="37">
        <v>1</v>
      </c>
      <c r="F22" s="39" t="s">
        <v>44</v>
      </c>
      <c r="G22" s="47" t="s">
        <v>172</v>
      </c>
      <c r="H22" s="40" t="s">
        <v>103</v>
      </c>
      <c r="I22" s="48"/>
      <c r="J22" s="49"/>
      <c r="K22" s="50">
        <v>1</v>
      </c>
      <c r="L22" s="51"/>
      <c r="M22" s="52"/>
      <c r="N22" s="46">
        <v>0.37916666666666665</v>
      </c>
      <c r="O22" s="53">
        <f t="shared" si="0"/>
        <v>8.3333333333333037E-3</v>
      </c>
      <c r="P22" s="54"/>
    </row>
    <row r="23" spans="1:16" ht="16" x14ac:dyDescent="0.2">
      <c r="A23" s="46">
        <v>0.37361111111111112</v>
      </c>
      <c r="B23" s="40" t="s">
        <v>109</v>
      </c>
      <c r="C23" s="40"/>
      <c r="D23" s="40" t="s">
        <v>120</v>
      </c>
      <c r="E23" s="37">
        <v>1</v>
      </c>
      <c r="F23" s="39" t="s">
        <v>49</v>
      </c>
      <c r="G23" s="47" t="s">
        <v>189</v>
      </c>
      <c r="H23" s="40" t="s">
        <v>103</v>
      </c>
      <c r="I23" s="48">
        <v>1</v>
      </c>
      <c r="J23" s="49"/>
      <c r="K23" s="50"/>
      <c r="L23" s="51"/>
      <c r="M23" s="52"/>
      <c r="N23" s="46">
        <v>0.3840277777777778</v>
      </c>
      <c r="O23" s="53">
        <f t="shared" si="0"/>
        <v>1.0416666666666685E-2</v>
      </c>
      <c r="P23" s="54"/>
    </row>
    <row r="24" spans="1:16" ht="16" x14ac:dyDescent="0.2">
      <c r="A24" s="46">
        <v>0.375</v>
      </c>
      <c r="B24" s="40" t="s">
        <v>109</v>
      </c>
      <c r="C24" s="40"/>
      <c r="D24" s="40" t="s">
        <v>120</v>
      </c>
      <c r="E24" s="37">
        <v>1</v>
      </c>
      <c r="F24" s="39" t="s">
        <v>46</v>
      </c>
      <c r="G24" s="47" t="s">
        <v>190</v>
      </c>
      <c r="H24" s="40" t="s">
        <v>103</v>
      </c>
      <c r="I24" s="48"/>
      <c r="J24" s="49"/>
      <c r="K24" s="50"/>
      <c r="L24" s="51">
        <v>1</v>
      </c>
      <c r="M24" s="52"/>
      <c r="N24" s="46">
        <v>0.38750000000000001</v>
      </c>
      <c r="O24" s="53">
        <f t="shared" si="0"/>
        <v>1.2500000000000011E-2</v>
      </c>
      <c r="P24" s="54"/>
    </row>
    <row r="25" spans="1:16" ht="16" x14ac:dyDescent="0.2">
      <c r="A25" s="46">
        <v>0.37986111111111115</v>
      </c>
      <c r="B25" s="40" t="s">
        <v>208</v>
      </c>
      <c r="C25" s="40"/>
      <c r="D25" s="40" t="s">
        <v>194</v>
      </c>
      <c r="E25" s="37">
        <v>2</v>
      </c>
      <c r="F25" s="39" t="s">
        <v>44</v>
      </c>
      <c r="G25" s="47" t="s">
        <v>103</v>
      </c>
      <c r="H25" s="40" t="s">
        <v>125</v>
      </c>
      <c r="I25" s="48"/>
      <c r="J25" s="49"/>
      <c r="K25" s="50">
        <v>1</v>
      </c>
      <c r="L25" s="51"/>
      <c r="M25" s="52"/>
      <c r="N25" s="46">
        <v>0.38472222222222219</v>
      </c>
      <c r="O25" s="53">
        <f t="shared" si="0"/>
        <v>4.8611111111110383E-3</v>
      </c>
      <c r="P25" s="54"/>
    </row>
    <row r="26" spans="1:16" ht="16" x14ac:dyDescent="0.2">
      <c r="A26" s="46">
        <v>0.38263888888888892</v>
      </c>
      <c r="B26" s="40" t="s">
        <v>198</v>
      </c>
      <c r="C26" s="40"/>
      <c r="D26" s="40" t="s">
        <v>120</v>
      </c>
      <c r="E26" s="37">
        <v>2</v>
      </c>
      <c r="F26" s="39" t="s">
        <v>46</v>
      </c>
      <c r="G26" s="47" t="s">
        <v>199</v>
      </c>
      <c r="H26" s="40" t="s">
        <v>103</v>
      </c>
      <c r="I26" s="48"/>
      <c r="J26" s="49"/>
      <c r="K26" s="50">
        <v>1</v>
      </c>
      <c r="L26" s="51"/>
      <c r="M26" s="52"/>
      <c r="N26" s="46">
        <v>0.39097222222222222</v>
      </c>
      <c r="O26" s="53">
        <f t="shared" si="0"/>
        <v>8.3333333333333037E-3</v>
      </c>
      <c r="P26" s="54"/>
    </row>
    <row r="27" spans="1:16" ht="16" x14ac:dyDescent="0.2">
      <c r="A27" s="46">
        <v>0.38472222222222219</v>
      </c>
      <c r="B27" s="40" t="s">
        <v>127</v>
      </c>
      <c r="C27" s="40"/>
      <c r="D27" s="40" t="s">
        <v>194</v>
      </c>
      <c r="E27" s="37">
        <v>1</v>
      </c>
      <c r="F27" s="39" t="s">
        <v>49</v>
      </c>
      <c r="G27" s="47" t="s">
        <v>103</v>
      </c>
      <c r="H27" s="40" t="s">
        <v>125</v>
      </c>
      <c r="I27" s="48">
        <v>1</v>
      </c>
      <c r="J27" s="49"/>
      <c r="K27" s="50"/>
      <c r="L27" s="51"/>
      <c r="M27" s="52"/>
      <c r="N27" s="46">
        <v>0.38819444444444445</v>
      </c>
      <c r="O27" s="53">
        <f t="shared" si="0"/>
        <v>3.4722222222222654E-3</v>
      </c>
      <c r="P27" s="54"/>
    </row>
    <row r="28" spans="1:16" ht="16" x14ac:dyDescent="0.2">
      <c r="A28" s="46">
        <v>0.38819444444444445</v>
      </c>
      <c r="B28" s="40" t="s">
        <v>127</v>
      </c>
      <c r="C28" s="40"/>
      <c r="D28" s="40" t="s">
        <v>194</v>
      </c>
      <c r="E28" s="37">
        <v>1</v>
      </c>
      <c r="F28" s="39" t="s">
        <v>49</v>
      </c>
      <c r="G28" s="47" t="s">
        <v>125</v>
      </c>
      <c r="H28" s="40" t="s">
        <v>103</v>
      </c>
      <c r="I28" s="48">
        <v>1</v>
      </c>
      <c r="J28" s="49"/>
      <c r="K28" s="50"/>
      <c r="L28" s="51"/>
      <c r="M28" s="52"/>
      <c r="N28" s="46">
        <v>0.40138888888888885</v>
      </c>
      <c r="O28" s="53">
        <f t="shared" si="0"/>
        <v>1.3194444444444398E-2</v>
      </c>
      <c r="P28" s="54"/>
    </row>
    <row r="29" spans="1:16" ht="16" x14ac:dyDescent="0.2">
      <c r="A29" s="46">
        <v>0.38611111111111113</v>
      </c>
      <c r="B29" s="40" t="s">
        <v>207</v>
      </c>
      <c r="C29" s="40">
        <v>1</v>
      </c>
      <c r="D29" s="40" t="s">
        <v>194</v>
      </c>
      <c r="E29" s="37"/>
      <c r="F29" s="39" t="s">
        <v>45</v>
      </c>
      <c r="G29" s="47" t="s">
        <v>143</v>
      </c>
      <c r="H29" s="40" t="s">
        <v>107</v>
      </c>
      <c r="I29" s="48"/>
      <c r="J29" s="49"/>
      <c r="K29" s="50"/>
      <c r="L29" s="51">
        <v>1</v>
      </c>
      <c r="M29" s="52"/>
      <c r="N29" s="46">
        <v>0.3972222222222222</v>
      </c>
      <c r="O29" s="53">
        <f t="shared" si="0"/>
        <v>1.1111111111111072E-2</v>
      </c>
      <c r="P29" s="54"/>
    </row>
    <row r="30" spans="1:16" ht="16" x14ac:dyDescent="0.2">
      <c r="A30" s="46">
        <v>0.39027777777777778</v>
      </c>
      <c r="B30" s="40" t="s">
        <v>197</v>
      </c>
      <c r="C30" s="40"/>
      <c r="D30" s="40" t="s">
        <v>120</v>
      </c>
      <c r="E30" s="37">
        <v>1</v>
      </c>
      <c r="F30" s="39" t="s">
        <v>51</v>
      </c>
      <c r="G30" s="47" t="s">
        <v>107</v>
      </c>
      <c r="H30" s="40" t="s">
        <v>103</v>
      </c>
      <c r="I30" s="48"/>
      <c r="J30" s="49"/>
      <c r="K30" s="50"/>
      <c r="L30" s="51">
        <v>1</v>
      </c>
      <c r="M30" s="52"/>
      <c r="N30" s="46">
        <v>0.40763888888888888</v>
      </c>
      <c r="O30" s="53">
        <f t="shared" si="0"/>
        <v>1.7361111111111105E-2</v>
      </c>
      <c r="P30" s="54"/>
    </row>
    <row r="31" spans="1:16" ht="16" x14ac:dyDescent="0.2">
      <c r="A31" s="46">
        <v>0.39097222222222222</v>
      </c>
      <c r="B31" s="40" t="s">
        <v>209</v>
      </c>
      <c r="C31" s="40"/>
      <c r="D31" s="40" t="s">
        <v>120</v>
      </c>
      <c r="E31" s="37">
        <v>1</v>
      </c>
      <c r="F31" s="39" t="s">
        <v>44</v>
      </c>
      <c r="G31" s="47" t="s">
        <v>103</v>
      </c>
      <c r="H31" s="40" t="s">
        <v>142</v>
      </c>
      <c r="I31" s="48"/>
      <c r="J31" s="49"/>
      <c r="K31" s="50">
        <v>1</v>
      </c>
      <c r="L31" s="51"/>
      <c r="M31" s="52"/>
      <c r="N31" s="46">
        <v>0.39374999999999999</v>
      </c>
      <c r="O31" s="53">
        <f t="shared" si="0"/>
        <v>2.7777777777777679E-3</v>
      </c>
      <c r="P31" s="54"/>
    </row>
    <row r="32" spans="1:16" ht="16" x14ac:dyDescent="0.2">
      <c r="A32" s="46">
        <v>0.39097222222222222</v>
      </c>
      <c r="B32" s="40" t="s">
        <v>109</v>
      </c>
      <c r="C32" s="40"/>
      <c r="D32" s="40" t="s">
        <v>120</v>
      </c>
      <c r="E32" s="37">
        <v>1</v>
      </c>
      <c r="F32" s="39" t="s">
        <v>46</v>
      </c>
      <c r="G32" s="47" t="s">
        <v>103</v>
      </c>
      <c r="H32" s="40" t="s">
        <v>165</v>
      </c>
      <c r="I32" s="48"/>
      <c r="J32" s="49"/>
      <c r="K32" s="50">
        <v>1</v>
      </c>
      <c r="L32" s="51"/>
      <c r="M32" s="52"/>
      <c r="N32" s="46">
        <v>0.40416666666666662</v>
      </c>
      <c r="O32" s="53">
        <f t="shared" si="0"/>
        <v>1.3194444444444398E-2</v>
      </c>
      <c r="P32" s="54"/>
    </row>
    <row r="33" spans="1:16" ht="16" x14ac:dyDescent="0.2">
      <c r="A33" s="46">
        <v>0.39583333333333331</v>
      </c>
      <c r="B33" s="40" t="s">
        <v>131</v>
      </c>
      <c r="C33" s="40">
        <v>1</v>
      </c>
      <c r="D33" s="40" t="s">
        <v>194</v>
      </c>
      <c r="E33" s="37"/>
      <c r="F33" s="39" t="s">
        <v>44</v>
      </c>
      <c r="G33" s="47" t="s">
        <v>103</v>
      </c>
      <c r="H33" s="40" t="s">
        <v>122</v>
      </c>
      <c r="I33" s="48"/>
      <c r="J33" s="49"/>
      <c r="K33" s="50">
        <v>1</v>
      </c>
      <c r="L33" s="51"/>
      <c r="M33" s="52"/>
      <c r="N33" s="46">
        <v>0.4069444444444445</v>
      </c>
      <c r="O33" s="53">
        <f t="shared" si="0"/>
        <v>1.1111111111111183E-2</v>
      </c>
      <c r="P33" s="54"/>
    </row>
    <row r="34" spans="1:16" ht="16" x14ac:dyDescent="0.2">
      <c r="A34" s="46">
        <v>0.39999999999999997</v>
      </c>
      <c r="B34" s="40" t="s">
        <v>112</v>
      </c>
      <c r="C34" s="40"/>
      <c r="D34" s="40" t="s">
        <v>194</v>
      </c>
      <c r="E34" s="37">
        <v>1</v>
      </c>
      <c r="F34" s="39" t="s">
        <v>46</v>
      </c>
      <c r="G34" s="47" t="s">
        <v>103</v>
      </c>
      <c r="H34" s="40" t="s">
        <v>210</v>
      </c>
      <c r="I34" s="48"/>
      <c r="J34" s="49"/>
      <c r="K34" s="50">
        <v>1</v>
      </c>
      <c r="L34" s="51"/>
      <c r="M34" s="52"/>
      <c r="N34" s="46">
        <v>0.40416666666666662</v>
      </c>
      <c r="O34" s="53">
        <f t="shared" si="0"/>
        <v>4.1666666666666519E-3</v>
      </c>
      <c r="P34" s="54"/>
    </row>
    <row r="35" spans="1:16" ht="16" x14ac:dyDescent="0.2">
      <c r="A35" s="46">
        <v>0.40208333333333335</v>
      </c>
      <c r="B35" s="40" t="s">
        <v>211</v>
      </c>
      <c r="C35" s="40"/>
      <c r="D35" s="40" t="s">
        <v>194</v>
      </c>
      <c r="E35" s="37">
        <v>1</v>
      </c>
      <c r="F35" s="39" t="s">
        <v>45</v>
      </c>
      <c r="G35" s="47" t="s">
        <v>103</v>
      </c>
      <c r="H35" s="40" t="s">
        <v>142</v>
      </c>
      <c r="I35" s="48">
        <v>1</v>
      </c>
      <c r="J35" s="49"/>
      <c r="K35" s="50"/>
      <c r="L35" s="51"/>
      <c r="M35" s="52"/>
      <c r="N35" s="46">
        <v>0.40486111111111112</v>
      </c>
      <c r="O35" s="53">
        <f t="shared" si="0"/>
        <v>2.7777777777777679E-3</v>
      </c>
      <c r="P35" s="54"/>
    </row>
    <row r="36" spans="1:16" ht="16" x14ac:dyDescent="0.2">
      <c r="A36" s="46">
        <v>0.42777777777777781</v>
      </c>
      <c r="B36" s="40" t="s">
        <v>147</v>
      </c>
      <c r="C36" s="40">
        <v>1</v>
      </c>
      <c r="D36" s="40" t="s">
        <v>194</v>
      </c>
      <c r="E36" s="37"/>
      <c r="F36" s="39" t="s">
        <v>44</v>
      </c>
      <c r="G36" s="47" t="s">
        <v>103</v>
      </c>
      <c r="H36" s="40" t="s">
        <v>125</v>
      </c>
      <c r="I36" s="48"/>
      <c r="J36" s="49"/>
      <c r="K36" s="50"/>
      <c r="L36" s="51"/>
      <c r="M36" s="52"/>
      <c r="N36" s="46">
        <v>0.43124999999999997</v>
      </c>
      <c r="O36" s="53">
        <f t="shared" si="0"/>
        <v>3.4722222222221544E-3</v>
      </c>
      <c r="P36" s="131" t="s">
        <v>212</v>
      </c>
    </row>
    <row r="37" spans="1:16" ht="16" x14ac:dyDescent="0.2">
      <c r="A37" s="46">
        <v>0.42777777777777781</v>
      </c>
      <c r="B37" s="40" t="s">
        <v>155</v>
      </c>
      <c r="C37" s="40"/>
      <c r="D37" s="40" t="s">
        <v>194</v>
      </c>
      <c r="E37" s="37">
        <v>1</v>
      </c>
      <c r="F37" s="39" t="s">
        <v>44</v>
      </c>
      <c r="G37" s="47" t="s">
        <v>103</v>
      </c>
      <c r="H37" s="40" t="s">
        <v>203</v>
      </c>
      <c r="I37" s="48"/>
      <c r="J37" s="49"/>
      <c r="K37" s="50">
        <v>1</v>
      </c>
      <c r="L37" s="51"/>
      <c r="M37" s="52"/>
      <c r="N37" s="46">
        <v>0.43055555555555558</v>
      </c>
      <c r="O37" s="53">
        <f t="shared" si="0"/>
        <v>2.7777777777777679E-3</v>
      </c>
      <c r="P37" s="54"/>
    </row>
    <row r="38" spans="1:16" ht="16" x14ac:dyDescent="0.2">
      <c r="A38" s="46">
        <v>0.42986111111111108</v>
      </c>
      <c r="B38" s="40" t="s">
        <v>205</v>
      </c>
      <c r="C38" s="40"/>
      <c r="D38" s="40" t="s">
        <v>120</v>
      </c>
      <c r="E38" s="37">
        <v>1</v>
      </c>
      <c r="F38" s="39" t="s">
        <v>45</v>
      </c>
      <c r="G38" s="47" t="s">
        <v>103</v>
      </c>
      <c r="H38" s="40" t="s">
        <v>206</v>
      </c>
      <c r="I38" s="48"/>
      <c r="J38" s="49"/>
      <c r="K38" s="50"/>
      <c r="L38" s="51">
        <v>1</v>
      </c>
      <c r="M38" s="52"/>
      <c r="N38" s="46">
        <v>0.43333333333333335</v>
      </c>
      <c r="O38" s="53">
        <f t="shared" si="0"/>
        <v>3.4722222222222654E-3</v>
      </c>
      <c r="P38" s="54"/>
    </row>
    <row r="39" spans="1:16" ht="16" x14ac:dyDescent="0.2">
      <c r="A39" s="46">
        <v>0.43055555555555558</v>
      </c>
      <c r="B39" s="40" t="s">
        <v>112</v>
      </c>
      <c r="C39" s="40"/>
      <c r="D39" s="40" t="s">
        <v>194</v>
      </c>
      <c r="E39" s="37">
        <v>1</v>
      </c>
      <c r="F39" s="39" t="s">
        <v>46</v>
      </c>
      <c r="G39" s="47" t="s">
        <v>201</v>
      </c>
      <c r="H39" s="40" t="s">
        <v>214</v>
      </c>
      <c r="I39" s="48"/>
      <c r="J39" s="49"/>
      <c r="K39" s="50">
        <v>1</v>
      </c>
      <c r="L39" s="51"/>
      <c r="M39" s="52"/>
      <c r="N39" s="46">
        <v>0.44236111111111115</v>
      </c>
      <c r="O39" s="53">
        <f t="shared" si="0"/>
        <v>1.1805555555555569E-2</v>
      </c>
      <c r="P39" s="54"/>
    </row>
    <row r="40" spans="1:16" ht="16" x14ac:dyDescent="0.2">
      <c r="A40" s="46">
        <v>0.43263888888888885</v>
      </c>
      <c r="B40" s="40" t="s">
        <v>213</v>
      </c>
      <c r="C40" s="40"/>
      <c r="D40" s="40" t="s">
        <v>120</v>
      </c>
      <c r="E40" s="37">
        <v>1</v>
      </c>
      <c r="F40" s="39" t="s">
        <v>51</v>
      </c>
      <c r="G40" s="47" t="s">
        <v>165</v>
      </c>
      <c r="H40" s="40" t="s">
        <v>103</v>
      </c>
      <c r="I40" s="48"/>
      <c r="J40" s="49"/>
      <c r="K40" s="50"/>
      <c r="L40" s="51">
        <v>1</v>
      </c>
      <c r="M40" s="52"/>
      <c r="N40" s="46">
        <v>0.4465277777777778</v>
      </c>
      <c r="O40" s="53">
        <f t="shared" si="0"/>
        <v>1.3888888888888951E-2</v>
      </c>
      <c r="P40" s="54"/>
    </row>
    <row r="41" spans="1:16" ht="16" x14ac:dyDescent="0.2">
      <c r="A41" s="46">
        <v>0.4375</v>
      </c>
      <c r="B41" s="40" t="s">
        <v>139</v>
      </c>
      <c r="C41" s="40"/>
      <c r="D41" s="40" t="s">
        <v>194</v>
      </c>
      <c r="E41" s="37">
        <v>1</v>
      </c>
      <c r="F41" s="39" t="s">
        <v>45</v>
      </c>
      <c r="G41" s="47" t="s">
        <v>103</v>
      </c>
      <c r="H41" s="40" t="s">
        <v>215</v>
      </c>
      <c r="I41" s="48">
        <v>1</v>
      </c>
      <c r="J41" s="49"/>
      <c r="K41" s="50"/>
      <c r="L41" s="51"/>
      <c r="M41" s="52"/>
      <c r="N41" s="46">
        <v>0.44166666666666665</v>
      </c>
      <c r="O41" s="53">
        <f t="shared" si="0"/>
        <v>4.1666666666666519E-3</v>
      </c>
      <c r="P41" s="54"/>
    </row>
    <row r="42" spans="1:16" ht="16" x14ac:dyDescent="0.2">
      <c r="A42" s="46">
        <v>0.4375</v>
      </c>
      <c r="B42" s="40" t="s">
        <v>109</v>
      </c>
      <c r="C42" s="40"/>
      <c r="D42" s="40" t="s">
        <v>194</v>
      </c>
      <c r="E42" s="37">
        <v>1</v>
      </c>
      <c r="F42" s="39" t="s">
        <v>49</v>
      </c>
      <c r="G42" s="47" t="s">
        <v>103</v>
      </c>
      <c r="H42" s="40" t="s">
        <v>216</v>
      </c>
      <c r="I42" s="48">
        <v>1</v>
      </c>
      <c r="J42" s="49"/>
      <c r="K42" s="50"/>
      <c r="L42" s="51"/>
      <c r="M42" s="52"/>
      <c r="N42" s="46">
        <v>0.4513888888888889</v>
      </c>
      <c r="O42" s="53">
        <f t="shared" si="0"/>
        <v>1.3888888888888895E-2</v>
      </c>
      <c r="P42" s="54"/>
    </row>
    <row r="43" spans="1:16" ht="16" x14ac:dyDescent="0.2">
      <c r="A43" s="46">
        <v>0.43958333333333338</v>
      </c>
      <c r="B43" s="40" t="s">
        <v>207</v>
      </c>
      <c r="C43" s="40">
        <v>1</v>
      </c>
      <c r="D43" s="40" t="s">
        <v>194</v>
      </c>
      <c r="E43" s="37"/>
      <c r="F43" s="39" t="s">
        <v>45</v>
      </c>
      <c r="G43" s="47" t="s">
        <v>103</v>
      </c>
      <c r="H43" s="40" t="s">
        <v>107</v>
      </c>
      <c r="I43" s="48"/>
      <c r="J43" s="49"/>
      <c r="K43" s="50">
        <v>1</v>
      </c>
      <c r="L43" s="51"/>
      <c r="M43" s="52"/>
      <c r="N43" s="46">
        <v>0.44791666666666669</v>
      </c>
      <c r="O43" s="53">
        <f t="shared" si="0"/>
        <v>8.3333333333333037E-3</v>
      </c>
      <c r="P43" s="54"/>
    </row>
    <row r="44" spans="1:16" ht="16" x14ac:dyDescent="0.2">
      <c r="A44" s="46">
        <v>0.44236111111111115</v>
      </c>
      <c r="B44" s="40" t="s">
        <v>131</v>
      </c>
      <c r="C44" s="40"/>
      <c r="D44" s="40" t="s">
        <v>120</v>
      </c>
      <c r="E44" s="37">
        <v>1</v>
      </c>
      <c r="F44" s="39" t="s">
        <v>44</v>
      </c>
      <c r="G44" s="47" t="s">
        <v>122</v>
      </c>
      <c r="H44" s="40" t="s">
        <v>103</v>
      </c>
      <c r="I44" s="48"/>
      <c r="J44" s="49"/>
      <c r="K44" s="50"/>
      <c r="L44" s="51">
        <v>1</v>
      </c>
      <c r="M44" s="52"/>
      <c r="N44" s="46">
        <v>0.46180555555555558</v>
      </c>
      <c r="O44" s="53">
        <f t="shared" si="0"/>
        <v>1.9444444444444431E-2</v>
      </c>
      <c r="P44" s="54"/>
    </row>
    <row r="45" spans="1:16" ht="16" x14ac:dyDescent="0.2">
      <c r="A45" s="46">
        <v>0.4465277777777778</v>
      </c>
      <c r="B45" s="40" t="s">
        <v>112</v>
      </c>
      <c r="C45" s="40">
        <v>1</v>
      </c>
      <c r="D45" s="40" t="s">
        <v>194</v>
      </c>
      <c r="E45" s="37"/>
      <c r="F45" s="39" t="s">
        <v>46</v>
      </c>
      <c r="G45" s="47" t="s">
        <v>103</v>
      </c>
      <c r="H45" s="40" t="s">
        <v>214</v>
      </c>
      <c r="I45" s="48"/>
      <c r="J45" s="49"/>
      <c r="K45" s="50"/>
      <c r="L45" s="51">
        <v>1</v>
      </c>
      <c r="M45" s="52"/>
      <c r="N45" s="46">
        <v>0.45069444444444445</v>
      </c>
      <c r="O45" s="53">
        <f t="shared" si="0"/>
        <v>4.1666666666666519E-3</v>
      </c>
      <c r="P45" s="54"/>
    </row>
    <row r="46" spans="1:16" ht="16" x14ac:dyDescent="0.2">
      <c r="A46" s="46">
        <v>0.45</v>
      </c>
      <c r="B46" s="40" t="s">
        <v>109</v>
      </c>
      <c r="C46" s="40"/>
      <c r="D46" s="40" t="s">
        <v>120</v>
      </c>
      <c r="E46" s="37">
        <v>1</v>
      </c>
      <c r="F46" s="39" t="s">
        <v>46</v>
      </c>
      <c r="G46" s="47" t="s">
        <v>165</v>
      </c>
      <c r="H46" s="40" t="s">
        <v>103</v>
      </c>
      <c r="I46" s="48">
        <v>1</v>
      </c>
      <c r="J46" s="49"/>
      <c r="K46" s="50"/>
      <c r="L46" s="51"/>
      <c r="M46" s="52"/>
      <c r="N46" s="46">
        <v>0.46388888888888885</v>
      </c>
      <c r="O46" s="53">
        <f t="shared" si="0"/>
        <v>1.388888888888884E-2</v>
      </c>
      <c r="P46" s="54"/>
    </row>
    <row r="47" spans="1:16" ht="16" x14ac:dyDescent="0.2">
      <c r="A47" s="46">
        <v>0.45833333333333331</v>
      </c>
      <c r="B47" s="40" t="s">
        <v>202</v>
      </c>
      <c r="C47" s="40"/>
      <c r="D47" s="40" t="s">
        <v>120</v>
      </c>
      <c r="E47" s="37">
        <v>1</v>
      </c>
      <c r="F47" s="39" t="s">
        <v>51</v>
      </c>
      <c r="G47" s="47" t="s">
        <v>103</v>
      </c>
      <c r="H47" s="40" t="s">
        <v>217</v>
      </c>
      <c r="I47" s="48"/>
      <c r="J47" s="49"/>
      <c r="K47" s="50">
        <v>1</v>
      </c>
      <c r="L47" s="51"/>
      <c r="M47" s="52"/>
      <c r="N47" s="46">
        <v>0.46736111111111112</v>
      </c>
      <c r="O47" s="53">
        <f t="shared" si="0"/>
        <v>9.0277777777778012E-3</v>
      </c>
      <c r="P47" s="54"/>
    </row>
    <row r="48" spans="1:16" ht="16" x14ac:dyDescent="0.2">
      <c r="A48" s="46">
        <v>0.46388888888888885</v>
      </c>
      <c r="B48" s="40" t="s">
        <v>205</v>
      </c>
      <c r="C48" s="40"/>
      <c r="D48" s="40" t="s">
        <v>120</v>
      </c>
      <c r="E48" s="37">
        <v>1</v>
      </c>
      <c r="F48" s="39" t="s">
        <v>45</v>
      </c>
      <c r="G48" s="47" t="s">
        <v>206</v>
      </c>
      <c r="H48" s="40" t="s">
        <v>103</v>
      </c>
      <c r="I48" s="48"/>
      <c r="J48" s="49"/>
      <c r="K48" s="50"/>
      <c r="L48" s="51">
        <v>1</v>
      </c>
      <c r="M48" s="52"/>
      <c r="N48" s="46">
        <v>0.47083333333333338</v>
      </c>
      <c r="O48" s="53">
        <f t="shared" si="0"/>
        <v>6.9444444444445308E-3</v>
      </c>
      <c r="P48" s="54"/>
    </row>
    <row r="49" spans="1:16" ht="16" x14ac:dyDescent="0.2">
      <c r="A49" s="46">
        <v>0.46597222222222223</v>
      </c>
      <c r="B49" s="40" t="s">
        <v>218</v>
      </c>
      <c r="C49" s="40">
        <v>1</v>
      </c>
      <c r="D49" s="40" t="s">
        <v>194</v>
      </c>
      <c r="E49" s="37"/>
      <c r="F49" s="39" t="s">
        <v>44</v>
      </c>
      <c r="G49" s="47" t="s">
        <v>103</v>
      </c>
      <c r="H49" s="40" t="s">
        <v>219</v>
      </c>
      <c r="I49" s="48">
        <v>1</v>
      </c>
      <c r="J49" s="49"/>
      <c r="K49" s="50"/>
      <c r="L49" s="51"/>
      <c r="M49" s="52"/>
      <c r="N49" s="46">
        <v>0.47152777777777777</v>
      </c>
      <c r="O49" s="53">
        <f t="shared" si="0"/>
        <v>5.5555555555555358E-3</v>
      </c>
      <c r="P49" s="54"/>
    </row>
    <row r="50" spans="1:16" ht="16" x14ac:dyDescent="0.2">
      <c r="A50" s="46">
        <v>0.46875</v>
      </c>
      <c r="B50" s="40" t="s">
        <v>207</v>
      </c>
      <c r="C50" s="40">
        <v>1</v>
      </c>
      <c r="D50" s="40" t="s">
        <v>194</v>
      </c>
      <c r="E50" s="37"/>
      <c r="F50" s="39" t="s">
        <v>45</v>
      </c>
      <c r="G50" s="47" t="s">
        <v>103</v>
      </c>
      <c r="H50" s="40" t="s">
        <v>107</v>
      </c>
      <c r="I50" s="48"/>
      <c r="J50" s="49"/>
      <c r="K50" s="50"/>
      <c r="L50" s="51">
        <v>1</v>
      </c>
      <c r="M50" s="52"/>
      <c r="N50" s="46">
        <v>0.47847222222222219</v>
      </c>
      <c r="O50" s="53">
        <f t="shared" si="0"/>
        <v>9.7222222222221877E-3</v>
      </c>
      <c r="P50" s="54"/>
    </row>
    <row r="51" spans="1:16" ht="16" x14ac:dyDescent="0.2">
      <c r="A51" s="46">
        <v>0.46875</v>
      </c>
      <c r="B51" s="40" t="s">
        <v>109</v>
      </c>
      <c r="C51" s="40"/>
      <c r="D51" s="40" t="s">
        <v>194</v>
      </c>
      <c r="E51" s="37">
        <v>1</v>
      </c>
      <c r="F51" s="39" t="s">
        <v>49</v>
      </c>
      <c r="G51" s="47" t="s">
        <v>216</v>
      </c>
      <c r="H51" s="40" t="s">
        <v>220</v>
      </c>
      <c r="I51" s="48"/>
      <c r="J51" s="49"/>
      <c r="K51" s="50">
        <v>1</v>
      </c>
      <c r="L51" s="51"/>
      <c r="M51" s="52"/>
      <c r="N51" s="46">
        <v>0.4777777777777778</v>
      </c>
      <c r="O51" s="53">
        <f t="shared" si="0"/>
        <v>9.0277777777778012E-3</v>
      </c>
      <c r="P51" s="54"/>
    </row>
    <row r="52" spans="1:16" ht="16" x14ac:dyDescent="0.2">
      <c r="A52" s="46">
        <v>0.47222222222222227</v>
      </c>
      <c r="B52" s="40" t="s">
        <v>147</v>
      </c>
      <c r="C52" s="40">
        <v>1</v>
      </c>
      <c r="D52" s="40" t="s">
        <v>194</v>
      </c>
      <c r="E52" s="37"/>
      <c r="F52" s="39" t="s">
        <v>44</v>
      </c>
      <c r="G52" s="47" t="s">
        <v>103</v>
      </c>
      <c r="H52" s="40" t="s">
        <v>125</v>
      </c>
      <c r="I52" s="48">
        <v>1</v>
      </c>
      <c r="J52" s="49"/>
      <c r="K52" s="50"/>
      <c r="L52" s="51"/>
      <c r="M52" s="52"/>
      <c r="N52" s="46">
        <v>0.47847222222222219</v>
      </c>
      <c r="O52" s="53">
        <f t="shared" si="0"/>
        <v>6.2499999999999223E-3</v>
      </c>
      <c r="P52" s="54"/>
    </row>
    <row r="53" spans="1:16" ht="16" x14ac:dyDescent="0.2">
      <c r="A53" s="46">
        <v>0.48055555555555557</v>
      </c>
      <c r="B53" s="40" t="s">
        <v>112</v>
      </c>
      <c r="C53" s="40"/>
      <c r="D53" s="40" t="s">
        <v>194</v>
      </c>
      <c r="E53" s="37">
        <v>1</v>
      </c>
      <c r="F53" s="39" t="s">
        <v>46</v>
      </c>
      <c r="G53" s="47" t="s">
        <v>214</v>
      </c>
      <c r="H53" s="40" t="s">
        <v>103</v>
      </c>
      <c r="I53" s="48"/>
      <c r="J53" s="49"/>
      <c r="K53" s="50">
        <v>1</v>
      </c>
      <c r="L53" s="51"/>
      <c r="M53" s="52"/>
      <c r="N53" s="46">
        <v>0.48680555555555555</v>
      </c>
      <c r="O53" s="53">
        <f t="shared" si="0"/>
        <v>6.2499999999999778E-3</v>
      </c>
      <c r="P53" s="54"/>
    </row>
    <row r="54" spans="1:16" ht="16" x14ac:dyDescent="0.2">
      <c r="A54" s="46">
        <v>0.48680555555555555</v>
      </c>
      <c r="B54" s="40" t="s">
        <v>131</v>
      </c>
      <c r="C54" s="40"/>
      <c r="D54" s="40" t="s">
        <v>194</v>
      </c>
      <c r="E54" s="37">
        <v>1</v>
      </c>
      <c r="F54" s="39" t="s">
        <v>45</v>
      </c>
      <c r="G54" s="47" t="s">
        <v>221</v>
      </c>
      <c r="H54" s="40" t="s">
        <v>103</v>
      </c>
      <c r="I54" s="48">
        <v>1</v>
      </c>
      <c r="J54" s="49"/>
      <c r="K54" s="50"/>
      <c r="L54" s="51"/>
      <c r="M54" s="52"/>
      <c r="N54" s="46">
        <v>0.49236111111111108</v>
      </c>
      <c r="O54" s="53">
        <f t="shared" si="0"/>
        <v>5.5555555555555358E-3</v>
      </c>
      <c r="P54" s="54"/>
    </row>
    <row r="55" spans="1:16" ht="16" x14ac:dyDescent="0.2">
      <c r="A55" s="46">
        <v>0.52430555555555558</v>
      </c>
      <c r="B55" s="40" t="s">
        <v>222</v>
      </c>
      <c r="C55" s="40"/>
      <c r="D55" s="40" t="s">
        <v>194</v>
      </c>
      <c r="E55" s="37">
        <v>1</v>
      </c>
      <c r="F55" s="39" t="s">
        <v>50</v>
      </c>
      <c r="G55" s="47" t="s">
        <v>103</v>
      </c>
      <c r="H55" s="40" t="s">
        <v>142</v>
      </c>
      <c r="I55" s="48"/>
      <c r="J55" s="55"/>
      <c r="K55" s="56"/>
      <c r="L55" s="51">
        <v>1</v>
      </c>
      <c r="M55" s="52"/>
      <c r="N55" s="46">
        <v>0.52638888888888891</v>
      </c>
      <c r="O55" s="53">
        <f t="shared" si="0"/>
        <v>2.0833333333333259E-3</v>
      </c>
      <c r="P55" s="54"/>
    </row>
    <row r="56" spans="1:16" ht="16" x14ac:dyDescent="0.2">
      <c r="A56" s="46">
        <v>0.52569444444444446</v>
      </c>
      <c r="B56" s="40" t="s">
        <v>112</v>
      </c>
      <c r="C56" s="40"/>
      <c r="D56" s="40" t="s">
        <v>120</v>
      </c>
      <c r="E56" s="37">
        <v>1</v>
      </c>
      <c r="F56" s="39" t="s">
        <v>46</v>
      </c>
      <c r="G56" s="47" t="s">
        <v>103</v>
      </c>
      <c r="H56" s="40" t="s">
        <v>201</v>
      </c>
      <c r="I56" s="48"/>
      <c r="J56" s="55"/>
      <c r="K56" s="56">
        <v>1</v>
      </c>
      <c r="L56" s="51"/>
      <c r="M56" s="52"/>
      <c r="N56" s="46">
        <v>0.52986111111111112</v>
      </c>
      <c r="O56" s="53">
        <f t="shared" si="0"/>
        <v>4.1666666666666519E-3</v>
      </c>
      <c r="P56" s="54"/>
    </row>
    <row r="57" spans="1:16" ht="16" x14ac:dyDescent="0.2">
      <c r="A57" s="46">
        <v>0.52569444444444446</v>
      </c>
      <c r="B57" s="40" t="s">
        <v>131</v>
      </c>
      <c r="C57" s="40"/>
      <c r="D57" s="40" t="s">
        <v>194</v>
      </c>
      <c r="E57" s="37">
        <v>1</v>
      </c>
      <c r="F57" s="39" t="s">
        <v>49</v>
      </c>
      <c r="G57" s="47" t="s">
        <v>103</v>
      </c>
      <c r="H57" s="40" t="s">
        <v>201</v>
      </c>
      <c r="I57" s="48"/>
      <c r="J57" s="55"/>
      <c r="K57" s="56">
        <v>1</v>
      </c>
      <c r="L57" s="51"/>
      <c r="M57" s="52"/>
      <c r="N57" s="46">
        <v>0.52986111111111112</v>
      </c>
      <c r="O57" s="53">
        <f t="shared" si="0"/>
        <v>4.1666666666666519E-3</v>
      </c>
      <c r="P57" s="54"/>
    </row>
    <row r="58" spans="1:16" ht="16" x14ac:dyDescent="0.2">
      <c r="A58" s="46">
        <v>0.52708333333333335</v>
      </c>
      <c r="B58" s="40" t="s">
        <v>223</v>
      </c>
      <c r="C58" s="40"/>
      <c r="D58" s="40" t="s">
        <v>120</v>
      </c>
      <c r="E58" s="37">
        <v>1</v>
      </c>
      <c r="F58" s="39" t="s">
        <v>46</v>
      </c>
      <c r="G58" s="47" t="s">
        <v>103</v>
      </c>
      <c r="H58" s="40" t="s">
        <v>115</v>
      </c>
      <c r="I58" s="48">
        <v>1</v>
      </c>
      <c r="J58" s="55"/>
      <c r="K58" s="56"/>
      <c r="L58" s="51"/>
      <c r="M58" s="52"/>
      <c r="N58" s="46">
        <v>0.53055555555555556</v>
      </c>
      <c r="O58" s="53">
        <f t="shared" si="0"/>
        <v>3.4722222222222099E-3</v>
      </c>
      <c r="P58" s="54"/>
    </row>
    <row r="59" spans="1:16" ht="16" x14ac:dyDescent="0.2">
      <c r="A59" s="46">
        <v>0.52916666666666667</v>
      </c>
      <c r="B59" s="40" t="s">
        <v>109</v>
      </c>
      <c r="C59" s="40"/>
      <c r="D59" s="40" t="s">
        <v>120</v>
      </c>
      <c r="E59" s="37">
        <v>1</v>
      </c>
      <c r="F59" s="39" t="s">
        <v>49</v>
      </c>
      <c r="G59" s="47" t="s">
        <v>103</v>
      </c>
      <c r="H59" s="40" t="s">
        <v>220</v>
      </c>
      <c r="I59" s="57"/>
      <c r="J59" s="55"/>
      <c r="K59" s="56"/>
      <c r="L59" s="51">
        <v>1</v>
      </c>
      <c r="M59" s="52"/>
      <c r="N59" s="46">
        <v>0.53194444444444444</v>
      </c>
      <c r="O59" s="53">
        <f t="shared" si="0"/>
        <v>2.7777777777777679E-3</v>
      </c>
      <c r="P59" s="54"/>
    </row>
    <row r="60" spans="1:16" ht="16" x14ac:dyDescent="0.2">
      <c r="A60" s="46">
        <v>0.52916666666666667</v>
      </c>
      <c r="B60" s="40" t="s">
        <v>224</v>
      </c>
      <c r="C60" s="40"/>
      <c r="D60" s="40" t="s">
        <v>194</v>
      </c>
      <c r="E60" s="37">
        <v>1</v>
      </c>
      <c r="F60" s="39" t="s">
        <v>50</v>
      </c>
      <c r="G60" s="47" t="s">
        <v>103</v>
      </c>
      <c r="H60" s="40" t="s">
        <v>220</v>
      </c>
      <c r="I60" s="57"/>
      <c r="J60" s="55"/>
      <c r="K60" s="56"/>
      <c r="L60" s="51">
        <v>1</v>
      </c>
      <c r="M60" s="52"/>
      <c r="N60" s="46">
        <v>0.53194444444444444</v>
      </c>
      <c r="O60" s="53">
        <f t="shared" si="0"/>
        <v>2.7777777777777679E-3</v>
      </c>
      <c r="P60" s="54"/>
    </row>
    <row r="61" spans="1:16" ht="16" x14ac:dyDescent="0.2">
      <c r="A61" s="46">
        <v>0.53194444444444444</v>
      </c>
      <c r="B61" s="40" t="s">
        <v>227</v>
      </c>
      <c r="C61" s="40"/>
      <c r="D61" s="40" t="s">
        <v>120</v>
      </c>
      <c r="E61" s="37">
        <v>1</v>
      </c>
      <c r="F61" s="39" t="s">
        <v>51</v>
      </c>
      <c r="G61" s="47" t="s">
        <v>103</v>
      </c>
      <c r="H61" s="40" t="s">
        <v>199</v>
      </c>
      <c r="I61" s="48">
        <v>1</v>
      </c>
      <c r="J61" s="55"/>
      <c r="K61" s="56"/>
      <c r="L61" s="51"/>
      <c r="M61" s="52"/>
      <c r="N61" s="46">
        <v>0.53611111111111109</v>
      </c>
      <c r="O61" s="53">
        <f t="shared" si="0"/>
        <v>4.1666666666666519E-3</v>
      </c>
      <c r="P61" s="88"/>
    </row>
    <row r="62" spans="1:16" ht="16" x14ac:dyDescent="0.2">
      <c r="A62" s="46">
        <v>0.53194444444444444</v>
      </c>
      <c r="B62" s="40" t="s">
        <v>131</v>
      </c>
      <c r="C62" s="40"/>
      <c r="D62" s="40" t="s">
        <v>194</v>
      </c>
      <c r="E62" s="37">
        <v>1</v>
      </c>
      <c r="F62" s="39" t="s">
        <v>45</v>
      </c>
      <c r="G62" s="47" t="s">
        <v>103</v>
      </c>
      <c r="H62" s="40" t="s">
        <v>228</v>
      </c>
      <c r="I62" s="48">
        <v>1</v>
      </c>
      <c r="J62" s="55"/>
      <c r="K62" s="56"/>
      <c r="L62" s="51"/>
      <c r="M62" s="52"/>
      <c r="N62" s="46">
        <v>0.53611111111111109</v>
      </c>
      <c r="O62" s="53">
        <f t="shared" si="0"/>
        <v>4.1666666666666519E-3</v>
      </c>
      <c r="P62" s="54"/>
    </row>
    <row r="63" spans="1:16" ht="16" x14ac:dyDescent="0.2">
      <c r="A63" s="46">
        <v>0.53333333333333333</v>
      </c>
      <c r="B63" s="40" t="s">
        <v>139</v>
      </c>
      <c r="C63" s="40"/>
      <c r="D63" s="40" t="s">
        <v>120</v>
      </c>
      <c r="E63" s="37">
        <v>1</v>
      </c>
      <c r="F63" s="39" t="s">
        <v>45</v>
      </c>
      <c r="G63" s="47" t="s">
        <v>215</v>
      </c>
      <c r="H63" s="40" t="s">
        <v>103</v>
      </c>
      <c r="I63" s="48"/>
      <c r="J63" s="55"/>
      <c r="K63" s="56"/>
      <c r="L63" s="51">
        <v>1</v>
      </c>
      <c r="M63" s="52"/>
      <c r="N63" s="46">
        <v>0.54166666666666663</v>
      </c>
      <c r="O63" s="53">
        <f t="shared" si="0"/>
        <v>8.3333333333333037E-3</v>
      </c>
      <c r="P63" s="54"/>
    </row>
    <row r="64" spans="1:16" ht="16" x14ac:dyDescent="0.2">
      <c r="A64" s="46">
        <v>0.53472222222222221</v>
      </c>
      <c r="B64" s="40" t="s">
        <v>147</v>
      </c>
      <c r="C64" s="40">
        <v>1</v>
      </c>
      <c r="D64" s="40" t="s">
        <v>194</v>
      </c>
      <c r="E64" s="37"/>
      <c r="F64" s="39" t="s">
        <v>44</v>
      </c>
      <c r="G64" s="47" t="s">
        <v>103</v>
      </c>
      <c r="H64" s="40" t="s">
        <v>125</v>
      </c>
      <c r="I64" s="48"/>
      <c r="J64" s="55"/>
      <c r="K64" s="56">
        <v>1</v>
      </c>
      <c r="L64" s="51"/>
      <c r="M64" s="52"/>
      <c r="N64" s="46">
        <v>0.53888888888888886</v>
      </c>
      <c r="O64" s="53">
        <f t="shared" si="0"/>
        <v>4.1666666666666519E-3</v>
      </c>
      <c r="P64" s="54"/>
    </row>
    <row r="65" spans="1:16" ht="16" x14ac:dyDescent="0.2">
      <c r="A65" s="46">
        <v>0.53819444444444442</v>
      </c>
      <c r="B65" s="40" t="s">
        <v>123</v>
      </c>
      <c r="C65" s="40"/>
      <c r="D65" s="40" t="s">
        <v>120</v>
      </c>
      <c r="E65" s="37">
        <v>1</v>
      </c>
      <c r="F65" s="39" t="s">
        <v>46</v>
      </c>
      <c r="G65" s="47" t="s">
        <v>103</v>
      </c>
      <c r="H65" s="40" t="s">
        <v>136</v>
      </c>
      <c r="I65" s="48">
        <v>1</v>
      </c>
      <c r="J65" s="55"/>
      <c r="K65" s="56"/>
      <c r="L65" s="51"/>
      <c r="M65" s="52"/>
      <c r="N65" s="46">
        <v>0.54305555555555551</v>
      </c>
      <c r="O65" s="53">
        <f t="shared" si="0"/>
        <v>4.8611111111110938E-3</v>
      </c>
      <c r="P65" s="54"/>
    </row>
    <row r="66" spans="1:16" ht="16" x14ac:dyDescent="0.2">
      <c r="A66" s="46">
        <v>0.53819444444444442</v>
      </c>
      <c r="B66" s="40" t="s">
        <v>168</v>
      </c>
      <c r="C66" s="40"/>
      <c r="D66" s="40" t="s">
        <v>194</v>
      </c>
      <c r="E66" s="37">
        <v>1</v>
      </c>
      <c r="F66" s="39" t="s">
        <v>44</v>
      </c>
      <c r="G66" s="47" t="s">
        <v>103</v>
      </c>
      <c r="H66" s="40" t="s">
        <v>136</v>
      </c>
      <c r="I66" s="48">
        <v>1</v>
      </c>
      <c r="J66" s="55"/>
      <c r="K66" s="56"/>
      <c r="L66" s="51"/>
      <c r="M66" s="52"/>
      <c r="N66" s="46">
        <v>0.54305555555555551</v>
      </c>
      <c r="O66" s="53">
        <f t="shared" si="0"/>
        <v>4.8611111111110938E-3</v>
      </c>
      <c r="P66" s="54"/>
    </row>
    <row r="67" spans="1:16" ht="16" x14ac:dyDescent="0.2">
      <c r="A67" s="46">
        <v>0.53819444444444442</v>
      </c>
      <c r="B67" s="40" t="s">
        <v>229</v>
      </c>
      <c r="C67" s="40"/>
      <c r="D67" s="40" t="s">
        <v>120</v>
      </c>
      <c r="E67" s="37">
        <v>1</v>
      </c>
      <c r="F67" s="39" t="s">
        <v>44</v>
      </c>
      <c r="G67" s="47" t="s">
        <v>103</v>
      </c>
      <c r="H67" s="40" t="s">
        <v>201</v>
      </c>
      <c r="I67" s="48">
        <v>1</v>
      </c>
      <c r="J67" s="55"/>
      <c r="K67" s="56"/>
      <c r="L67" s="51"/>
      <c r="M67" s="52"/>
      <c r="N67" s="46">
        <v>0.54583333333333328</v>
      </c>
      <c r="O67" s="53">
        <f t="shared" si="0"/>
        <v>7.6388888888888618E-3</v>
      </c>
      <c r="P67" s="54"/>
    </row>
    <row r="68" spans="1:16" ht="16" x14ac:dyDescent="0.2">
      <c r="A68" s="46">
        <v>4.2361111111111106E-2</v>
      </c>
      <c r="B68" s="40" t="s">
        <v>209</v>
      </c>
      <c r="C68" s="40"/>
      <c r="D68" s="40" t="s">
        <v>120</v>
      </c>
      <c r="E68" s="37">
        <v>1</v>
      </c>
      <c r="F68" s="39" t="s">
        <v>44</v>
      </c>
      <c r="G68" s="47" t="s">
        <v>103</v>
      </c>
      <c r="H68" s="40" t="s">
        <v>230</v>
      </c>
      <c r="I68" s="48"/>
      <c r="J68" s="55"/>
      <c r="K68" s="56"/>
      <c r="L68" s="51">
        <v>1</v>
      </c>
      <c r="M68" s="52"/>
      <c r="N68" s="46">
        <v>4.5138888888888888E-2</v>
      </c>
      <c r="O68" s="53">
        <f t="shared" ref="O68:O131" si="1">ABS(N68-A68)</f>
        <v>2.7777777777777818E-3</v>
      </c>
      <c r="P68" s="54"/>
    </row>
    <row r="69" spans="1:16" ht="16" x14ac:dyDescent="0.2">
      <c r="A69" s="46">
        <v>4.9305555555555554E-2</v>
      </c>
      <c r="B69" s="40" t="s">
        <v>135</v>
      </c>
      <c r="C69" s="40"/>
      <c r="D69" s="40" t="s">
        <v>194</v>
      </c>
      <c r="E69" s="37">
        <v>1</v>
      </c>
      <c r="F69" s="39" t="s">
        <v>45</v>
      </c>
      <c r="G69" s="47" t="s">
        <v>103</v>
      </c>
      <c r="H69" s="40" t="s">
        <v>231</v>
      </c>
      <c r="I69" s="48"/>
      <c r="J69" s="55"/>
      <c r="K69" s="56">
        <v>1</v>
      </c>
      <c r="L69" s="51"/>
      <c r="M69" s="52"/>
      <c r="N69" s="46">
        <v>5.2777777777777778E-2</v>
      </c>
      <c r="O69" s="53">
        <f t="shared" si="1"/>
        <v>3.4722222222222238E-3</v>
      </c>
      <c r="P69" s="54"/>
    </row>
    <row r="70" spans="1:16" ht="16" x14ac:dyDescent="0.2">
      <c r="A70" s="46">
        <v>4.9999999999999996E-2</v>
      </c>
      <c r="B70" s="40" t="s">
        <v>202</v>
      </c>
      <c r="C70" s="40"/>
      <c r="D70" s="40" t="s">
        <v>120</v>
      </c>
      <c r="E70" s="37">
        <v>1</v>
      </c>
      <c r="F70" s="39" t="s">
        <v>51</v>
      </c>
      <c r="G70" s="47" t="s">
        <v>103</v>
      </c>
      <c r="H70" s="40" t="s">
        <v>232</v>
      </c>
      <c r="I70" s="48"/>
      <c r="J70" s="55"/>
      <c r="K70" s="56"/>
      <c r="L70" s="51">
        <v>1</v>
      </c>
      <c r="M70" s="52"/>
      <c r="N70" s="46">
        <v>5.347222222222222E-2</v>
      </c>
      <c r="O70" s="53">
        <f t="shared" si="1"/>
        <v>3.4722222222222238E-3</v>
      </c>
      <c r="P70" s="54"/>
    </row>
    <row r="71" spans="1:16" ht="16" x14ac:dyDescent="0.2">
      <c r="A71" s="46">
        <v>5.1388888888888894E-2</v>
      </c>
      <c r="B71" s="40" t="s">
        <v>112</v>
      </c>
      <c r="C71" s="40"/>
      <c r="D71" s="40" t="s">
        <v>120</v>
      </c>
      <c r="E71" s="37">
        <v>1</v>
      </c>
      <c r="F71" s="39" t="s">
        <v>46</v>
      </c>
      <c r="G71" s="47" t="s">
        <v>201</v>
      </c>
      <c r="H71" s="40" t="s">
        <v>103</v>
      </c>
      <c r="I71" s="48">
        <v>1</v>
      </c>
      <c r="J71" s="55"/>
      <c r="K71" s="56"/>
      <c r="L71" s="51"/>
      <c r="M71" s="52"/>
      <c r="N71" s="46">
        <v>5.9722222222222225E-2</v>
      </c>
      <c r="O71" s="53">
        <f t="shared" si="1"/>
        <v>8.3333333333333315E-3</v>
      </c>
      <c r="P71" s="54"/>
    </row>
    <row r="72" spans="1:16" ht="16" x14ac:dyDescent="0.2">
      <c r="A72" s="46">
        <v>5.1388888888888894E-2</v>
      </c>
      <c r="B72" s="40" t="s">
        <v>131</v>
      </c>
      <c r="C72" s="40"/>
      <c r="D72" s="40" t="s">
        <v>120</v>
      </c>
      <c r="E72" s="37">
        <v>1</v>
      </c>
      <c r="F72" s="39" t="s">
        <v>49</v>
      </c>
      <c r="G72" s="47" t="s">
        <v>201</v>
      </c>
      <c r="H72" s="40" t="s">
        <v>103</v>
      </c>
      <c r="I72" s="48">
        <v>1</v>
      </c>
      <c r="J72" s="55"/>
      <c r="K72" s="56"/>
      <c r="L72" s="51"/>
      <c r="M72" s="52"/>
      <c r="N72" s="46">
        <v>5.9722222222222225E-2</v>
      </c>
      <c r="O72" s="53">
        <f t="shared" si="1"/>
        <v>8.3333333333333315E-3</v>
      </c>
      <c r="P72" s="54"/>
    </row>
    <row r="73" spans="1:16" ht="16" x14ac:dyDescent="0.2">
      <c r="A73" s="46">
        <v>6.1805555555555558E-2</v>
      </c>
      <c r="B73" s="40" t="s">
        <v>112</v>
      </c>
      <c r="C73" s="40"/>
      <c r="D73" s="40" t="s">
        <v>120</v>
      </c>
      <c r="E73" s="37">
        <v>1</v>
      </c>
      <c r="F73" s="39" t="s">
        <v>46</v>
      </c>
      <c r="G73" s="47" t="s">
        <v>233</v>
      </c>
      <c r="H73" s="40" t="s">
        <v>103</v>
      </c>
      <c r="I73" s="48">
        <v>1</v>
      </c>
      <c r="J73" s="55"/>
      <c r="K73" s="56"/>
      <c r="L73" s="51"/>
      <c r="M73" s="52"/>
      <c r="N73" s="46">
        <v>6.1805555555555558E-2</v>
      </c>
      <c r="O73" s="53">
        <f t="shared" si="1"/>
        <v>0</v>
      </c>
      <c r="P73" s="131" t="s">
        <v>235</v>
      </c>
    </row>
    <row r="74" spans="1:16" ht="16" x14ac:dyDescent="0.2">
      <c r="A74" s="46">
        <v>6.1805555555555558E-2</v>
      </c>
      <c r="B74" s="40" t="s">
        <v>131</v>
      </c>
      <c r="C74" s="40"/>
      <c r="D74" s="40" t="s">
        <v>120</v>
      </c>
      <c r="E74" s="37">
        <v>1</v>
      </c>
      <c r="F74" s="39" t="s">
        <v>49</v>
      </c>
      <c r="G74" s="47" t="s">
        <v>233</v>
      </c>
      <c r="H74" s="40" t="s">
        <v>103</v>
      </c>
      <c r="I74" s="48">
        <v>1</v>
      </c>
      <c r="J74" s="55"/>
      <c r="K74" s="56"/>
      <c r="L74" s="51"/>
      <c r="M74" s="52"/>
      <c r="N74" s="46">
        <v>6.1805555555555558E-2</v>
      </c>
      <c r="O74" s="53">
        <f t="shared" si="1"/>
        <v>0</v>
      </c>
      <c r="P74" s="131" t="s">
        <v>235</v>
      </c>
    </row>
    <row r="75" spans="1:16" ht="16" x14ac:dyDescent="0.2">
      <c r="A75" s="46">
        <v>5.4166666666666669E-2</v>
      </c>
      <c r="B75" s="40" t="s">
        <v>127</v>
      </c>
      <c r="C75" s="40"/>
      <c r="D75" s="40" t="s">
        <v>120</v>
      </c>
      <c r="E75" s="37">
        <v>1</v>
      </c>
      <c r="F75" s="39" t="s">
        <v>49</v>
      </c>
      <c r="G75" s="47" t="s">
        <v>103</v>
      </c>
      <c r="H75" s="40" t="s">
        <v>125</v>
      </c>
      <c r="I75" s="48"/>
      <c r="J75" s="55"/>
      <c r="K75" s="56">
        <v>1</v>
      </c>
      <c r="L75" s="51"/>
      <c r="M75" s="52"/>
      <c r="N75" s="46">
        <v>5.8333333333333327E-2</v>
      </c>
      <c r="O75" s="53">
        <f t="shared" si="1"/>
        <v>4.1666666666666588E-3</v>
      </c>
      <c r="P75" s="54"/>
    </row>
    <row r="76" spans="1:16" ht="16" x14ac:dyDescent="0.2">
      <c r="A76" s="46">
        <v>5.9722222222222225E-2</v>
      </c>
      <c r="B76" s="40" t="s">
        <v>234</v>
      </c>
      <c r="C76" s="40"/>
      <c r="D76" s="40" t="s">
        <v>120</v>
      </c>
      <c r="E76" s="37">
        <v>2</v>
      </c>
      <c r="F76" s="39" t="s">
        <v>51</v>
      </c>
      <c r="G76" s="47" t="s">
        <v>103</v>
      </c>
      <c r="H76" s="40" t="s">
        <v>200</v>
      </c>
      <c r="I76" s="48"/>
      <c r="J76" s="55"/>
      <c r="K76" s="56"/>
      <c r="L76" s="51">
        <v>1</v>
      </c>
      <c r="M76" s="52"/>
      <c r="N76" s="46">
        <v>6.458333333333334E-2</v>
      </c>
      <c r="O76" s="53">
        <f t="shared" si="1"/>
        <v>4.8611111111111147E-3</v>
      </c>
      <c r="P76" s="54"/>
    </row>
    <row r="77" spans="1:16" ht="16" x14ac:dyDescent="0.2">
      <c r="A77" s="46">
        <v>6.0416666666666667E-2</v>
      </c>
      <c r="B77" s="40" t="s">
        <v>135</v>
      </c>
      <c r="C77" s="40"/>
      <c r="D77" s="40" t="s">
        <v>194</v>
      </c>
      <c r="E77" s="37">
        <v>1</v>
      </c>
      <c r="F77" s="39" t="s">
        <v>45</v>
      </c>
      <c r="G77" s="47" t="s">
        <v>231</v>
      </c>
      <c r="H77" s="40" t="s">
        <v>103</v>
      </c>
      <c r="I77" s="48">
        <v>1</v>
      </c>
      <c r="J77" s="55"/>
      <c r="K77" s="56"/>
      <c r="L77" s="51"/>
      <c r="M77" s="52"/>
      <c r="N77" s="46">
        <v>6.6666666666666666E-2</v>
      </c>
      <c r="O77" s="53">
        <f t="shared" si="1"/>
        <v>6.2499999999999986E-3</v>
      </c>
      <c r="P77" s="54"/>
    </row>
    <row r="78" spans="1:16" ht="16" x14ac:dyDescent="0.2">
      <c r="A78" s="46">
        <v>6.0416666666666667E-2</v>
      </c>
      <c r="B78" s="40" t="s">
        <v>227</v>
      </c>
      <c r="C78" s="40">
        <v>1</v>
      </c>
      <c r="D78" s="40" t="s">
        <v>194</v>
      </c>
      <c r="E78" s="37"/>
      <c r="F78" s="39" t="s">
        <v>51</v>
      </c>
      <c r="G78" s="47" t="s">
        <v>103</v>
      </c>
      <c r="H78" s="40" t="s">
        <v>236</v>
      </c>
      <c r="I78" s="48"/>
      <c r="J78" s="55"/>
      <c r="K78" s="56"/>
      <c r="L78" s="51">
        <v>1</v>
      </c>
      <c r="M78" s="52"/>
      <c r="N78" s="46">
        <v>6.6666666666666666E-2</v>
      </c>
      <c r="O78" s="53">
        <f t="shared" si="1"/>
        <v>6.2499999999999986E-3</v>
      </c>
      <c r="P78" s="54"/>
    </row>
    <row r="79" spans="1:16" ht="16" x14ac:dyDescent="0.2">
      <c r="A79" s="46">
        <v>6.3888888888888884E-2</v>
      </c>
      <c r="B79" s="40" t="s">
        <v>193</v>
      </c>
      <c r="C79" s="40"/>
      <c r="D79" s="40" t="s">
        <v>194</v>
      </c>
      <c r="E79" s="37">
        <v>2</v>
      </c>
      <c r="F79" s="39" t="s">
        <v>50</v>
      </c>
      <c r="G79" s="47" t="s">
        <v>103</v>
      </c>
      <c r="H79" s="40" t="s">
        <v>142</v>
      </c>
      <c r="I79" s="48"/>
      <c r="J79" s="55"/>
      <c r="K79" s="56">
        <v>1</v>
      </c>
      <c r="L79" s="51"/>
      <c r="M79" s="52"/>
      <c r="N79" s="46">
        <v>6.6666666666666666E-2</v>
      </c>
      <c r="O79" s="53">
        <f t="shared" si="1"/>
        <v>2.7777777777777818E-3</v>
      </c>
      <c r="P79" s="54"/>
    </row>
    <row r="80" spans="1:16" ht="16" x14ac:dyDescent="0.2">
      <c r="A80" s="46">
        <v>6.6666666666666666E-2</v>
      </c>
      <c r="B80" s="40" t="s">
        <v>224</v>
      </c>
      <c r="C80" s="40"/>
      <c r="D80" s="40" t="s">
        <v>120</v>
      </c>
      <c r="E80" s="37">
        <v>1</v>
      </c>
      <c r="F80" s="39" t="s">
        <v>50</v>
      </c>
      <c r="G80" s="47" t="s">
        <v>220</v>
      </c>
      <c r="H80" s="40" t="s">
        <v>103</v>
      </c>
      <c r="I80" s="48"/>
      <c r="J80" s="55"/>
      <c r="K80" s="56"/>
      <c r="L80" s="51">
        <v>1</v>
      </c>
      <c r="M80" s="52"/>
      <c r="N80" s="46">
        <v>7.4305555555555555E-2</v>
      </c>
      <c r="O80" s="53">
        <f t="shared" si="1"/>
        <v>7.6388888888888895E-3</v>
      </c>
      <c r="P80" s="54"/>
    </row>
    <row r="81" spans="1:16" ht="16" x14ac:dyDescent="0.2">
      <c r="A81" s="46">
        <v>6.6666666666666666E-2</v>
      </c>
      <c r="B81" s="40" t="s">
        <v>109</v>
      </c>
      <c r="C81" s="40"/>
      <c r="D81" s="40" t="s">
        <v>120</v>
      </c>
      <c r="E81" s="37">
        <v>1</v>
      </c>
      <c r="F81" s="39" t="s">
        <v>49</v>
      </c>
      <c r="G81" s="47" t="s">
        <v>220</v>
      </c>
      <c r="H81" s="40" t="s">
        <v>103</v>
      </c>
      <c r="I81" s="48"/>
      <c r="J81" s="55"/>
      <c r="K81" s="56"/>
      <c r="L81" s="51">
        <v>1</v>
      </c>
      <c r="M81" s="52"/>
      <c r="N81" s="46">
        <v>7.4305555555555555E-2</v>
      </c>
      <c r="O81" s="53">
        <f t="shared" si="1"/>
        <v>7.6388888888888895E-3</v>
      </c>
      <c r="P81" s="54"/>
    </row>
    <row r="82" spans="1:16" ht="16" x14ac:dyDescent="0.2">
      <c r="A82" s="46">
        <v>6.8749999999999992E-2</v>
      </c>
      <c r="B82" s="40" t="s">
        <v>109</v>
      </c>
      <c r="C82" s="40"/>
      <c r="D82" s="40" t="s">
        <v>120</v>
      </c>
      <c r="E82" s="37">
        <v>1</v>
      </c>
      <c r="F82" s="39" t="s">
        <v>46</v>
      </c>
      <c r="G82" s="47" t="s">
        <v>103</v>
      </c>
      <c r="H82" s="40" t="s">
        <v>237</v>
      </c>
      <c r="I82" s="48">
        <v>1</v>
      </c>
      <c r="J82" s="55"/>
      <c r="K82" s="56"/>
      <c r="L82" s="51"/>
      <c r="M82" s="52"/>
      <c r="N82" s="46">
        <v>7.3611111111111113E-2</v>
      </c>
      <c r="O82" s="53">
        <f t="shared" si="1"/>
        <v>4.8611111111111216E-3</v>
      </c>
      <c r="P82" s="54"/>
    </row>
    <row r="83" spans="1:16" ht="16" x14ac:dyDescent="0.2">
      <c r="A83" s="46">
        <v>6.8749999999999992E-2</v>
      </c>
      <c r="B83" s="40" t="s">
        <v>112</v>
      </c>
      <c r="C83" s="40"/>
      <c r="D83" s="40" t="s">
        <v>194</v>
      </c>
      <c r="E83" s="37">
        <v>1</v>
      </c>
      <c r="F83" s="39" t="s">
        <v>46</v>
      </c>
      <c r="G83" s="47" t="s">
        <v>103</v>
      </c>
      <c r="H83" s="40" t="s">
        <v>125</v>
      </c>
      <c r="I83" s="48">
        <v>1</v>
      </c>
      <c r="J83" s="55"/>
      <c r="K83" s="56"/>
      <c r="L83" s="51"/>
      <c r="M83" s="52"/>
      <c r="N83" s="46">
        <v>7.6388888888888895E-2</v>
      </c>
      <c r="O83" s="53">
        <f t="shared" si="1"/>
        <v>7.6388888888889034E-3</v>
      </c>
      <c r="P83" s="54"/>
    </row>
    <row r="84" spans="1:16" ht="16" x14ac:dyDescent="0.2">
      <c r="A84" s="46">
        <v>6.9444444444444434E-2</v>
      </c>
      <c r="B84" s="40" t="s">
        <v>127</v>
      </c>
      <c r="C84" s="40"/>
      <c r="D84" s="40" t="s">
        <v>120</v>
      </c>
      <c r="E84" s="37">
        <v>1</v>
      </c>
      <c r="F84" s="39" t="s">
        <v>49</v>
      </c>
      <c r="G84" s="47" t="s">
        <v>125</v>
      </c>
      <c r="H84" s="40" t="s">
        <v>103</v>
      </c>
      <c r="I84" s="48">
        <v>1</v>
      </c>
      <c r="J84" s="55"/>
      <c r="K84" s="56"/>
      <c r="L84" s="51"/>
      <c r="M84" s="52"/>
      <c r="N84" s="46">
        <v>8.0555555555555561E-2</v>
      </c>
      <c r="O84" s="53">
        <f t="shared" si="1"/>
        <v>1.1111111111111127E-2</v>
      </c>
      <c r="P84" s="54"/>
    </row>
    <row r="85" spans="1:16" ht="16" x14ac:dyDescent="0.2">
      <c r="A85" s="46">
        <v>7.2916666666666671E-2</v>
      </c>
      <c r="B85" s="40" t="s">
        <v>140</v>
      </c>
      <c r="C85" s="40"/>
      <c r="D85" s="40" t="s">
        <v>194</v>
      </c>
      <c r="E85" s="37">
        <v>1</v>
      </c>
      <c r="F85" s="39" t="s">
        <v>44</v>
      </c>
      <c r="G85" s="47" t="s">
        <v>103</v>
      </c>
      <c r="H85" s="40" t="s">
        <v>238</v>
      </c>
      <c r="I85" s="48"/>
      <c r="J85" s="55"/>
      <c r="K85" s="56">
        <v>1</v>
      </c>
      <c r="L85" s="51"/>
      <c r="M85" s="52"/>
      <c r="N85" s="46">
        <v>8.0555555555555561E-2</v>
      </c>
      <c r="O85" s="53">
        <f t="shared" si="1"/>
        <v>7.6388888888888895E-3</v>
      </c>
      <c r="P85" s="54"/>
    </row>
    <row r="86" spans="1:16" ht="16" x14ac:dyDescent="0.2">
      <c r="A86" s="46">
        <v>7.6388888888888895E-2</v>
      </c>
      <c r="B86" s="40" t="s">
        <v>109</v>
      </c>
      <c r="C86" s="40"/>
      <c r="D86" s="40" t="s">
        <v>120</v>
      </c>
      <c r="E86" s="37">
        <v>1</v>
      </c>
      <c r="F86" s="39" t="s">
        <v>46</v>
      </c>
      <c r="G86" s="47" t="s">
        <v>237</v>
      </c>
      <c r="H86" s="40" t="s">
        <v>103</v>
      </c>
      <c r="I86" s="48"/>
      <c r="J86" s="55"/>
      <c r="K86" s="56"/>
      <c r="L86" s="51">
        <v>1</v>
      </c>
      <c r="M86" s="52"/>
      <c r="N86" s="46">
        <v>8.2638888888888887E-2</v>
      </c>
      <c r="O86" s="53">
        <f t="shared" si="1"/>
        <v>6.2499999999999917E-3</v>
      </c>
      <c r="P86" s="54"/>
    </row>
    <row r="87" spans="1:16" ht="16" x14ac:dyDescent="0.2">
      <c r="A87" s="46">
        <v>9.5833333333333326E-2</v>
      </c>
      <c r="B87" s="40" t="s">
        <v>109</v>
      </c>
      <c r="C87" s="40"/>
      <c r="D87" s="40" t="s">
        <v>120</v>
      </c>
      <c r="E87" s="37">
        <v>1</v>
      </c>
      <c r="F87" s="39" t="s">
        <v>46</v>
      </c>
      <c r="G87" s="47" t="s">
        <v>103</v>
      </c>
      <c r="H87" s="40" t="s">
        <v>237</v>
      </c>
      <c r="I87" s="48">
        <v>1</v>
      </c>
      <c r="J87" s="55"/>
      <c r="K87" s="56"/>
      <c r="L87" s="51"/>
      <c r="M87" s="52"/>
      <c r="N87" s="46">
        <v>9.930555555555555E-2</v>
      </c>
      <c r="O87" s="53">
        <f t="shared" si="1"/>
        <v>3.4722222222222238E-3</v>
      </c>
      <c r="P87" s="54"/>
    </row>
    <row r="88" spans="1:16" ht="16" x14ac:dyDescent="0.2">
      <c r="A88" s="46">
        <v>9.7222222222222224E-2</v>
      </c>
      <c r="B88" s="40" t="s">
        <v>209</v>
      </c>
      <c r="C88" s="40"/>
      <c r="D88" s="40" t="s">
        <v>120</v>
      </c>
      <c r="E88" s="37">
        <v>1</v>
      </c>
      <c r="F88" s="39" t="s">
        <v>44</v>
      </c>
      <c r="G88" s="47" t="s">
        <v>103</v>
      </c>
      <c r="H88" s="40" t="s">
        <v>239</v>
      </c>
      <c r="I88" s="48"/>
      <c r="J88" s="55"/>
      <c r="K88" s="56"/>
      <c r="L88" s="51">
        <v>1</v>
      </c>
      <c r="M88" s="52"/>
      <c r="N88" s="46">
        <v>0.10277777777777779</v>
      </c>
      <c r="O88" s="53">
        <f t="shared" si="1"/>
        <v>5.5555555555555636E-3</v>
      </c>
      <c r="P88" s="54"/>
    </row>
    <row r="89" spans="1:16" ht="16" x14ac:dyDescent="0.2">
      <c r="A89" s="46">
        <v>0.1013888888888889</v>
      </c>
      <c r="B89" s="40" t="s">
        <v>213</v>
      </c>
      <c r="C89" s="40"/>
      <c r="D89" s="40" t="s">
        <v>120</v>
      </c>
      <c r="E89" s="37">
        <v>1</v>
      </c>
      <c r="F89" s="39" t="s">
        <v>51</v>
      </c>
      <c r="G89" s="47" t="s">
        <v>103</v>
      </c>
      <c r="H89" s="40" t="s">
        <v>125</v>
      </c>
      <c r="I89" s="48"/>
      <c r="J89" s="55"/>
      <c r="K89" s="56">
        <v>1</v>
      </c>
      <c r="L89" s="51"/>
      <c r="M89" s="52"/>
      <c r="N89" s="46">
        <v>0.10694444444444444</v>
      </c>
      <c r="O89" s="53">
        <f t="shared" si="1"/>
        <v>5.5555555555555358E-3</v>
      </c>
      <c r="P89" s="54"/>
    </row>
    <row r="90" spans="1:16" ht="16" x14ac:dyDescent="0.2">
      <c r="A90" s="46">
        <v>0.10555555555555556</v>
      </c>
      <c r="B90" s="40" t="s">
        <v>218</v>
      </c>
      <c r="C90" s="40"/>
      <c r="D90" s="40" t="s">
        <v>194</v>
      </c>
      <c r="E90" s="37">
        <v>1</v>
      </c>
      <c r="F90" s="39" t="s">
        <v>44</v>
      </c>
      <c r="G90" s="47" t="s">
        <v>103</v>
      </c>
      <c r="H90" s="40" t="s">
        <v>240</v>
      </c>
      <c r="I90" s="48">
        <v>1</v>
      </c>
      <c r="J90" s="55"/>
      <c r="K90" s="56"/>
      <c r="L90" s="51"/>
      <c r="M90" s="52"/>
      <c r="N90" s="46">
        <v>0.10902777777777778</v>
      </c>
      <c r="O90" s="53">
        <f t="shared" si="1"/>
        <v>3.4722222222222238E-3</v>
      </c>
      <c r="P90" s="54"/>
    </row>
    <row r="91" spans="1:16" ht="16" x14ac:dyDescent="0.2">
      <c r="A91" s="46">
        <v>0.10694444444444444</v>
      </c>
      <c r="B91" s="40" t="s">
        <v>202</v>
      </c>
      <c r="C91" s="40"/>
      <c r="D91" s="40" t="s">
        <v>120</v>
      </c>
      <c r="E91" s="37">
        <v>1</v>
      </c>
      <c r="F91" s="39" t="s">
        <v>51</v>
      </c>
      <c r="G91" s="47" t="s">
        <v>103</v>
      </c>
      <c r="H91" s="40" t="s">
        <v>241</v>
      </c>
      <c r="I91" s="48"/>
      <c r="J91" s="55"/>
      <c r="K91" s="56"/>
      <c r="L91" s="51">
        <v>1</v>
      </c>
      <c r="M91" s="52"/>
      <c r="N91" s="46">
        <v>0.1111111111111111</v>
      </c>
      <c r="O91" s="53">
        <f t="shared" si="1"/>
        <v>4.1666666666666657E-3</v>
      </c>
      <c r="P91" s="54"/>
    </row>
    <row r="92" spans="1:16" ht="16" x14ac:dyDescent="0.2">
      <c r="A92" s="46">
        <v>0.10833333333333334</v>
      </c>
      <c r="B92" s="40" t="s">
        <v>109</v>
      </c>
      <c r="C92" s="40"/>
      <c r="D92" s="40" t="s">
        <v>120</v>
      </c>
      <c r="E92" s="37">
        <v>1</v>
      </c>
      <c r="F92" s="39" t="s">
        <v>46</v>
      </c>
      <c r="G92" s="47" t="s">
        <v>237</v>
      </c>
      <c r="H92" s="40" t="s">
        <v>103</v>
      </c>
      <c r="I92" s="48">
        <v>1</v>
      </c>
      <c r="J92" s="55"/>
      <c r="K92" s="56"/>
      <c r="L92" s="51"/>
      <c r="M92" s="52"/>
      <c r="N92" s="46">
        <v>0.11597222222222221</v>
      </c>
      <c r="O92" s="53">
        <f t="shared" si="1"/>
        <v>7.6388888888888756E-3</v>
      </c>
      <c r="P92" s="54"/>
    </row>
    <row r="93" spans="1:16" ht="16" x14ac:dyDescent="0.2">
      <c r="A93" s="46">
        <v>0.10972222222222222</v>
      </c>
      <c r="B93" s="40" t="s">
        <v>193</v>
      </c>
      <c r="C93" s="40"/>
      <c r="D93" s="40" t="s">
        <v>120</v>
      </c>
      <c r="E93" s="37">
        <v>2</v>
      </c>
      <c r="F93" s="39" t="s">
        <v>50</v>
      </c>
      <c r="G93" s="47" t="s">
        <v>142</v>
      </c>
      <c r="H93" s="40" t="s">
        <v>103</v>
      </c>
      <c r="I93" s="48"/>
      <c r="J93" s="55"/>
      <c r="K93" s="56">
        <v>1</v>
      </c>
      <c r="L93" s="51"/>
      <c r="M93" s="52"/>
      <c r="N93" s="46">
        <v>0.12152777777777778</v>
      </c>
      <c r="O93" s="53">
        <f t="shared" si="1"/>
        <v>1.1805555555555555E-2</v>
      </c>
      <c r="P93" s="54"/>
    </row>
    <row r="94" spans="1:16" ht="16" x14ac:dyDescent="0.2">
      <c r="A94" s="46">
        <v>0.10972222222222222</v>
      </c>
      <c r="B94" s="40" t="s">
        <v>213</v>
      </c>
      <c r="C94" s="40"/>
      <c r="D94" s="40" t="s">
        <v>120</v>
      </c>
      <c r="E94" s="37">
        <v>1</v>
      </c>
      <c r="F94" s="39" t="s">
        <v>51</v>
      </c>
      <c r="G94" s="47" t="s">
        <v>125</v>
      </c>
      <c r="H94" s="40" t="s">
        <v>103</v>
      </c>
      <c r="I94" s="48"/>
      <c r="J94" s="55"/>
      <c r="K94" s="56">
        <v>1</v>
      </c>
      <c r="L94" s="51"/>
      <c r="M94" s="52"/>
      <c r="N94" s="46">
        <v>0.12152777777777778</v>
      </c>
      <c r="O94" s="53">
        <f t="shared" si="1"/>
        <v>1.1805555555555555E-2</v>
      </c>
      <c r="P94" s="54"/>
    </row>
    <row r="95" spans="1:16" ht="16" x14ac:dyDescent="0.2">
      <c r="A95" s="46">
        <v>0.10972222222222222</v>
      </c>
      <c r="B95" s="40" t="s">
        <v>112</v>
      </c>
      <c r="C95" s="40"/>
      <c r="D95" s="40" t="s">
        <v>120</v>
      </c>
      <c r="E95" s="37">
        <v>1</v>
      </c>
      <c r="F95" s="39" t="s">
        <v>46</v>
      </c>
      <c r="G95" s="47" t="s">
        <v>242</v>
      </c>
      <c r="H95" s="40" t="s">
        <v>103</v>
      </c>
      <c r="I95" s="48"/>
      <c r="J95" s="55"/>
      <c r="K95" s="56">
        <v>1</v>
      </c>
      <c r="L95" s="51"/>
      <c r="M95" s="52"/>
      <c r="N95" s="46">
        <v>0.12152777777777778</v>
      </c>
      <c r="O95" s="53">
        <f t="shared" si="1"/>
        <v>1.1805555555555555E-2</v>
      </c>
      <c r="P95" s="54"/>
    </row>
    <row r="96" spans="1:16" ht="16" x14ac:dyDescent="0.2">
      <c r="A96" s="46">
        <v>0.1173611111111111</v>
      </c>
      <c r="B96" s="40" t="s">
        <v>126</v>
      </c>
      <c r="C96" s="40"/>
      <c r="D96" s="40" t="s">
        <v>194</v>
      </c>
      <c r="E96" s="37">
        <v>1</v>
      </c>
      <c r="F96" s="39" t="s">
        <v>45</v>
      </c>
      <c r="G96" s="47" t="s">
        <v>243</v>
      </c>
      <c r="H96" s="40" t="s">
        <v>103</v>
      </c>
      <c r="I96" s="48"/>
      <c r="J96" s="55"/>
      <c r="K96" s="56"/>
      <c r="L96" s="51">
        <v>1</v>
      </c>
      <c r="M96" s="52"/>
      <c r="N96" s="46">
        <v>0.13680555555555554</v>
      </c>
      <c r="O96" s="53">
        <f t="shared" si="1"/>
        <v>1.9444444444444445E-2</v>
      </c>
      <c r="P96" s="54"/>
    </row>
    <row r="97" spans="1:16" ht="16" x14ac:dyDescent="0.2">
      <c r="A97" s="46">
        <v>0.11805555555555557</v>
      </c>
      <c r="B97" s="40" t="s">
        <v>209</v>
      </c>
      <c r="C97" s="40"/>
      <c r="D97" s="40" t="s">
        <v>120</v>
      </c>
      <c r="E97" s="37">
        <v>1</v>
      </c>
      <c r="F97" s="39" t="s">
        <v>44</v>
      </c>
      <c r="G97" s="47" t="s">
        <v>103</v>
      </c>
      <c r="H97" s="40" t="s">
        <v>122</v>
      </c>
      <c r="I97" s="48">
        <v>1</v>
      </c>
      <c r="J97" s="55"/>
      <c r="K97" s="56"/>
      <c r="L97" s="51"/>
      <c r="M97" s="52"/>
      <c r="N97" s="46">
        <v>0.12430555555555556</v>
      </c>
      <c r="O97" s="53">
        <f t="shared" si="1"/>
        <v>6.2499999999999917E-3</v>
      </c>
      <c r="P97" s="54"/>
    </row>
    <row r="98" spans="1:16" ht="16" x14ac:dyDescent="0.2">
      <c r="A98" s="46">
        <v>0.12152777777777778</v>
      </c>
      <c r="B98" s="40" t="s">
        <v>123</v>
      </c>
      <c r="C98" s="40"/>
      <c r="D98" s="40" t="s">
        <v>120</v>
      </c>
      <c r="E98" s="37">
        <v>1</v>
      </c>
      <c r="F98" s="39" t="s">
        <v>46</v>
      </c>
      <c r="G98" s="47" t="s">
        <v>221</v>
      </c>
      <c r="H98" s="40" t="s">
        <v>103</v>
      </c>
      <c r="I98" s="48"/>
      <c r="J98" s="55"/>
      <c r="K98" s="56">
        <v>1</v>
      </c>
      <c r="L98" s="51"/>
      <c r="M98" s="52"/>
      <c r="N98" s="46">
        <v>0.12847222222222224</v>
      </c>
      <c r="O98" s="53">
        <f t="shared" si="1"/>
        <v>6.9444444444444614E-3</v>
      </c>
      <c r="P98" s="54"/>
    </row>
    <row r="99" spans="1:16" ht="16" x14ac:dyDescent="0.2">
      <c r="A99" s="46">
        <v>0.12361111111111112</v>
      </c>
      <c r="B99" s="40" t="s">
        <v>114</v>
      </c>
      <c r="C99" s="40"/>
      <c r="D99" s="40" t="s">
        <v>120</v>
      </c>
      <c r="E99" s="37">
        <v>1</v>
      </c>
      <c r="F99" s="39" t="s">
        <v>46</v>
      </c>
      <c r="G99" s="47" t="s">
        <v>206</v>
      </c>
      <c r="H99" s="40" t="s">
        <v>103</v>
      </c>
      <c r="I99" s="48"/>
      <c r="J99" s="55"/>
      <c r="K99" s="56">
        <v>1</v>
      </c>
      <c r="L99" s="51"/>
      <c r="M99" s="52"/>
      <c r="N99" s="46">
        <v>0.13819444444444443</v>
      </c>
      <c r="O99" s="53">
        <f t="shared" si="1"/>
        <v>1.4583333333333309E-2</v>
      </c>
      <c r="P99" s="54"/>
    </row>
    <row r="100" spans="1:16" ht="16" x14ac:dyDescent="0.2">
      <c r="A100" s="46">
        <v>0.125</v>
      </c>
      <c r="B100" s="40" t="s">
        <v>218</v>
      </c>
      <c r="C100" s="40"/>
      <c r="D100" s="40" t="s">
        <v>194</v>
      </c>
      <c r="E100" s="37">
        <v>1</v>
      </c>
      <c r="F100" s="39" t="s">
        <v>44</v>
      </c>
      <c r="G100" s="47" t="s">
        <v>240</v>
      </c>
      <c r="H100" s="40" t="s">
        <v>103</v>
      </c>
      <c r="I100" s="48"/>
      <c r="J100" s="55"/>
      <c r="K100" s="56">
        <v>1</v>
      </c>
      <c r="L100" s="51"/>
      <c r="M100" s="52"/>
      <c r="N100" s="46">
        <v>0.13819444444444443</v>
      </c>
      <c r="O100" s="53">
        <f t="shared" si="1"/>
        <v>1.3194444444444425E-2</v>
      </c>
      <c r="P100" s="54"/>
    </row>
    <row r="101" spans="1:16" ht="16" x14ac:dyDescent="0.2">
      <c r="A101" s="46">
        <v>0.12638888888888888</v>
      </c>
      <c r="B101" s="40" t="s">
        <v>202</v>
      </c>
      <c r="C101" s="40"/>
      <c r="D101" s="40" t="s">
        <v>120</v>
      </c>
      <c r="E101" s="37">
        <v>1</v>
      </c>
      <c r="F101" s="39" t="s">
        <v>51</v>
      </c>
      <c r="G101" s="47" t="s">
        <v>103</v>
      </c>
      <c r="H101" s="40" t="s">
        <v>103</v>
      </c>
      <c r="I101" s="48">
        <v>1</v>
      </c>
      <c r="J101" s="55"/>
      <c r="K101" s="56"/>
      <c r="L101" s="51"/>
      <c r="M101" s="52"/>
      <c r="N101" s="46">
        <v>0.13472222222222222</v>
      </c>
      <c r="O101" s="53">
        <f t="shared" si="1"/>
        <v>8.3333333333333315E-3</v>
      </c>
      <c r="P101" s="54"/>
    </row>
    <row r="102" spans="1:16" ht="16" x14ac:dyDescent="0.2">
      <c r="A102" s="46">
        <v>0.12847222222222224</v>
      </c>
      <c r="B102" s="40" t="s">
        <v>209</v>
      </c>
      <c r="C102" s="40"/>
      <c r="D102" s="40" t="s">
        <v>120</v>
      </c>
      <c r="E102" s="37">
        <v>1</v>
      </c>
      <c r="F102" s="39" t="s">
        <v>44</v>
      </c>
      <c r="G102" s="47" t="s">
        <v>122</v>
      </c>
      <c r="H102" s="40" t="s">
        <v>103</v>
      </c>
      <c r="I102" s="48">
        <v>1</v>
      </c>
      <c r="J102" s="55"/>
      <c r="K102" s="56"/>
      <c r="L102" s="51"/>
      <c r="M102" s="52"/>
      <c r="N102" s="46">
        <v>0.13472222222222222</v>
      </c>
      <c r="O102" s="53">
        <f t="shared" si="1"/>
        <v>6.2499999999999778E-3</v>
      </c>
      <c r="P102" s="54"/>
    </row>
    <row r="103" spans="1:16" ht="16" x14ac:dyDescent="0.2">
      <c r="A103" s="46">
        <v>0.1388888888888889</v>
      </c>
      <c r="B103" s="40" t="s">
        <v>244</v>
      </c>
      <c r="C103" s="40"/>
      <c r="D103" s="40" t="s">
        <v>120</v>
      </c>
      <c r="E103" s="37">
        <v>2</v>
      </c>
      <c r="F103" s="39" t="s">
        <v>44</v>
      </c>
      <c r="G103" s="47" t="s">
        <v>125</v>
      </c>
      <c r="H103" s="40" t="s">
        <v>103</v>
      </c>
      <c r="I103" s="48">
        <v>1</v>
      </c>
      <c r="J103" s="55"/>
      <c r="K103" s="56"/>
      <c r="L103" s="51"/>
      <c r="M103" s="52"/>
      <c r="N103" s="46">
        <v>0.14861111111111111</v>
      </c>
      <c r="O103" s="53">
        <f t="shared" si="1"/>
        <v>9.7222222222222154E-3</v>
      </c>
      <c r="P103" s="54"/>
    </row>
    <row r="104" spans="1:16" ht="16" x14ac:dyDescent="0.2">
      <c r="A104" s="46">
        <v>0.14722222222222223</v>
      </c>
      <c r="B104" s="40" t="s">
        <v>140</v>
      </c>
      <c r="C104" s="40"/>
      <c r="D104" s="40" t="s">
        <v>194</v>
      </c>
      <c r="E104" s="37">
        <v>1</v>
      </c>
      <c r="F104" s="39" t="s">
        <v>44</v>
      </c>
      <c r="G104" s="47" t="s">
        <v>170</v>
      </c>
      <c r="H104" s="40" t="s">
        <v>103</v>
      </c>
      <c r="I104" s="48"/>
      <c r="J104" s="55"/>
      <c r="K104" s="56"/>
      <c r="L104" s="51">
        <v>1</v>
      </c>
      <c r="M104" s="52"/>
      <c r="N104" s="46">
        <v>0.15555555555555556</v>
      </c>
      <c r="O104" s="53">
        <f t="shared" si="1"/>
        <v>8.3333333333333315E-3</v>
      </c>
      <c r="P104" s="54"/>
    </row>
    <row r="105" spans="1:16" ht="16" x14ac:dyDescent="0.2">
      <c r="A105" s="46"/>
      <c r="B105" s="40"/>
      <c r="C105" s="40"/>
      <c r="D105" s="40"/>
      <c r="E105" s="37"/>
      <c r="F105" s="39"/>
      <c r="G105" s="47"/>
      <c r="H105" s="40"/>
      <c r="I105" s="48"/>
      <c r="J105" s="55"/>
      <c r="K105" s="56"/>
      <c r="L105" s="51"/>
      <c r="M105" s="52"/>
      <c r="N105" s="46"/>
      <c r="O105" s="53">
        <f t="shared" si="1"/>
        <v>0</v>
      </c>
      <c r="P105" s="54"/>
    </row>
    <row r="106" spans="1:16" ht="16" x14ac:dyDescent="0.2">
      <c r="A106" s="46"/>
      <c r="B106" s="40"/>
      <c r="C106" s="40"/>
      <c r="D106" s="40"/>
      <c r="E106" s="37"/>
      <c r="F106" s="39"/>
      <c r="G106" s="47"/>
      <c r="H106" s="40"/>
      <c r="I106" s="48"/>
      <c r="J106" s="55"/>
      <c r="K106" s="56"/>
      <c r="L106" s="51"/>
      <c r="M106" s="52"/>
      <c r="N106" s="46"/>
      <c r="O106" s="53">
        <f t="shared" si="1"/>
        <v>0</v>
      </c>
      <c r="P106" s="54"/>
    </row>
    <row r="107" spans="1:16" ht="16" x14ac:dyDescent="0.2">
      <c r="A107" s="46"/>
      <c r="B107" s="40"/>
      <c r="C107" s="40"/>
      <c r="D107" s="40"/>
      <c r="E107" s="37"/>
      <c r="F107" s="39"/>
      <c r="G107" s="47"/>
      <c r="H107" s="40"/>
      <c r="I107" s="48"/>
      <c r="J107" s="55"/>
      <c r="K107" s="56"/>
      <c r="L107" s="51"/>
      <c r="M107" s="52"/>
      <c r="N107" s="46"/>
      <c r="O107" s="53">
        <f t="shared" si="1"/>
        <v>0</v>
      </c>
      <c r="P107" s="54"/>
    </row>
    <row r="108" spans="1:16" ht="16" x14ac:dyDescent="0.2">
      <c r="A108" s="46"/>
      <c r="B108" s="40"/>
      <c r="C108" s="40"/>
      <c r="D108" s="40"/>
      <c r="E108" s="37"/>
      <c r="F108" s="39"/>
      <c r="G108" s="47"/>
      <c r="H108" s="40"/>
      <c r="I108" s="48"/>
      <c r="J108" s="55"/>
      <c r="K108" s="56"/>
      <c r="L108" s="51"/>
      <c r="M108" s="52"/>
      <c r="N108" s="46"/>
      <c r="O108" s="53">
        <f t="shared" si="1"/>
        <v>0</v>
      </c>
      <c r="P108" s="54"/>
    </row>
    <row r="109" spans="1:16" ht="16" x14ac:dyDescent="0.2">
      <c r="A109" s="46"/>
      <c r="B109" s="40"/>
      <c r="C109" s="40"/>
      <c r="D109" s="40"/>
      <c r="E109" s="37"/>
      <c r="F109" s="39"/>
      <c r="G109" s="47"/>
      <c r="H109" s="40"/>
      <c r="I109" s="48"/>
      <c r="J109" s="55"/>
      <c r="K109" s="56"/>
      <c r="L109" s="51"/>
      <c r="M109" s="52"/>
      <c r="N109" s="46"/>
      <c r="O109" s="53">
        <f t="shared" si="1"/>
        <v>0</v>
      </c>
      <c r="P109" s="54"/>
    </row>
    <row r="110" spans="1:16" ht="16" x14ac:dyDescent="0.2">
      <c r="A110" s="46"/>
      <c r="B110" s="40"/>
      <c r="C110" s="40"/>
      <c r="D110" s="40"/>
      <c r="E110" s="37"/>
      <c r="F110" s="39"/>
      <c r="G110" s="47"/>
      <c r="H110" s="40"/>
      <c r="I110" s="48"/>
      <c r="J110" s="55"/>
      <c r="K110" s="56"/>
      <c r="L110" s="51"/>
      <c r="M110" s="52"/>
      <c r="N110" s="46"/>
      <c r="O110" s="53">
        <f t="shared" si="1"/>
        <v>0</v>
      </c>
      <c r="P110" s="54"/>
    </row>
    <row r="111" spans="1:16" ht="16" x14ac:dyDescent="0.2">
      <c r="A111" s="46"/>
      <c r="B111" s="40"/>
      <c r="C111" s="40"/>
      <c r="D111" s="40"/>
      <c r="E111" s="37"/>
      <c r="F111" s="39"/>
      <c r="G111" s="47"/>
      <c r="H111" s="40"/>
      <c r="I111" s="48"/>
      <c r="J111" s="55"/>
      <c r="K111" s="56"/>
      <c r="L111" s="51"/>
      <c r="M111" s="52"/>
      <c r="N111" s="46"/>
      <c r="O111" s="53">
        <f t="shared" si="1"/>
        <v>0</v>
      </c>
      <c r="P111" s="54"/>
    </row>
    <row r="112" spans="1:16" ht="16" x14ac:dyDescent="0.2">
      <c r="A112" s="46"/>
      <c r="B112" s="40"/>
      <c r="C112" s="40"/>
      <c r="D112" s="40"/>
      <c r="E112" s="37"/>
      <c r="F112" s="39"/>
      <c r="G112" s="47"/>
      <c r="H112" s="40"/>
      <c r="I112" s="48"/>
      <c r="J112" s="55"/>
      <c r="K112" s="56"/>
      <c r="L112" s="51"/>
      <c r="M112" s="52"/>
      <c r="N112" s="46"/>
      <c r="O112" s="53">
        <f t="shared" si="1"/>
        <v>0</v>
      </c>
      <c r="P112" s="54"/>
    </row>
    <row r="113" spans="1:16" ht="16" x14ac:dyDescent="0.2">
      <c r="A113" s="46"/>
      <c r="B113" s="40"/>
      <c r="C113" s="40"/>
      <c r="D113" s="40"/>
      <c r="E113" s="37"/>
      <c r="F113" s="39"/>
      <c r="G113" s="47"/>
      <c r="H113" s="40"/>
      <c r="I113" s="48"/>
      <c r="J113" s="55"/>
      <c r="K113" s="56"/>
      <c r="L113" s="51"/>
      <c r="M113" s="52"/>
      <c r="N113" s="46"/>
      <c r="O113" s="53">
        <f t="shared" si="1"/>
        <v>0</v>
      </c>
      <c r="P113" s="54"/>
    </row>
    <row r="114" spans="1:16" ht="16" x14ac:dyDescent="0.2">
      <c r="A114" s="46"/>
      <c r="B114" s="40"/>
      <c r="C114" s="40"/>
      <c r="D114" s="40"/>
      <c r="E114" s="37"/>
      <c r="F114" s="39"/>
      <c r="G114" s="47"/>
      <c r="H114" s="40"/>
      <c r="I114" s="48"/>
      <c r="J114" s="55"/>
      <c r="K114" s="56"/>
      <c r="L114" s="51"/>
      <c r="M114" s="52"/>
      <c r="N114" s="46"/>
      <c r="O114" s="53">
        <f t="shared" si="1"/>
        <v>0</v>
      </c>
      <c r="P114" s="54"/>
    </row>
    <row r="115" spans="1:16" ht="16" x14ac:dyDescent="0.2">
      <c r="A115" s="46"/>
      <c r="B115" s="40"/>
      <c r="C115" s="40"/>
      <c r="D115" s="40"/>
      <c r="E115" s="37"/>
      <c r="F115" s="39"/>
      <c r="G115" s="47"/>
      <c r="H115" s="40"/>
      <c r="I115" s="48"/>
      <c r="J115" s="55"/>
      <c r="K115" s="56"/>
      <c r="L115" s="51"/>
      <c r="M115" s="52"/>
      <c r="N115" s="46"/>
      <c r="O115" s="53">
        <f t="shared" si="1"/>
        <v>0</v>
      </c>
      <c r="P115" s="54"/>
    </row>
    <row r="116" spans="1:16" ht="16" x14ac:dyDescent="0.2">
      <c r="A116" s="46"/>
      <c r="B116" s="40"/>
      <c r="C116" s="40"/>
      <c r="D116" s="40"/>
      <c r="E116" s="37"/>
      <c r="F116" s="39"/>
      <c r="G116" s="47"/>
      <c r="H116" s="40"/>
      <c r="I116" s="48"/>
      <c r="J116" s="55"/>
      <c r="K116" s="56"/>
      <c r="L116" s="51"/>
      <c r="M116" s="52"/>
      <c r="N116" s="46"/>
      <c r="O116" s="53">
        <f t="shared" si="1"/>
        <v>0</v>
      </c>
      <c r="P116" s="54"/>
    </row>
    <row r="117" spans="1:16" ht="16" x14ac:dyDescent="0.2">
      <c r="A117" s="46"/>
      <c r="B117" s="40"/>
      <c r="C117" s="40"/>
      <c r="D117" s="40"/>
      <c r="E117" s="37"/>
      <c r="F117" s="39"/>
      <c r="G117" s="47"/>
      <c r="H117" s="40"/>
      <c r="I117" s="48"/>
      <c r="J117" s="55"/>
      <c r="K117" s="56"/>
      <c r="L117" s="51"/>
      <c r="M117" s="52"/>
      <c r="N117" s="46"/>
      <c r="O117" s="53">
        <f t="shared" si="1"/>
        <v>0</v>
      </c>
      <c r="P117" s="54"/>
    </row>
    <row r="118" spans="1:16" ht="16" x14ac:dyDescent="0.2">
      <c r="A118" s="46"/>
      <c r="B118" s="40"/>
      <c r="C118" s="40"/>
      <c r="D118" s="40"/>
      <c r="E118" s="37"/>
      <c r="F118" s="39"/>
      <c r="G118" s="47"/>
      <c r="H118" s="40"/>
      <c r="I118" s="48"/>
      <c r="J118" s="55"/>
      <c r="K118" s="56"/>
      <c r="L118" s="51"/>
      <c r="M118" s="52"/>
      <c r="N118" s="46"/>
      <c r="O118" s="53">
        <f t="shared" si="1"/>
        <v>0</v>
      </c>
      <c r="P118" s="54"/>
    </row>
    <row r="119" spans="1:16" ht="16" x14ac:dyDescent="0.2">
      <c r="A119" s="46"/>
      <c r="B119" s="40"/>
      <c r="C119" s="40"/>
      <c r="D119" s="40"/>
      <c r="E119" s="37"/>
      <c r="F119" s="39"/>
      <c r="G119" s="47"/>
      <c r="H119" s="40"/>
      <c r="I119" s="48"/>
      <c r="J119" s="55"/>
      <c r="K119" s="56"/>
      <c r="L119" s="51"/>
      <c r="M119" s="52"/>
      <c r="N119" s="46"/>
      <c r="O119" s="53">
        <f t="shared" si="1"/>
        <v>0</v>
      </c>
      <c r="P119" s="54"/>
    </row>
    <row r="120" spans="1:16" ht="16" x14ac:dyDescent="0.2">
      <c r="A120" s="46"/>
      <c r="B120" s="40"/>
      <c r="C120" s="40"/>
      <c r="D120" s="40"/>
      <c r="E120" s="37"/>
      <c r="F120" s="39"/>
      <c r="G120" s="47"/>
      <c r="H120" s="40"/>
      <c r="I120" s="48"/>
      <c r="J120" s="55"/>
      <c r="K120" s="56"/>
      <c r="L120" s="51"/>
      <c r="M120" s="52"/>
      <c r="N120" s="46"/>
      <c r="O120" s="53">
        <f t="shared" si="1"/>
        <v>0</v>
      </c>
      <c r="P120" s="54"/>
    </row>
    <row r="121" spans="1:16" ht="16" x14ac:dyDescent="0.2">
      <c r="A121" s="46"/>
      <c r="B121" s="40"/>
      <c r="C121" s="40"/>
      <c r="D121" s="40"/>
      <c r="E121" s="37"/>
      <c r="F121" s="39"/>
      <c r="G121" s="47"/>
      <c r="H121" s="40"/>
      <c r="I121" s="48"/>
      <c r="J121" s="55"/>
      <c r="K121" s="56"/>
      <c r="L121" s="51"/>
      <c r="M121" s="52"/>
      <c r="N121" s="46"/>
      <c r="O121" s="53">
        <f t="shared" si="1"/>
        <v>0</v>
      </c>
      <c r="P121" s="54"/>
    </row>
    <row r="122" spans="1:16" ht="16" x14ac:dyDescent="0.2">
      <c r="A122" s="46"/>
      <c r="B122" s="40"/>
      <c r="C122" s="40"/>
      <c r="D122" s="40"/>
      <c r="E122" s="37"/>
      <c r="F122" s="39"/>
      <c r="G122" s="47"/>
      <c r="H122" s="40"/>
      <c r="I122" s="48"/>
      <c r="J122" s="55"/>
      <c r="K122" s="56"/>
      <c r="L122" s="51"/>
      <c r="M122" s="52"/>
      <c r="N122" s="46"/>
      <c r="O122" s="53">
        <f t="shared" si="1"/>
        <v>0</v>
      </c>
      <c r="P122" s="54"/>
    </row>
    <row r="123" spans="1:16" ht="16" x14ac:dyDescent="0.2">
      <c r="A123" s="46"/>
      <c r="B123" s="40"/>
      <c r="C123" s="40"/>
      <c r="D123" s="40"/>
      <c r="E123" s="37"/>
      <c r="F123" s="39"/>
      <c r="G123" s="47"/>
      <c r="H123" s="40"/>
      <c r="I123" s="48"/>
      <c r="J123" s="55"/>
      <c r="K123" s="56"/>
      <c r="L123" s="51"/>
      <c r="M123" s="52"/>
      <c r="N123" s="46"/>
      <c r="O123" s="53">
        <f t="shared" si="1"/>
        <v>0</v>
      </c>
      <c r="P123" s="58"/>
    </row>
    <row r="124" spans="1:16" ht="16" x14ac:dyDescent="0.2">
      <c r="A124" s="46"/>
      <c r="B124" s="40"/>
      <c r="C124" s="40"/>
      <c r="D124" s="40"/>
      <c r="E124" s="37"/>
      <c r="F124" s="39"/>
      <c r="G124" s="47"/>
      <c r="H124" s="40"/>
      <c r="I124" s="48"/>
      <c r="J124" s="55"/>
      <c r="K124" s="56"/>
      <c r="L124" s="51"/>
      <c r="M124" s="52"/>
      <c r="N124" s="46"/>
      <c r="O124" s="53">
        <f t="shared" si="1"/>
        <v>0</v>
      </c>
      <c r="P124" s="54"/>
    </row>
    <row r="125" spans="1:16" ht="16" x14ac:dyDescent="0.2">
      <c r="A125" s="46"/>
      <c r="B125" s="40"/>
      <c r="C125" s="40"/>
      <c r="D125" s="40"/>
      <c r="E125" s="37"/>
      <c r="F125" s="39"/>
      <c r="G125" s="47"/>
      <c r="H125" s="40"/>
      <c r="I125" s="48"/>
      <c r="J125" s="55"/>
      <c r="K125" s="56"/>
      <c r="L125" s="51"/>
      <c r="M125" s="52"/>
      <c r="N125" s="46"/>
      <c r="O125" s="53">
        <f t="shared" si="1"/>
        <v>0</v>
      </c>
      <c r="P125" s="54"/>
    </row>
    <row r="126" spans="1:16" ht="16" x14ac:dyDescent="0.2">
      <c r="A126" s="46"/>
      <c r="B126" s="40"/>
      <c r="C126" s="40"/>
      <c r="D126" s="40"/>
      <c r="E126" s="37"/>
      <c r="F126" s="39"/>
      <c r="G126" s="47"/>
      <c r="H126" s="40"/>
      <c r="I126" s="48"/>
      <c r="J126" s="55"/>
      <c r="K126" s="56"/>
      <c r="L126" s="51"/>
      <c r="M126" s="52"/>
      <c r="N126" s="46"/>
      <c r="O126" s="53">
        <f t="shared" si="1"/>
        <v>0</v>
      </c>
      <c r="P126" s="54"/>
    </row>
    <row r="127" spans="1:16" ht="16" x14ac:dyDescent="0.2">
      <c r="A127" s="46"/>
      <c r="B127" s="40"/>
      <c r="C127" s="40"/>
      <c r="D127" s="40"/>
      <c r="E127" s="37"/>
      <c r="F127" s="39"/>
      <c r="G127" s="47"/>
      <c r="H127" s="40"/>
      <c r="I127" s="48"/>
      <c r="J127" s="55"/>
      <c r="K127" s="56"/>
      <c r="L127" s="51"/>
      <c r="M127" s="52"/>
      <c r="N127" s="46"/>
      <c r="O127" s="53">
        <f t="shared" si="1"/>
        <v>0</v>
      </c>
      <c r="P127" s="54"/>
    </row>
    <row r="128" spans="1:16" ht="16" x14ac:dyDescent="0.2">
      <c r="A128" s="46"/>
      <c r="B128" s="40"/>
      <c r="C128" s="40"/>
      <c r="D128" s="40"/>
      <c r="E128" s="37"/>
      <c r="F128" s="39"/>
      <c r="G128" s="47"/>
      <c r="H128" s="40"/>
      <c r="I128" s="48"/>
      <c r="J128" s="55"/>
      <c r="K128" s="56"/>
      <c r="L128" s="51"/>
      <c r="M128" s="52"/>
      <c r="N128" s="46"/>
      <c r="O128" s="53">
        <f t="shared" si="1"/>
        <v>0</v>
      </c>
      <c r="P128" s="54"/>
    </row>
    <row r="129" spans="1:16" ht="16" x14ac:dyDescent="0.2">
      <c r="A129" s="46"/>
      <c r="B129" s="40"/>
      <c r="C129" s="40"/>
      <c r="D129" s="40"/>
      <c r="E129" s="37"/>
      <c r="F129" s="39"/>
      <c r="G129" s="47"/>
      <c r="H129" s="40"/>
      <c r="I129" s="57"/>
      <c r="J129" s="49"/>
      <c r="K129" s="50"/>
      <c r="L129" s="51"/>
      <c r="M129" s="52"/>
      <c r="N129" s="46"/>
      <c r="O129" s="53">
        <f t="shared" si="1"/>
        <v>0</v>
      </c>
      <c r="P129" s="54"/>
    </row>
    <row r="130" spans="1:16" ht="16" x14ac:dyDescent="0.2">
      <c r="A130" s="46"/>
      <c r="B130" s="40"/>
      <c r="C130" s="40"/>
      <c r="D130" s="40"/>
      <c r="E130" s="37"/>
      <c r="F130" s="39"/>
      <c r="G130" s="47"/>
      <c r="H130" s="40"/>
      <c r="I130" s="48"/>
      <c r="J130" s="49"/>
      <c r="K130" s="50"/>
      <c r="L130" s="51"/>
      <c r="M130" s="52"/>
      <c r="N130" s="46"/>
      <c r="O130" s="53">
        <f t="shared" si="1"/>
        <v>0</v>
      </c>
      <c r="P130" s="54"/>
    </row>
    <row r="131" spans="1:16" ht="16" x14ac:dyDescent="0.2">
      <c r="A131" s="46"/>
      <c r="B131" s="40"/>
      <c r="C131" s="40"/>
      <c r="D131" s="40"/>
      <c r="E131" s="37"/>
      <c r="F131" s="39"/>
      <c r="G131" s="47"/>
      <c r="H131" s="40"/>
      <c r="I131" s="48"/>
      <c r="J131" s="49"/>
      <c r="K131" s="50"/>
      <c r="L131" s="51"/>
      <c r="M131" s="52"/>
      <c r="N131" s="46"/>
      <c r="O131" s="53">
        <f t="shared" si="1"/>
        <v>0</v>
      </c>
      <c r="P131" s="54"/>
    </row>
    <row r="132" spans="1:16" ht="16" x14ac:dyDescent="0.2">
      <c r="A132" s="46"/>
      <c r="B132" s="40"/>
      <c r="C132" s="40"/>
      <c r="D132" s="40"/>
      <c r="E132" s="37"/>
      <c r="F132" s="39"/>
      <c r="G132" s="47"/>
      <c r="H132" s="40"/>
      <c r="I132" s="48"/>
      <c r="J132" s="49"/>
      <c r="K132" s="50"/>
      <c r="L132" s="51"/>
      <c r="M132" s="52"/>
      <c r="N132" s="46"/>
      <c r="O132" s="53">
        <f t="shared" ref="O132:O152" si="2">ABS(N132-A132)</f>
        <v>0</v>
      </c>
      <c r="P132" s="54"/>
    </row>
    <row r="133" spans="1:16" ht="16" x14ac:dyDescent="0.2">
      <c r="A133" s="46"/>
      <c r="B133" s="40"/>
      <c r="C133" s="40"/>
      <c r="D133" s="40"/>
      <c r="E133" s="37"/>
      <c r="F133" s="39"/>
      <c r="G133" s="47"/>
      <c r="H133" s="40"/>
      <c r="I133" s="48"/>
      <c r="J133" s="49"/>
      <c r="K133" s="50"/>
      <c r="L133" s="51"/>
      <c r="M133" s="52"/>
      <c r="N133" s="46"/>
      <c r="O133" s="53">
        <f t="shared" si="2"/>
        <v>0</v>
      </c>
      <c r="P133" s="54"/>
    </row>
    <row r="134" spans="1:16" ht="16" x14ac:dyDescent="0.2">
      <c r="A134" s="46"/>
      <c r="B134" s="40"/>
      <c r="C134" s="40"/>
      <c r="D134" s="40"/>
      <c r="E134" s="37"/>
      <c r="F134" s="39"/>
      <c r="G134" s="47"/>
      <c r="H134" s="40"/>
      <c r="I134" s="48"/>
      <c r="J134" s="49"/>
      <c r="K134" s="50"/>
      <c r="L134" s="51"/>
      <c r="M134" s="52"/>
      <c r="N134" s="46"/>
      <c r="O134" s="53">
        <f t="shared" si="2"/>
        <v>0</v>
      </c>
      <c r="P134" s="54"/>
    </row>
    <row r="135" spans="1:16" ht="16" x14ac:dyDescent="0.2">
      <c r="A135" s="46"/>
      <c r="B135" s="40"/>
      <c r="C135" s="40"/>
      <c r="D135" s="40"/>
      <c r="E135" s="37"/>
      <c r="F135" s="39"/>
      <c r="G135" s="47"/>
      <c r="H135" s="40"/>
      <c r="I135" s="48"/>
      <c r="J135" s="49"/>
      <c r="K135" s="50"/>
      <c r="L135" s="51"/>
      <c r="M135" s="52"/>
      <c r="N135" s="46"/>
      <c r="O135" s="53">
        <f t="shared" si="2"/>
        <v>0</v>
      </c>
      <c r="P135" s="54"/>
    </row>
    <row r="136" spans="1:16" ht="16" x14ac:dyDescent="0.2">
      <c r="A136" s="46"/>
      <c r="B136" s="40"/>
      <c r="C136" s="40"/>
      <c r="D136" s="40"/>
      <c r="E136" s="37"/>
      <c r="F136" s="39"/>
      <c r="G136" s="47"/>
      <c r="H136" s="40"/>
      <c r="I136" s="48"/>
      <c r="J136" s="49"/>
      <c r="K136" s="50"/>
      <c r="L136" s="51"/>
      <c r="M136" s="52"/>
      <c r="N136" s="46"/>
      <c r="O136" s="53">
        <f t="shared" si="2"/>
        <v>0</v>
      </c>
      <c r="P136" s="54"/>
    </row>
    <row r="137" spans="1:16" ht="16" x14ac:dyDescent="0.2">
      <c r="A137" s="46"/>
      <c r="B137" s="40"/>
      <c r="C137" s="40"/>
      <c r="D137" s="40"/>
      <c r="E137" s="37"/>
      <c r="F137" s="39"/>
      <c r="G137" s="47"/>
      <c r="H137" s="40"/>
      <c r="I137" s="48"/>
      <c r="J137" s="49"/>
      <c r="K137" s="50"/>
      <c r="L137" s="51"/>
      <c r="M137" s="52"/>
      <c r="N137" s="46"/>
      <c r="O137" s="53">
        <f t="shared" si="2"/>
        <v>0</v>
      </c>
      <c r="P137" s="54"/>
    </row>
    <row r="138" spans="1:16" ht="16" x14ac:dyDescent="0.2">
      <c r="A138" s="46"/>
      <c r="B138" s="40"/>
      <c r="C138" s="40"/>
      <c r="D138" s="40"/>
      <c r="E138" s="37"/>
      <c r="F138" s="39"/>
      <c r="G138" s="47"/>
      <c r="H138" s="40"/>
      <c r="I138" s="48"/>
      <c r="J138" s="49"/>
      <c r="K138" s="50"/>
      <c r="L138" s="51"/>
      <c r="M138" s="52"/>
      <c r="N138" s="46"/>
      <c r="O138" s="53">
        <f t="shared" si="2"/>
        <v>0</v>
      </c>
      <c r="P138" s="54"/>
    </row>
    <row r="139" spans="1:16" ht="16" x14ac:dyDescent="0.2">
      <c r="A139" s="46"/>
      <c r="B139" s="40"/>
      <c r="C139" s="40"/>
      <c r="D139" s="40"/>
      <c r="E139" s="37"/>
      <c r="F139" s="39"/>
      <c r="G139" s="47"/>
      <c r="H139" s="40"/>
      <c r="I139" s="48"/>
      <c r="J139" s="49"/>
      <c r="K139" s="50"/>
      <c r="L139" s="51"/>
      <c r="M139" s="52"/>
      <c r="N139" s="46"/>
      <c r="O139" s="53">
        <f t="shared" si="2"/>
        <v>0</v>
      </c>
      <c r="P139" s="54"/>
    </row>
    <row r="140" spans="1:16" ht="16" x14ac:dyDescent="0.2">
      <c r="A140" s="46"/>
      <c r="B140" s="40"/>
      <c r="C140" s="40"/>
      <c r="D140" s="40"/>
      <c r="E140" s="37"/>
      <c r="F140" s="39"/>
      <c r="G140" s="47"/>
      <c r="H140" s="40"/>
      <c r="I140" s="48"/>
      <c r="J140" s="49"/>
      <c r="K140" s="50"/>
      <c r="L140" s="51"/>
      <c r="M140" s="52"/>
      <c r="N140" s="46"/>
      <c r="O140" s="53">
        <f t="shared" si="2"/>
        <v>0</v>
      </c>
      <c r="P140" s="54"/>
    </row>
    <row r="141" spans="1:16" ht="16" x14ac:dyDescent="0.2">
      <c r="A141" s="46"/>
      <c r="B141" s="40"/>
      <c r="C141" s="40"/>
      <c r="D141" s="40"/>
      <c r="E141" s="37"/>
      <c r="F141" s="39"/>
      <c r="G141" s="47"/>
      <c r="H141" s="40"/>
      <c r="I141" s="48"/>
      <c r="J141" s="49"/>
      <c r="K141" s="50"/>
      <c r="L141" s="51"/>
      <c r="M141" s="52"/>
      <c r="N141" s="46"/>
      <c r="O141" s="53">
        <f t="shared" si="2"/>
        <v>0</v>
      </c>
      <c r="P141" s="54"/>
    </row>
    <row r="142" spans="1:16" ht="16" x14ac:dyDescent="0.2">
      <c r="A142" s="46"/>
      <c r="B142" s="40"/>
      <c r="C142" s="40"/>
      <c r="D142" s="40"/>
      <c r="E142" s="37"/>
      <c r="F142" s="39"/>
      <c r="G142" s="47"/>
      <c r="H142" s="40"/>
      <c r="I142" s="48"/>
      <c r="J142" s="49"/>
      <c r="K142" s="50"/>
      <c r="L142" s="51"/>
      <c r="M142" s="52"/>
      <c r="N142" s="46"/>
      <c r="O142" s="53">
        <f t="shared" si="2"/>
        <v>0</v>
      </c>
      <c r="P142" s="54"/>
    </row>
    <row r="143" spans="1:16" ht="16" x14ac:dyDescent="0.2">
      <c r="A143" s="46"/>
      <c r="B143" s="40"/>
      <c r="C143" s="40"/>
      <c r="D143" s="40"/>
      <c r="E143" s="37"/>
      <c r="F143" s="39"/>
      <c r="G143" s="47"/>
      <c r="H143" s="40"/>
      <c r="I143" s="48"/>
      <c r="J143" s="49"/>
      <c r="K143" s="50"/>
      <c r="L143" s="51"/>
      <c r="M143" s="52"/>
      <c r="N143" s="46"/>
      <c r="O143" s="53">
        <f t="shared" si="2"/>
        <v>0</v>
      </c>
      <c r="P143" s="54"/>
    </row>
    <row r="144" spans="1:16" ht="16" x14ac:dyDescent="0.2">
      <c r="A144" s="46"/>
      <c r="B144" s="40"/>
      <c r="C144" s="40"/>
      <c r="D144" s="40"/>
      <c r="E144" s="37"/>
      <c r="F144" s="39"/>
      <c r="G144" s="47"/>
      <c r="H144" s="40"/>
      <c r="I144" s="48"/>
      <c r="J144" s="49"/>
      <c r="K144" s="50"/>
      <c r="L144" s="51"/>
      <c r="M144" s="52"/>
      <c r="N144" s="46"/>
      <c r="O144" s="53">
        <f t="shared" si="2"/>
        <v>0</v>
      </c>
      <c r="P144" s="54"/>
    </row>
    <row r="145" spans="1:16" ht="16" x14ac:dyDescent="0.2">
      <c r="A145" s="46"/>
      <c r="B145" s="40"/>
      <c r="C145" s="40"/>
      <c r="D145" s="40"/>
      <c r="E145" s="37"/>
      <c r="F145" s="39"/>
      <c r="G145" s="47"/>
      <c r="H145" s="40"/>
      <c r="I145" s="48"/>
      <c r="J145" s="49"/>
      <c r="K145" s="50"/>
      <c r="L145" s="51"/>
      <c r="M145" s="52"/>
      <c r="N145" s="46"/>
      <c r="O145" s="53">
        <f t="shared" si="2"/>
        <v>0</v>
      </c>
      <c r="P145" s="54"/>
    </row>
    <row r="146" spans="1:16" ht="16" x14ac:dyDescent="0.2">
      <c r="A146" s="46"/>
      <c r="B146" s="40"/>
      <c r="C146" s="40"/>
      <c r="D146" s="40"/>
      <c r="E146" s="37"/>
      <c r="F146" s="39"/>
      <c r="G146" s="47"/>
      <c r="H146" s="40"/>
      <c r="I146" s="48"/>
      <c r="J146" s="49"/>
      <c r="K146" s="50"/>
      <c r="L146" s="51"/>
      <c r="M146" s="52"/>
      <c r="N146" s="46"/>
      <c r="O146" s="53">
        <f t="shared" si="2"/>
        <v>0</v>
      </c>
      <c r="P146" s="54"/>
    </row>
    <row r="147" spans="1:16" ht="16" x14ac:dyDescent="0.2">
      <c r="A147" s="46"/>
      <c r="B147" s="40"/>
      <c r="C147" s="40"/>
      <c r="D147" s="40"/>
      <c r="E147" s="37"/>
      <c r="F147" s="39"/>
      <c r="G147" s="47"/>
      <c r="H147" s="40"/>
      <c r="I147" s="48"/>
      <c r="J147" s="49"/>
      <c r="K147" s="50"/>
      <c r="L147" s="51"/>
      <c r="M147" s="52"/>
      <c r="N147" s="46"/>
      <c r="O147" s="53">
        <f t="shared" si="2"/>
        <v>0</v>
      </c>
      <c r="P147" s="54"/>
    </row>
    <row r="148" spans="1:16" ht="16" x14ac:dyDescent="0.2">
      <c r="A148" s="46"/>
      <c r="B148" s="40"/>
      <c r="C148" s="40"/>
      <c r="D148" s="40"/>
      <c r="E148" s="37"/>
      <c r="F148" s="39"/>
      <c r="G148" s="47"/>
      <c r="H148" s="40"/>
      <c r="I148" s="48"/>
      <c r="J148" s="49"/>
      <c r="K148" s="50"/>
      <c r="L148" s="51"/>
      <c r="M148" s="52"/>
      <c r="N148" s="46"/>
      <c r="O148" s="53">
        <f t="shared" si="2"/>
        <v>0</v>
      </c>
      <c r="P148" s="54"/>
    </row>
    <row r="149" spans="1:16" ht="16" x14ac:dyDescent="0.2">
      <c r="A149" s="46"/>
      <c r="B149" s="40"/>
      <c r="C149" s="40"/>
      <c r="D149" s="40"/>
      <c r="E149" s="37"/>
      <c r="F149" s="39"/>
      <c r="G149" s="47"/>
      <c r="H149" s="40"/>
      <c r="I149" s="48"/>
      <c r="J149" s="49"/>
      <c r="K149" s="50"/>
      <c r="L149" s="51"/>
      <c r="M149" s="52"/>
      <c r="N149" s="46"/>
      <c r="O149" s="53">
        <f t="shared" si="2"/>
        <v>0</v>
      </c>
      <c r="P149" s="54"/>
    </row>
    <row r="150" spans="1:16" ht="16" x14ac:dyDescent="0.2">
      <c r="A150" s="46"/>
      <c r="B150" s="40"/>
      <c r="C150" s="40"/>
      <c r="D150" s="40"/>
      <c r="E150" s="37"/>
      <c r="F150" s="39"/>
      <c r="G150" s="47"/>
      <c r="H150" s="40"/>
      <c r="I150" s="48"/>
      <c r="J150" s="49"/>
      <c r="K150" s="50"/>
      <c r="L150" s="51"/>
      <c r="M150" s="52"/>
      <c r="N150" s="46"/>
      <c r="O150" s="53">
        <f t="shared" si="2"/>
        <v>0</v>
      </c>
      <c r="P150" s="54"/>
    </row>
    <row r="151" spans="1:16" ht="16" x14ac:dyDescent="0.2">
      <c r="A151" s="46"/>
      <c r="B151" s="40"/>
      <c r="C151" s="40"/>
      <c r="D151" s="40"/>
      <c r="E151" s="37"/>
      <c r="F151" s="39"/>
      <c r="G151" s="47"/>
      <c r="H151" s="40"/>
      <c r="I151" s="48"/>
      <c r="J151" s="49"/>
      <c r="K151" s="50"/>
      <c r="L151" s="51"/>
      <c r="M151" s="52"/>
      <c r="N151" s="46"/>
      <c r="O151" s="53">
        <f t="shared" si="2"/>
        <v>0</v>
      </c>
      <c r="P151" s="54"/>
    </row>
    <row r="152" spans="1:16" ht="16" x14ac:dyDescent="0.2">
      <c r="A152" s="46"/>
      <c r="B152" s="40"/>
      <c r="C152" s="40"/>
      <c r="D152" s="40"/>
      <c r="E152" s="37"/>
      <c r="F152" s="39"/>
      <c r="G152" s="47"/>
      <c r="H152" s="40"/>
      <c r="I152" s="48"/>
      <c r="J152" s="49"/>
      <c r="K152" s="50"/>
      <c r="L152" s="51"/>
      <c r="M152" s="52"/>
      <c r="N152" s="46"/>
      <c r="O152" s="53">
        <f t="shared" si="2"/>
        <v>0</v>
      </c>
      <c r="P152" s="54"/>
    </row>
    <row r="153" spans="1:16" ht="16" x14ac:dyDescent="0.2">
      <c r="A153" s="46"/>
      <c r="B153" s="40"/>
      <c r="C153" s="40"/>
      <c r="D153" s="40"/>
      <c r="E153" s="37"/>
      <c r="F153" s="39"/>
      <c r="G153" s="47"/>
      <c r="H153" s="40"/>
      <c r="I153" s="48"/>
      <c r="J153" s="49"/>
      <c r="K153" s="50"/>
      <c r="L153" s="51"/>
      <c r="M153" s="52"/>
      <c r="N153" s="46"/>
      <c r="O153" s="53">
        <f t="shared" ref="O153:O183" si="3">ABS(N153-A153)</f>
        <v>0</v>
      </c>
      <c r="P153" s="54"/>
    </row>
    <row r="154" spans="1:16" ht="16" x14ac:dyDescent="0.2">
      <c r="A154" s="46"/>
      <c r="B154" s="40"/>
      <c r="C154" s="40"/>
      <c r="D154" s="40"/>
      <c r="E154" s="37"/>
      <c r="F154" s="39"/>
      <c r="G154" s="47"/>
      <c r="H154" s="40"/>
      <c r="I154" s="48"/>
      <c r="J154" s="49"/>
      <c r="K154" s="50"/>
      <c r="L154" s="51"/>
      <c r="M154" s="52"/>
      <c r="N154" s="46"/>
      <c r="O154" s="53">
        <f t="shared" si="3"/>
        <v>0</v>
      </c>
      <c r="P154" s="54"/>
    </row>
    <row r="155" spans="1:16" ht="16" x14ac:dyDescent="0.2">
      <c r="A155" s="46"/>
      <c r="B155" s="40"/>
      <c r="C155" s="40"/>
      <c r="D155" s="40"/>
      <c r="E155" s="37"/>
      <c r="F155" s="39"/>
      <c r="G155" s="47"/>
      <c r="H155" s="40"/>
      <c r="I155" s="48"/>
      <c r="J155" s="49"/>
      <c r="K155" s="50"/>
      <c r="L155" s="51"/>
      <c r="M155" s="52"/>
      <c r="N155" s="46"/>
      <c r="O155" s="53">
        <f t="shared" si="3"/>
        <v>0</v>
      </c>
      <c r="P155" s="54"/>
    </row>
    <row r="156" spans="1:16" ht="16" x14ac:dyDescent="0.2">
      <c r="A156" s="46"/>
      <c r="B156" s="40"/>
      <c r="C156" s="40"/>
      <c r="D156" s="40"/>
      <c r="E156" s="37"/>
      <c r="F156" s="39"/>
      <c r="G156" s="47"/>
      <c r="H156" s="40"/>
      <c r="I156" s="48"/>
      <c r="J156" s="49"/>
      <c r="K156" s="50"/>
      <c r="L156" s="51"/>
      <c r="M156" s="52"/>
      <c r="N156" s="46"/>
      <c r="O156" s="53">
        <f t="shared" si="3"/>
        <v>0</v>
      </c>
      <c r="P156" s="54"/>
    </row>
    <row r="157" spans="1:16" ht="16" x14ac:dyDescent="0.2">
      <c r="A157" s="46"/>
      <c r="B157" s="40"/>
      <c r="C157" s="40"/>
      <c r="D157" s="40"/>
      <c r="E157" s="37"/>
      <c r="F157" s="39"/>
      <c r="G157" s="47"/>
      <c r="H157" s="40"/>
      <c r="I157" s="48"/>
      <c r="J157" s="49"/>
      <c r="K157" s="50"/>
      <c r="L157" s="51"/>
      <c r="M157" s="52"/>
      <c r="N157" s="46"/>
      <c r="O157" s="53">
        <f t="shared" si="3"/>
        <v>0</v>
      </c>
      <c r="P157" s="54"/>
    </row>
    <row r="158" spans="1:16" ht="16" x14ac:dyDescent="0.2">
      <c r="A158" s="46"/>
      <c r="B158" s="40"/>
      <c r="C158" s="40"/>
      <c r="D158" s="40"/>
      <c r="E158" s="37"/>
      <c r="F158" s="39"/>
      <c r="G158" s="47"/>
      <c r="H158" s="40"/>
      <c r="I158" s="48"/>
      <c r="J158" s="49"/>
      <c r="K158" s="50"/>
      <c r="L158" s="51"/>
      <c r="M158" s="52"/>
      <c r="N158" s="46"/>
      <c r="O158" s="53">
        <f t="shared" si="3"/>
        <v>0</v>
      </c>
      <c r="P158" s="54"/>
    </row>
    <row r="159" spans="1:16" ht="16" x14ac:dyDescent="0.2">
      <c r="A159" s="46"/>
      <c r="B159" s="40"/>
      <c r="C159" s="40"/>
      <c r="D159" s="40"/>
      <c r="E159" s="37"/>
      <c r="F159" s="39"/>
      <c r="G159" s="47"/>
      <c r="H159" s="40"/>
      <c r="I159" s="48"/>
      <c r="J159" s="49"/>
      <c r="K159" s="50"/>
      <c r="L159" s="51"/>
      <c r="M159" s="52"/>
      <c r="N159" s="46"/>
      <c r="O159" s="53">
        <f t="shared" si="3"/>
        <v>0</v>
      </c>
      <c r="P159" s="54"/>
    </row>
    <row r="160" spans="1:16" ht="16" x14ac:dyDescent="0.2">
      <c r="A160" s="46"/>
      <c r="B160" s="40"/>
      <c r="C160" s="40"/>
      <c r="D160" s="40"/>
      <c r="E160" s="37"/>
      <c r="F160" s="39"/>
      <c r="G160" s="47"/>
      <c r="H160" s="40"/>
      <c r="I160" s="48"/>
      <c r="J160" s="49"/>
      <c r="K160" s="50"/>
      <c r="L160" s="51"/>
      <c r="M160" s="52"/>
      <c r="N160" s="46"/>
      <c r="O160" s="53">
        <f t="shared" si="3"/>
        <v>0</v>
      </c>
      <c r="P160" s="54"/>
    </row>
    <row r="161" spans="1:16" ht="16" x14ac:dyDescent="0.2">
      <c r="A161" s="46"/>
      <c r="B161" s="40"/>
      <c r="C161" s="40"/>
      <c r="D161" s="40"/>
      <c r="E161" s="37"/>
      <c r="F161" s="39"/>
      <c r="G161" s="47"/>
      <c r="H161" s="40"/>
      <c r="I161" s="48"/>
      <c r="J161" s="49"/>
      <c r="K161" s="50"/>
      <c r="L161" s="51"/>
      <c r="M161" s="52"/>
      <c r="N161" s="46"/>
      <c r="O161" s="53">
        <f t="shared" si="3"/>
        <v>0</v>
      </c>
      <c r="P161" s="54"/>
    </row>
    <row r="162" spans="1:16" ht="16" x14ac:dyDescent="0.2">
      <c r="A162" s="46"/>
      <c r="B162" s="40"/>
      <c r="C162" s="40"/>
      <c r="D162" s="40"/>
      <c r="E162" s="37"/>
      <c r="F162" s="39"/>
      <c r="G162" s="47"/>
      <c r="H162" s="40"/>
      <c r="I162" s="48"/>
      <c r="J162" s="49"/>
      <c r="K162" s="50"/>
      <c r="L162" s="51"/>
      <c r="M162" s="52"/>
      <c r="N162" s="46"/>
      <c r="O162" s="53">
        <f t="shared" si="3"/>
        <v>0</v>
      </c>
      <c r="P162" s="54"/>
    </row>
    <row r="163" spans="1:16" ht="16" x14ac:dyDescent="0.2">
      <c r="A163" s="46"/>
      <c r="B163" s="40"/>
      <c r="C163" s="40"/>
      <c r="D163" s="40"/>
      <c r="E163" s="37"/>
      <c r="F163" s="39"/>
      <c r="G163" s="47"/>
      <c r="H163" s="40"/>
      <c r="I163" s="48"/>
      <c r="J163" s="49"/>
      <c r="K163" s="50"/>
      <c r="L163" s="51"/>
      <c r="M163" s="52"/>
      <c r="N163" s="46"/>
      <c r="O163" s="53">
        <f t="shared" si="3"/>
        <v>0</v>
      </c>
      <c r="P163" s="54"/>
    </row>
    <row r="164" spans="1:16" ht="16" x14ac:dyDescent="0.2">
      <c r="A164" s="46"/>
      <c r="B164" s="40"/>
      <c r="C164" s="40"/>
      <c r="D164" s="40"/>
      <c r="E164" s="37"/>
      <c r="F164" s="39"/>
      <c r="G164" s="47"/>
      <c r="H164" s="40"/>
      <c r="I164" s="48"/>
      <c r="J164" s="49"/>
      <c r="K164" s="50"/>
      <c r="L164" s="51"/>
      <c r="M164" s="52"/>
      <c r="N164" s="46"/>
      <c r="O164" s="53">
        <f t="shared" si="3"/>
        <v>0</v>
      </c>
      <c r="P164" s="54"/>
    </row>
    <row r="165" spans="1:16" ht="16" x14ac:dyDescent="0.2">
      <c r="A165" s="46"/>
      <c r="B165" s="40"/>
      <c r="C165" s="40"/>
      <c r="D165" s="40"/>
      <c r="E165" s="37"/>
      <c r="F165" s="39"/>
      <c r="G165" s="47"/>
      <c r="H165" s="40"/>
      <c r="I165" s="48"/>
      <c r="J165" s="49"/>
      <c r="K165" s="50"/>
      <c r="L165" s="51"/>
      <c r="M165" s="52"/>
      <c r="N165" s="46"/>
      <c r="O165" s="53">
        <f t="shared" si="3"/>
        <v>0</v>
      </c>
      <c r="P165" s="54"/>
    </row>
    <row r="166" spans="1:16" ht="16" x14ac:dyDescent="0.2">
      <c r="A166" s="46"/>
      <c r="B166" s="40"/>
      <c r="C166" s="40"/>
      <c r="D166" s="40"/>
      <c r="E166" s="37"/>
      <c r="F166" s="39"/>
      <c r="G166" s="47"/>
      <c r="H166" s="40"/>
      <c r="I166" s="48"/>
      <c r="J166" s="49"/>
      <c r="K166" s="50"/>
      <c r="L166" s="51"/>
      <c r="M166" s="52"/>
      <c r="N166" s="46"/>
      <c r="O166" s="53">
        <f t="shared" si="3"/>
        <v>0</v>
      </c>
      <c r="P166" s="54"/>
    </row>
    <row r="167" spans="1:16" ht="16" x14ac:dyDescent="0.2">
      <c r="A167" s="46"/>
      <c r="B167" s="40"/>
      <c r="C167" s="40"/>
      <c r="D167" s="40"/>
      <c r="E167" s="37"/>
      <c r="F167" s="39"/>
      <c r="G167" s="47"/>
      <c r="H167" s="40"/>
      <c r="I167" s="48"/>
      <c r="J167" s="49"/>
      <c r="K167" s="50"/>
      <c r="L167" s="51"/>
      <c r="M167" s="52"/>
      <c r="N167" s="46"/>
      <c r="O167" s="53">
        <f t="shared" si="3"/>
        <v>0</v>
      </c>
      <c r="P167" s="54"/>
    </row>
    <row r="168" spans="1:16" ht="16" x14ac:dyDescent="0.2">
      <c r="A168" s="46"/>
      <c r="B168" s="40"/>
      <c r="C168" s="40"/>
      <c r="D168" s="40"/>
      <c r="E168" s="37"/>
      <c r="F168" s="39"/>
      <c r="G168" s="47"/>
      <c r="H168" s="40"/>
      <c r="I168" s="48"/>
      <c r="J168" s="49"/>
      <c r="K168" s="50"/>
      <c r="L168" s="51"/>
      <c r="M168" s="52"/>
      <c r="N168" s="46"/>
      <c r="O168" s="53">
        <f t="shared" si="3"/>
        <v>0</v>
      </c>
      <c r="P168" s="54"/>
    </row>
    <row r="169" spans="1:16" ht="16" x14ac:dyDescent="0.2">
      <c r="A169" s="46"/>
      <c r="B169" s="40"/>
      <c r="C169" s="40"/>
      <c r="D169" s="40"/>
      <c r="E169" s="37"/>
      <c r="F169" s="39"/>
      <c r="G169" s="47"/>
      <c r="H169" s="40"/>
      <c r="I169" s="48"/>
      <c r="J169" s="49"/>
      <c r="K169" s="50"/>
      <c r="L169" s="51"/>
      <c r="M169" s="52"/>
      <c r="N169" s="46"/>
      <c r="O169" s="53">
        <f t="shared" si="3"/>
        <v>0</v>
      </c>
      <c r="P169" s="54"/>
    </row>
    <row r="170" spans="1:16" ht="16" x14ac:dyDescent="0.2">
      <c r="A170" s="46"/>
      <c r="B170" s="40"/>
      <c r="C170" s="40"/>
      <c r="D170" s="40"/>
      <c r="E170" s="37"/>
      <c r="F170" s="39"/>
      <c r="G170" s="47"/>
      <c r="H170" s="40"/>
      <c r="I170" s="48"/>
      <c r="J170" s="49"/>
      <c r="K170" s="50"/>
      <c r="L170" s="51"/>
      <c r="M170" s="52"/>
      <c r="N170" s="46"/>
      <c r="O170" s="53">
        <f t="shared" si="3"/>
        <v>0</v>
      </c>
      <c r="P170" s="54"/>
    </row>
    <row r="171" spans="1:16" ht="16" x14ac:dyDescent="0.2">
      <c r="A171" s="46"/>
      <c r="B171" s="40"/>
      <c r="C171" s="40"/>
      <c r="D171" s="40"/>
      <c r="E171" s="37"/>
      <c r="F171" s="39"/>
      <c r="G171" s="47"/>
      <c r="H171" s="40"/>
      <c r="I171" s="48"/>
      <c r="J171" s="49"/>
      <c r="K171" s="50"/>
      <c r="L171" s="51"/>
      <c r="M171" s="52"/>
      <c r="N171" s="46"/>
      <c r="O171" s="53">
        <f t="shared" si="3"/>
        <v>0</v>
      </c>
      <c r="P171" s="54"/>
    </row>
    <row r="172" spans="1:16" ht="16" x14ac:dyDescent="0.2">
      <c r="A172" s="46"/>
      <c r="B172" s="40"/>
      <c r="C172" s="40"/>
      <c r="D172" s="40"/>
      <c r="E172" s="37"/>
      <c r="F172" s="39"/>
      <c r="G172" s="47"/>
      <c r="H172" s="40"/>
      <c r="I172" s="48"/>
      <c r="J172" s="49"/>
      <c r="K172" s="50"/>
      <c r="L172" s="51"/>
      <c r="M172" s="52"/>
      <c r="N172" s="46"/>
      <c r="O172" s="53">
        <f t="shared" si="3"/>
        <v>0</v>
      </c>
      <c r="P172" s="54"/>
    </row>
    <row r="173" spans="1:16" ht="16" x14ac:dyDescent="0.2">
      <c r="A173" s="46"/>
      <c r="B173" s="40"/>
      <c r="C173" s="40"/>
      <c r="D173" s="40"/>
      <c r="E173" s="37"/>
      <c r="F173" s="39"/>
      <c r="G173" s="47"/>
      <c r="H173" s="40"/>
      <c r="I173" s="48"/>
      <c r="J173" s="49"/>
      <c r="K173" s="50"/>
      <c r="L173" s="51"/>
      <c r="M173" s="52"/>
      <c r="N173" s="46"/>
      <c r="O173" s="53">
        <f t="shared" si="3"/>
        <v>0</v>
      </c>
      <c r="P173" s="54"/>
    </row>
    <row r="174" spans="1:16" ht="16" x14ac:dyDescent="0.2">
      <c r="A174" s="46"/>
      <c r="B174" s="40"/>
      <c r="C174" s="40"/>
      <c r="D174" s="90"/>
      <c r="E174" s="59"/>
      <c r="F174" s="39"/>
      <c r="G174" s="47"/>
      <c r="H174" s="40"/>
      <c r="I174" s="48"/>
      <c r="J174" s="49"/>
      <c r="K174" s="50"/>
      <c r="L174" s="51"/>
      <c r="M174" s="52"/>
      <c r="N174" s="46"/>
      <c r="O174" s="53">
        <f t="shared" si="3"/>
        <v>0</v>
      </c>
      <c r="P174" s="54"/>
    </row>
    <row r="175" spans="1:16" ht="16" x14ac:dyDescent="0.2">
      <c r="A175" s="46"/>
      <c r="B175" s="40"/>
      <c r="C175" s="40"/>
      <c r="D175" s="40"/>
      <c r="E175" s="37"/>
      <c r="F175" s="39"/>
      <c r="G175" s="47"/>
      <c r="H175" s="40"/>
      <c r="I175" s="48"/>
      <c r="J175" s="49"/>
      <c r="K175" s="50"/>
      <c r="L175" s="51"/>
      <c r="M175" s="52"/>
      <c r="N175" s="46"/>
      <c r="O175" s="53">
        <f t="shared" si="3"/>
        <v>0</v>
      </c>
      <c r="P175" s="54"/>
    </row>
    <row r="176" spans="1:16" ht="16" x14ac:dyDescent="0.2">
      <c r="A176" s="46"/>
      <c r="B176" s="40"/>
      <c r="C176" s="40"/>
      <c r="D176" s="40"/>
      <c r="E176" s="37"/>
      <c r="F176" s="39"/>
      <c r="G176" s="47"/>
      <c r="H176" s="40"/>
      <c r="I176" s="48"/>
      <c r="J176" s="49"/>
      <c r="K176" s="50"/>
      <c r="L176" s="51"/>
      <c r="M176" s="52"/>
      <c r="N176" s="46"/>
      <c r="O176" s="53">
        <f t="shared" si="3"/>
        <v>0</v>
      </c>
      <c r="P176" s="54"/>
    </row>
    <row r="177" spans="1:16" ht="16" x14ac:dyDescent="0.2">
      <c r="A177" s="46"/>
      <c r="B177" s="40"/>
      <c r="C177" s="40"/>
      <c r="D177" s="40"/>
      <c r="E177" s="37"/>
      <c r="F177" s="39"/>
      <c r="G177" s="47"/>
      <c r="H177" s="40"/>
      <c r="I177" s="48"/>
      <c r="J177" s="49"/>
      <c r="K177" s="50"/>
      <c r="L177" s="51"/>
      <c r="M177" s="52"/>
      <c r="N177" s="46"/>
      <c r="O177" s="53">
        <f t="shared" si="3"/>
        <v>0</v>
      </c>
      <c r="P177" s="54"/>
    </row>
    <row r="178" spans="1:16" ht="16" x14ac:dyDescent="0.2">
      <c r="A178" s="46"/>
      <c r="B178" s="40"/>
      <c r="C178" s="40"/>
      <c r="D178" s="40"/>
      <c r="E178" s="37"/>
      <c r="F178" s="39"/>
      <c r="G178" s="47"/>
      <c r="H178" s="40"/>
      <c r="I178" s="48"/>
      <c r="J178" s="49"/>
      <c r="K178" s="50"/>
      <c r="L178" s="51"/>
      <c r="M178" s="52"/>
      <c r="N178" s="46"/>
      <c r="O178" s="53">
        <f t="shared" si="3"/>
        <v>0</v>
      </c>
      <c r="P178" s="54"/>
    </row>
    <row r="179" spans="1:16" ht="16" x14ac:dyDescent="0.2">
      <c r="A179" s="46"/>
      <c r="B179" s="40"/>
      <c r="C179" s="40"/>
      <c r="D179" s="40"/>
      <c r="E179" s="37"/>
      <c r="F179" s="39"/>
      <c r="G179" s="47"/>
      <c r="H179" s="40"/>
      <c r="I179" s="48"/>
      <c r="J179" s="49"/>
      <c r="K179" s="50"/>
      <c r="L179" s="51"/>
      <c r="M179" s="52"/>
      <c r="N179" s="46"/>
      <c r="O179" s="53">
        <f t="shared" si="3"/>
        <v>0</v>
      </c>
      <c r="P179" s="54"/>
    </row>
    <row r="180" spans="1:16" ht="16" x14ac:dyDescent="0.2">
      <c r="A180" s="46"/>
      <c r="B180" s="40"/>
      <c r="C180" s="40"/>
      <c r="D180" s="40"/>
      <c r="E180" s="37"/>
      <c r="F180" s="39"/>
      <c r="G180" s="47"/>
      <c r="H180" s="40"/>
      <c r="I180" s="48"/>
      <c r="J180" s="49"/>
      <c r="K180" s="50"/>
      <c r="L180" s="51"/>
      <c r="M180" s="52"/>
      <c r="N180" s="46"/>
      <c r="O180" s="53">
        <f t="shared" si="3"/>
        <v>0</v>
      </c>
      <c r="P180" s="54"/>
    </row>
    <row r="181" spans="1:16" ht="16" x14ac:dyDescent="0.2">
      <c r="A181" s="46"/>
      <c r="B181" s="40"/>
      <c r="C181" s="40"/>
      <c r="D181" s="40"/>
      <c r="E181" s="37"/>
      <c r="F181" s="39"/>
      <c r="G181" s="47"/>
      <c r="H181" s="40"/>
      <c r="I181" s="48"/>
      <c r="J181" s="49"/>
      <c r="K181" s="50"/>
      <c r="L181" s="51"/>
      <c r="M181" s="52"/>
      <c r="N181" s="46"/>
      <c r="O181" s="53">
        <f t="shared" si="3"/>
        <v>0</v>
      </c>
      <c r="P181" s="54"/>
    </row>
    <row r="182" spans="1:16" ht="16" x14ac:dyDescent="0.2">
      <c r="A182" s="46"/>
      <c r="B182" s="40"/>
      <c r="C182" s="40"/>
      <c r="D182" s="40"/>
      <c r="E182" s="37"/>
      <c r="F182" s="39"/>
      <c r="G182" s="47"/>
      <c r="H182" s="40"/>
      <c r="I182" s="48"/>
      <c r="J182" s="49"/>
      <c r="K182" s="50"/>
      <c r="L182" s="51"/>
      <c r="M182" s="52"/>
      <c r="N182" s="46"/>
      <c r="O182" s="53">
        <f t="shared" si="3"/>
        <v>0</v>
      </c>
      <c r="P182" s="54"/>
    </row>
    <row r="183" spans="1:16" ht="16" x14ac:dyDescent="0.2">
      <c r="A183" s="46"/>
      <c r="B183" s="40"/>
      <c r="C183" s="40"/>
      <c r="D183" s="40"/>
      <c r="E183" s="37"/>
      <c r="F183" s="39"/>
      <c r="G183" s="47"/>
      <c r="H183" s="40"/>
      <c r="I183" s="48"/>
      <c r="J183" s="49"/>
      <c r="K183" s="50"/>
      <c r="L183" s="51"/>
      <c r="M183" s="52"/>
      <c r="N183" s="46"/>
      <c r="O183" s="53">
        <f t="shared" si="3"/>
        <v>0</v>
      </c>
      <c r="P183" s="54"/>
    </row>
    <row r="184" spans="1:16" ht="16" x14ac:dyDescent="0.2">
      <c r="A184" s="46"/>
      <c r="B184" s="40"/>
      <c r="C184" s="40"/>
      <c r="D184" s="40"/>
      <c r="E184" s="37"/>
      <c r="F184" s="39"/>
      <c r="G184" s="47"/>
      <c r="H184" s="40"/>
      <c r="I184" s="48"/>
      <c r="J184" s="49"/>
      <c r="K184" s="50"/>
      <c r="L184" s="51"/>
      <c r="M184" s="52"/>
      <c r="N184" s="46"/>
      <c r="O184" s="53">
        <f t="shared" ref="O184:O194" si="4">ABS(N184-A184)</f>
        <v>0</v>
      </c>
      <c r="P184" s="54"/>
    </row>
    <row r="185" spans="1:16" ht="16" x14ac:dyDescent="0.2">
      <c r="A185" s="46"/>
      <c r="B185" s="40"/>
      <c r="C185" s="40"/>
      <c r="D185" s="40"/>
      <c r="E185" s="37"/>
      <c r="F185" s="39"/>
      <c r="G185" s="47"/>
      <c r="H185" s="40"/>
      <c r="I185" s="48"/>
      <c r="J185" s="49"/>
      <c r="K185" s="50"/>
      <c r="L185" s="51"/>
      <c r="M185" s="52"/>
      <c r="N185" s="46"/>
      <c r="O185" s="53">
        <f t="shared" si="4"/>
        <v>0</v>
      </c>
      <c r="P185" s="54"/>
    </row>
    <row r="186" spans="1:16" ht="16" x14ac:dyDescent="0.2">
      <c r="A186" s="46"/>
      <c r="B186" s="40"/>
      <c r="C186" s="40"/>
      <c r="D186" s="40"/>
      <c r="E186" s="37"/>
      <c r="F186" s="39"/>
      <c r="G186" s="47"/>
      <c r="H186" s="40"/>
      <c r="I186" s="48"/>
      <c r="J186" s="49"/>
      <c r="K186" s="50"/>
      <c r="L186" s="51"/>
      <c r="M186" s="52"/>
      <c r="N186" s="46"/>
      <c r="O186" s="53">
        <f t="shared" si="4"/>
        <v>0</v>
      </c>
      <c r="P186" s="54"/>
    </row>
    <row r="187" spans="1:16" ht="16" x14ac:dyDescent="0.2">
      <c r="A187" s="46"/>
      <c r="B187" s="40"/>
      <c r="C187" s="40"/>
      <c r="D187" s="40"/>
      <c r="E187" s="37"/>
      <c r="F187" s="39"/>
      <c r="G187" s="47"/>
      <c r="H187" s="40"/>
      <c r="I187" s="48"/>
      <c r="J187" s="49"/>
      <c r="K187" s="50"/>
      <c r="L187" s="51"/>
      <c r="M187" s="52"/>
      <c r="N187" s="46"/>
      <c r="O187" s="53">
        <f t="shared" si="4"/>
        <v>0</v>
      </c>
      <c r="P187" s="54"/>
    </row>
    <row r="188" spans="1:16" ht="16" x14ac:dyDescent="0.2">
      <c r="A188" s="46"/>
      <c r="B188" s="40"/>
      <c r="C188" s="40"/>
      <c r="D188" s="40"/>
      <c r="E188" s="37"/>
      <c r="F188" s="39"/>
      <c r="G188" s="47"/>
      <c r="H188" s="40"/>
      <c r="I188" s="48"/>
      <c r="J188" s="49"/>
      <c r="K188" s="50"/>
      <c r="L188" s="51"/>
      <c r="M188" s="52"/>
      <c r="N188" s="46"/>
      <c r="O188" s="53">
        <f t="shared" si="4"/>
        <v>0</v>
      </c>
      <c r="P188" s="54"/>
    </row>
    <row r="189" spans="1:16" ht="16" x14ac:dyDescent="0.2">
      <c r="A189" s="46"/>
      <c r="B189" s="40"/>
      <c r="C189" s="40"/>
      <c r="D189" s="40"/>
      <c r="E189" s="37"/>
      <c r="F189" s="39"/>
      <c r="G189" s="47"/>
      <c r="H189" s="40"/>
      <c r="I189" s="48"/>
      <c r="J189" s="49"/>
      <c r="K189" s="50"/>
      <c r="L189" s="51"/>
      <c r="M189" s="52"/>
      <c r="N189" s="46"/>
      <c r="O189" s="53">
        <f t="shared" si="4"/>
        <v>0</v>
      </c>
      <c r="P189" s="54"/>
    </row>
    <row r="190" spans="1:16" ht="16" x14ac:dyDescent="0.2">
      <c r="A190" s="46"/>
      <c r="B190" s="40"/>
      <c r="C190" s="40"/>
      <c r="D190" s="40"/>
      <c r="E190" s="37"/>
      <c r="F190" s="39"/>
      <c r="G190" s="47"/>
      <c r="H190" s="40"/>
      <c r="I190" s="48"/>
      <c r="J190" s="49"/>
      <c r="K190" s="50"/>
      <c r="L190" s="51"/>
      <c r="M190" s="52"/>
      <c r="N190" s="46"/>
      <c r="O190" s="53">
        <f t="shared" si="4"/>
        <v>0</v>
      </c>
      <c r="P190" s="54"/>
    </row>
    <row r="191" spans="1:16" ht="16" x14ac:dyDescent="0.2">
      <c r="A191" s="46"/>
      <c r="B191" s="40"/>
      <c r="C191" s="40"/>
      <c r="D191" s="40"/>
      <c r="E191" s="37"/>
      <c r="F191" s="39"/>
      <c r="G191" s="47"/>
      <c r="H191" s="40"/>
      <c r="I191" s="48"/>
      <c r="J191" s="49"/>
      <c r="K191" s="50"/>
      <c r="L191" s="51"/>
      <c r="M191" s="52"/>
      <c r="N191" s="46"/>
      <c r="O191" s="53">
        <f t="shared" si="4"/>
        <v>0</v>
      </c>
      <c r="P191" s="54"/>
    </row>
    <row r="192" spans="1:16" ht="16" x14ac:dyDescent="0.2">
      <c r="A192" s="46"/>
      <c r="B192" s="40"/>
      <c r="C192" s="40"/>
      <c r="D192" s="40"/>
      <c r="E192" s="37"/>
      <c r="F192" s="39"/>
      <c r="G192" s="47"/>
      <c r="H192" s="40"/>
      <c r="I192" s="48"/>
      <c r="J192" s="49"/>
      <c r="K192" s="50"/>
      <c r="L192" s="51"/>
      <c r="M192" s="52"/>
      <c r="N192" s="46"/>
      <c r="O192" s="53">
        <f t="shared" si="4"/>
        <v>0</v>
      </c>
      <c r="P192" s="54"/>
    </row>
    <row r="193" spans="1:16" ht="16" x14ac:dyDescent="0.2">
      <c r="A193" s="46"/>
      <c r="B193" s="40"/>
      <c r="C193" s="40"/>
      <c r="D193" s="40"/>
      <c r="E193" s="37"/>
      <c r="F193" s="39"/>
      <c r="G193" s="47"/>
      <c r="H193" s="40"/>
      <c r="I193" s="48"/>
      <c r="J193" s="49"/>
      <c r="K193" s="50"/>
      <c r="L193" s="51"/>
      <c r="M193" s="52"/>
      <c r="N193" s="46"/>
      <c r="O193" s="53">
        <f t="shared" si="4"/>
        <v>0</v>
      </c>
      <c r="P193" s="54"/>
    </row>
    <row r="194" spans="1:16" ht="16" x14ac:dyDescent="0.2">
      <c r="A194" s="89"/>
      <c r="B194" s="90"/>
      <c r="C194" s="90"/>
      <c r="D194" s="90"/>
      <c r="E194" s="59"/>
      <c r="F194" s="91"/>
      <c r="G194" s="47"/>
      <c r="H194" s="40"/>
      <c r="I194" s="48"/>
      <c r="J194" s="49"/>
      <c r="K194" s="50"/>
      <c r="L194" s="51"/>
      <c r="M194" s="52"/>
      <c r="N194" s="46"/>
      <c r="O194" s="53">
        <f t="shared" si="4"/>
        <v>0</v>
      </c>
      <c r="P194" s="54"/>
    </row>
    <row r="195" spans="1:16" ht="16" x14ac:dyDescent="0.2">
      <c r="A195" s="46"/>
      <c r="B195" s="40"/>
      <c r="C195" s="40"/>
      <c r="D195" s="40"/>
      <c r="E195" s="37"/>
      <c r="F195" s="39"/>
      <c r="G195" s="47"/>
      <c r="H195" s="40"/>
      <c r="I195" s="48"/>
      <c r="J195" s="49"/>
      <c r="K195" s="50"/>
      <c r="L195" s="51"/>
      <c r="M195" s="52"/>
      <c r="N195" s="46"/>
      <c r="O195" s="53">
        <f t="shared" ref="O195:O220" si="5">ABS(N195-A195)</f>
        <v>0</v>
      </c>
      <c r="P195" s="54"/>
    </row>
    <row r="196" spans="1:16" ht="16" x14ac:dyDescent="0.2">
      <c r="A196" s="46"/>
      <c r="B196" s="40"/>
      <c r="C196" s="40"/>
      <c r="D196" s="40"/>
      <c r="E196" s="37"/>
      <c r="F196" s="39"/>
      <c r="G196" s="47"/>
      <c r="H196" s="40"/>
      <c r="I196" s="48"/>
      <c r="J196" s="49"/>
      <c r="K196" s="50"/>
      <c r="L196" s="51"/>
      <c r="M196" s="52"/>
      <c r="N196" s="46"/>
      <c r="O196" s="53">
        <f t="shared" si="5"/>
        <v>0</v>
      </c>
      <c r="P196" s="54"/>
    </row>
    <row r="197" spans="1:16" ht="16" x14ac:dyDescent="0.2">
      <c r="A197" s="46"/>
      <c r="B197" s="40"/>
      <c r="C197" s="40"/>
      <c r="D197" s="40"/>
      <c r="E197" s="37"/>
      <c r="F197" s="39"/>
      <c r="G197" s="47"/>
      <c r="H197" s="40"/>
      <c r="I197" s="48"/>
      <c r="J197" s="49"/>
      <c r="K197" s="50"/>
      <c r="L197" s="51"/>
      <c r="M197" s="52"/>
      <c r="N197" s="46"/>
      <c r="O197" s="53">
        <f t="shared" si="5"/>
        <v>0</v>
      </c>
      <c r="P197" s="54"/>
    </row>
    <row r="198" spans="1:16" ht="16" x14ac:dyDescent="0.2">
      <c r="A198" s="46"/>
      <c r="B198" s="40"/>
      <c r="C198" s="40"/>
      <c r="D198" s="40"/>
      <c r="E198" s="37"/>
      <c r="F198" s="39"/>
      <c r="G198" s="47"/>
      <c r="H198" s="40"/>
      <c r="I198" s="48"/>
      <c r="J198" s="49"/>
      <c r="K198" s="50"/>
      <c r="L198" s="51"/>
      <c r="M198" s="52"/>
      <c r="N198" s="46"/>
      <c r="O198" s="53">
        <f t="shared" si="5"/>
        <v>0</v>
      </c>
      <c r="P198" s="54"/>
    </row>
    <row r="199" spans="1:16" ht="16" x14ac:dyDescent="0.2">
      <c r="A199" s="46"/>
      <c r="B199" s="40"/>
      <c r="C199" s="40"/>
      <c r="D199" s="40"/>
      <c r="E199" s="37"/>
      <c r="F199" s="39"/>
      <c r="G199" s="47"/>
      <c r="H199" s="40"/>
      <c r="I199" s="48"/>
      <c r="J199" s="49"/>
      <c r="K199" s="50"/>
      <c r="L199" s="51"/>
      <c r="M199" s="52"/>
      <c r="N199" s="46"/>
      <c r="O199" s="53">
        <f t="shared" si="5"/>
        <v>0</v>
      </c>
      <c r="P199" s="54"/>
    </row>
    <row r="200" spans="1:16" ht="16" x14ac:dyDescent="0.2">
      <c r="A200" s="46"/>
      <c r="B200" s="40"/>
      <c r="C200" s="40"/>
      <c r="D200" s="40"/>
      <c r="E200" s="37"/>
      <c r="F200" s="39"/>
      <c r="G200" s="47"/>
      <c r="H200" s="40"/>
      <c r="I200" s="48"/>
      <c r="J200" s="49"/>
      <c r="K200" s="50"/>
      <c r="L200" s="51"/>
      <c r="M200" s="52"/>
      <c r="N200" s="46"/>
      <c r="O200" s="53">
        <f t="shared" si="5"/>
        <v>0</v>
      </c>
      <c r="P200" s="54"/>
    </row>
    <row r="201" spans="1:16" ht="16" x14ac:dyDescent="0.2">
      <c r="A201" s="46"/>
      <c r="B201" s="40"/>
      <c r="C201" s="40"/>
      <c r="D201" s="40"/>
      <c r="E201" s="37"/>
      <c r="F201" s="39"/>
      <c r="G201" s="47"/>
      <c r="H201" s="40"/>
      <c r="I201" s="48"/>
      <c r="J201" s="49"/>
      <c r="K201" s="50"/>
      <c r="L201" s="51"/>
      <c r="M201" s="52"/>
      <c r="N201" s="46"/>
      <c r="O201" s="53">
        <f t="shared" si="5"/>
        <v>0</v>
      </c>
      <c r="P201" s="54"/>
    </row>
    <row r="202" spans="1:16" ht="16" x14ac:dyDescent="0.2">
      <c r="A202" s="46"/>
      <c r="B202" s="40"/>
      <c r="C202" s="40"/>
      <c r="D202" s="40"/>
      <c r="E202" s="37"/>
      <c r="F202" s="39"/>
      <c r="G202" s="47"/>
      <c r="H202" s="40"/>
      <c r="I202" s="48"/>
      <c r="J202" s="49"/>
      <c r="K202" s="50"/>
      <c r="L202" s="51"/>
      <c r="M202" s="52"/>
      <c r="N202" s="46"/>
      <c r="O202" s="53">
        <f t="shared" si="5"/>
        <v>0</v>
      </c>
      <c r="P202" s="54"/>
    </row>
    <row r="203" spans="1:16" ht="16" x14ac:dyDescent="0.2">
      <c r="A203" s="46"/>
      <c r="B203" s="40"/>
      <c r="C203" s="40"/>
      <c r="D203" s="40"/>
      <c r="E203" s="37"/>
      <c r="F203" s="39"/>
      <c r="G203" s="47"/>
      <c r="H203" s="40"/>
      <c r="I203" s="48"/>
      <c r="J203" s="49"/>
      <c r="K203" s="50"/>
      <c r="L203" s="51"/>
      <c r="M203" s="52"/>
      <c r="N203" s="46"/>
      <c r="O203" s="53">
        <f t="shared" si="5"/>
        <v>0</v>
      </c>
      <c r="P203" s="54"/>
    </row>
    <row r="204" spans="1:16" ht="16" x14ac:dyDescent="0.2">
      <c r="A204" s="46"/>
      <c r="B204" s="40"/>
      <c r="C204" s="40"/>
      <c r="D204" s="40"/>
      <c r="E204" s="37"/>
      <c r="F204" s="39"/>
      <c r="G204" s="47"/>
      <c r="H204" s="40"/>
      <c r="I204" s="48"/>
      <c r="J204" s="49"/>
      <c r="K204" s="50"/>
      <c r="L204" s="51"/>
      <c r="M204" s="52"/>
      <c r="N204" s="46"/>
      <c r="O204" s="53">
        <f t="shared" si="5"/>
        <v>0</v>
      </c>
      <c r="P204" s="54"/>
    </row>
    <row r="205" spans="1:16" ht="16" x14ac:dyDescent="0.2">
      <c r="A205" s="46"/>
      <c r="B205" s="40"/>
      <c r="C205" s="40"/>
      <c r="D205" s="40"/>
      <c r="E205" s="37"/>
      <c r="F205" s="39"/>
      <c r="G205" s="47"/>
      <c r="H205" s="40"/>
      <c r="I205" s="48"/>
      <c r="J205" s="49"/>
      <c r="K205" s="50"/>
      <c r="L205" s="51"/>
      <c r="M205" s="52"/>
      <c r="N205" s="46"/>
      <c r="O205" s="53">
        <f t="shared" si="5"/>
        <v>0</v>
      </c>
      <c r="P205" s="54"/>
    </row>
    <row r="206" spans="1:16" ht="16" x14ac:dyDescent="0.2">
      <c r="A206" s="46"/>
      <c r="B206" s="40"/>
      <c r="C206" s="40"/>
      <c r="D206" s="40"/>
      <c r="E206" s="37"/>
      <c r="F206" s="39"/>
      <c r="G206" s="47"/>
      <c r="H206" s="40"/>
      <c r="I206" s="48"/>
      <c r="J206" s="49"/>
      <c r="K206" s="50"/>
      <c r="L206" s="51"/>
      <c r="M206" s="52"/>
      <c r="N206" s="46"/>
      <c r="O206" s="53">
        <f t="shared" si="5"/>
        <v>0</v>
      </c>
      <c r="P206" s="54"/>
    </row>
    <row r="207" spans="1:16" ht="16" x14ac:dyDescent="0.2">
      <c r="A207" s="46"/>
      <c r="B207" s="40"/>
      <c r="C207" s="40"/>
      <c r="D207" s="40"/>
      <c r="E207" s="37"/>
      <c r="F207" s="39"/>
      <c r="G207" s="47"/>
      <c r="H207" s="40"/>
      <c r="I207" s="48"/>
      <c r="J207" s="49"/>
      <c r="K207" s="50"/>
      <c r="L207" s="51"/>
      <c r="M207" s="52"/>
      <c r="N207" s="46"/>
      <c r="O207" s="53">
        <f t="shared" si="5"/>
        <v>0</v>
      </c>
      <c r="P207" s="54"/>
    </row>
    <row r="208" spans="1:16" ht="16" x14ac:dyDescent="0.2">
      <c r="A208" s="46"/>
      <c r="B208" s="40"/>
      <c r="C208" s="40"/>
      <c r="D208" s="40"/>
      <c r="E208" s="37"/>
      <c r="F208" s="39"/>
      <c r="G208" s="47"/>
      <c r="H208" s="40"/>
      <c r="I208" s="48"/>
      <c r="J208" s="49"/>
      <c r="K208" s="50"/>
      <c r="L208" s="51"/>
      <c r="M208" s="52"/>
      <c r="N208" s="46"/>
      <c r="O208" s="53">
        <f t="shared" si="5"/>
        <v>0</v>
      </c>
      <c r="P208" s="54"/>
    </row>
    <row r="209" spans="1:16" ht="16" x14ac:dyDescent="0.2">
      <c r="A209" s="46"/>
      <c r="B209" s="40"/>
      <c r="C209" s="40"/>
      <c r="D209" s="40"/>
      <c r="E209" s="37"/>
      <c r="F209" s="39"/>
      <c r="G209" s="47"/>
      <c r="H209" s="40"/>
      <c r="I209" s="48"/>
      <c r="J209" s="49"/>
      <c r="K209" s="50"/>
      <c r="L209" s="51"/>
      <c r="M209" s="52"/>
      <c r="N209" s="46"/>
      <c r="O209" s="53">
        <f t="shared" si="5"/>
        <v>0</v>
      </c>
      <c r="P209" s="54"/>
    </row>
    <row r="210" spans="1:16" ht="16" x14ac:dyDescent="0.2">
      <c r="A210" s="46"/>
      <c r="B210" s="40"/>
      <c r="C210" s="40"/>
      <c r="D210" s="40"/>
      <c r="E210" s="37"/>
      <c r="F210" s="39"/>
      <c r="G210" s="47"/>
      <c r="H210" s="40"/>
      <c r="I210" s="48"/>
      <c r="J210" s="49"/>
      <c r="K210" s="50"/>
      <c r="L210" s="51"/>
      <c r="M210" s="52"/>
      <c r="N210" s="46"/>
      <c r="O210" s="53">
        <f t="shared" si="5"/>
        <v>0</v>
      </c>
      <c r="P210" s="54"/>
    </row>
    <row r="211" spans="1:16" ht="16" x14ac:dyDescent="0.2">
      <c r="A211" s="46"/>
      <c r="B211" s="40"/>
      <c r="C211" s="40"/>
      <c r="D211" s="40"/>
      <c r="E211" s="37"/>
      <c r="F211" s="39"/>
      <c r="G211" s="47"/>
      <c r="H211" s="40"/>
      <c r="I211" s="48"/>
      <c r="J211" s="49"/>
      <c r="K211" s="50"/>
      <c r="L211" s="51"/>
      <c r="M211" s="52"/>
      <c r="N211" s="46"/>
      <c r="O211" s="53">
        <f t="shared" si="5"/>
        <v>0</v>
      </c>
      <c r="P211" s="54"/>
    </row>
    <row r="212" spans="1:16" ht="16" x14ac:dyDescent="0.2">
      <c r="A212" s="46"/>
      <c r="B212" s="40"/>
      <c r="C212" s="40"/>
      <c r="D212" s="40"/>
      <c r="E212" s="37"/>
      <c r="F212" s="39"/>
      <c r="G212" s="47"/>
      <c r="H212" s="40"/>
      <c r="I212" s="48"/>
      <c r="J212" s="49"/>
      <c r="K212" s="50"/>
      <c r="L212" s="51"/>
      <c r="M212" s="52"/>
      <c r="N212" s="46"/>
      <c r="O212" s="53">
        <f t="shared" si="5"/>
        <v>0</v>
      </c>
      <c r="P212" s="54"/>
    </row>
    <row r="213" spans="1:16" ht="16" x14ac:dyDescent="0.2">
      <c r="A213" s="46"/>
      <c r="B213" s="40"/>
      <c r="C213" s="40"/>
      <c r="D213" s="40"/>
      <c r="E213" s="37"/>
      <c r="F213" s="39"/>
      <c r="G213" s="47"/>
      <c r="H213" s="40"/>
      <c r="I213" s="48"/>
      <c r="J213" s="49"/>
      <c r="K213" s="50"/>
      <c r="L213" s="51"/>
      <c r="M213" s="52"/>
      <c r="N213" s="46"/>
      <c r="O213" s="53">
        <f t="shared" si="5"/>
        <v>0</v>
      </c>
      <c r="P213" s="54"/>
    </row>
    <row r="214" spans="1:16" ht="16" x14ac:dyDescent="0.2">
      <c r="A214" s="46"/>
      <c r="B214" s="40"/>
      <c r="C214" s="40"/>
      <c r="D214" s="40"/>
      <c r="E214" s="37"/>
      <c r="F214" s="39"/>
      <c r="G214" s="47"/>
      <c r="H214" s="40"/>
      <c r="I214" s="48"/>
      <c r="J214" s="49"/>
      <c r="K214" s="50"/>
      <c r="L214" s="51"/>
      <c r="M214" s="52"/>
      <c r="N214" s="46"/>
      <c r="O214" s="53">
        <f t="shared" si="5"/>
        <v>0</v>
      </c>
      <c r="P214" s="54"/>
    </row>
    <row r="215" spans="1:16" ht="16" x14ac:dyDescent="0.2">
      <c r="A215" s="46"/>
      <c r="B215" s="40"/>
      <c r="C215" s="40"/>
      <c r="D215" s="40"/>
      <c r="E215" s="37"/>
      <c r="F215" s="39"/>
      <c r="G215" s="47"/>
      <c r="H215" s="40"/>
      <c r="I215" s="48"/>
      <c r="J215" s="49"/>
      <c r="K215" s="50"/>
      <c r="L215" s="51"/>
      <c r="M215" s="52"/>
      <c r="N215" s="46"/>
      <c r="O215" s="53">
        <f t="shared" si="5"/>
        <v>0</v>
      </c>
      <c r="P215" s="54"/>
    </row>
    <row r="216" spans="1:16" ht="16" x14ac:dyDescent="0.2">
      <c r="A216" s="46"/>
      <c r="B216" s="40"/>
      <c r="C216" s="40"/>
      <c r="D216" s="40"/>
      <c r="E216" s="37"/>
      <c r="F216" s="39"/>
      <c r="G216" s="47"/>
      <c r="H216" s="40"/>
      <c r="I216" s="48"/>
      <c r="J216" s="49"/>
      <c r="K216" s="107"/>
      <c r="L216" s="110"/>
      <c r="M216" s="111"/>
      <c r="N216" s="46"/>
      <c r="O216" s="53">
        <f t="shared" ref="O216" si="6">ABS(N216-A216)</f>
        <v>0</v>
      </c>
      <c r="P216" s="54"/>
    </row>
    <row r="217" spans="1:16" ht="16" x14ac:dyDescent="0.2">
      <c r="A217" s="46"/>
      <c r="B217" s="40"/>
      <c r="C217" s="40"/>
      <c r="D217" s="40"/>
      <c r="E217" s="37"/>
      <c r="F217" s="39"/>
      <c r="G217" s="47"/>
      <c r="H217" s="40"/>
      <c r="I217" s="48"/>
      <c r="J217" s="49"/>
      <c r="K217" s="50"/>
      <c r="L217" s="51"/>
      <c r="M217" s="52"/>
      <c r="N217" s="46"/>
      <c r="O217" s="53">
        <f t="shared" si="5"/>
        <v>0</v>
      </c>
      <c r="P217" s="54"/>
    </row>
    <row r="218" spans="1:16" ht="16" x14ac:dyDescent="0.2">
      <c r="A218" s="46"/>
      <c r="B218" s="40"/>
      <c r="C218" s="40"/>
      <c r="D218" s="40"/>
      <c r="E218" s="37"/>
      <c r="F218" s="39"/>
      <c r="G218" s="47"/>
      <c r="H218" s="40"/>
      <c r="I218" s="48"/>
      <c r="J218" s="49"/>
      <c r="K218" s="50"/>
      <c r="L218" s="51"/>
      <c r="M218" s="52"/>
      <c r="N218" s="46"/>
      <c r="O218" s="53">
        <f t="shared" si="5"/>
        <v>0</v>
      </c>
      <c r="P218" s="54"/>
    </row>
    <row r="219" spans="1:16" ht="16" x14ac:dyDescent="0.2">
      <c r="A219" s="46"/>
      <c r="B219" s="40"/>
      <c r="C219" s="40"/>
      <c r="D219" s="40"/>
      <c r="E219" s="37"/>
      <c r="F219" s="39"/>
      <c r="G219" s="47"/>
      <c r="H219" s="40"/>
      <c r="I219" s="48"/>
      <c r="J219" s="49"/>
      <c r="K219" s="50"/>
      <c r="L219" s="51"/>
      <c r="M219" s="52"/>
      <c r="N219" s="46"/>
      <c r="O219" s="53">
        <f t="shared" si="5"/>
        <v>0</v>
      </c>
      <c r="P219" s="54"/>
    </row>
    <row r="220" spans="1:16" ht="16" x14ac:dyDescent="0.2">
      <c r="A220" s="46"/>
      <c r="B220" s="40"/>
      <c r="C220" s="40"/>
      <c r="D220" s="40"/>
      <c r="E220" s="37"/>
      <c r="F220" s="39"/>
      <c r="G220" s="47"/>
      <c r="H220" s="40"/>
      <c r="I220" s="114"/>
      <c r="J220" s="49"/>
      <c r="K220" s="107"/>
      <c r="L220" s="110"/>
      <c r="M220" s="111"/>
      <c r="N220" s="46"/>
      <c r="O220" s="53">
        <f t="shared" si="5"/>
        <v>0</v>
      </c>
      <c r="P220" s="54"/>
    </row>
    <row r="221" spans="1:16" ht="34.5" customHeight="1" thickBot="1" x14ac:dyDescent="0.25">
      <c r="A221" s="100" t="s">
        <v>55</v>
      </c>
      <c r="B221" s="60"/>
      <c r="C221" s="104"/>
      <c r="D221" s="104"/>
      <c r="E221" s="92">
        <f>SUM(E4:E220)</f>
        <v>100</v>
      </c>
      <c r="F221" s="35"/>
      <c r="G221" s="161" t="s">
        <v>56</v>
      </c>
      <c r="H221" s="162"/>
      <c r="I221" s="62">
        <f>SUM(I4:I194)</f>
        <v>37</v>
      </c>
      <c r="J221" s="105">
        <f>SUM(J4:J194)</f>
        <v>0</v>
      </c>
      <c r="K221" s="108">
        <f>SUM(K4:K194)</f>
        <v>34</v>
      </c>
      <c r="L221" s="110">
        <f>SUM(L4:L194)</f>
        <v>29</v>
      </c>
      <c r="M221" s="52">
        <f>SUM(M4:M194)</f>
        <v>0</v>
      </c>
      <c r="N221" s="93"/>
      <c r="O221" s="64">
        <f>SUM(I221:M221)</f>
        <v>100</v>
      </c>
      <c r="P221" s="128" t="s">
        <v>57</v>
      </c>
    </row>
    <row r="222" spans="1:16" ht="30.75" customHeight="1" thickBot="1" x14ac:dyDescent="0.25">
      <c r="A222" s="150" t="s">
        <v>58</v>
      </c>
      <c r="B222" s="150"/>
      <c r="C222" s="150"/>
      <c r="D222" s="117"/>
      <c r="E222" s="61">
        <f>SUM(C4:C220)</f>
        <v>10</v>
      </c>
      <c r="F222" s="35"/>
      <c r="G222" s="163" t="s">
        <v>184</v>
      </c>
      <c r="H222" s="164"/>
      <c r="I222" s="66">
        <f>SUMIF(I4:I194,"=1",O4:O194)</f>
        <v>0.24513888888888868</v>
      </c>
      <c r="J222" s="106">
        <f>SUMIF(J4:J194,"=1",O4:O194)</f>
        <v>0</v>
      </c>
      <c r="K222" s="109">
        <f>SUMIF(K4:K194,"=1",O4:O194)</f>
        <v>0.23611111111111072</v>
      </c>
      <c r="L222" s="113">
        <f>SUMIF(L4:L194,"=1",O4:O194)</f>
        <v>0.22152777777777791</v>
      </c>
      <c r="M222" s="112">
        <f>SUMIF(M4:M194,"=1",O4:O194)</f>
        <v>0</v>
      </c>
      <c r="N222" s="94"/>
      <c r="O222" s="67">
        <f>SUM(O4:O220)</f>
        <v>0.70624999999999882</v>
      </c>
      <c r="P222" s="128" t="s">
        <v>181</v>
      </c>
    </row>
    <row r="223" spans="1:16" ht="30" customHeight="1" x14ac:dyDescent="0.2">
      <c r="A223" s="63"/>
      <c r="B223" s="69"/>
      <c r="C223" s="35"/>
      <c r="D223" s="35"/>
      <c r="E223" s="35"/>
      <c r="F223" s="35"/>
      <c r="G223" s="163" t="s">
        <v>185</v>
      </c>
      <c r="H223" s="164"/>
      <c r="I223" s="70">
        <f>ABS(I222*60)</f>
        <v>14.708333333333321</v>
      </c>
      <c r="J223" s="71">
        <f>ABS(J222*60)</f>
        <v>0</v>
      </c>
      <c r="K223" s="72">
        <f>ABS(K222*60)</f>
        <v>14.166666666666643</v>
      </c>
      <c r="L223" s="73">
        <f>ABS(L222*60)</f>
        <v>13.291666666666675</v>
      </c>
      <c r="M223" s="74">
        <f>ABS(M222*60)</f>
        <v>0</v>
      </c>
      <c r="N223" s="95"/>
      <c r="O223" s="53">
        <f>ABS(O222*60)</f>
        <v>42.374999999999929</v>
      </c>
      <c r="P223" s="128" t="s">
        <v>182</v>
      </c>
    </row>
    <row r="224" spans="1:16" ht="30.75" customHeight="1" x14ac:dyDescent="0.2">
      <c r="A224" s="63"/>
      <c r="B224" s="69"/>
      <c r="C224" s="35"/>
      <c r="D224" s="35"/>
      <c r="E224" s="35"/>
      <c r="F224" s="35"/>
      <c r="G224" s="163" t="s">
        <v>186</v>
      </c>
      <c r="H224" s="164"/>
      <c r="I224" s="115">
        <f t="shared" ref="I224" si="7">ABS(I223/I221)</f>
        <v>0.39752252252252218</v>
      </c>
      <c r="J224" s="116">
        <v>0</v>
      </c>
      <c r="K224" s="76">
        <f>ABS(K223/K221)</f>
        <v>0.41666666666666596</v>
      </c>
      <c r="L224" s="77">
        <f>ABS(L223/L221)</f>
        <v>0.45833333333333359</v>
      </c>
      <c r="M224" s="78">
        <v>0</v>
      </c>
      <c r="N224" s="93"/>
      <c r="O224" s="79">
        <f>ABS(O223/O221)</f>
        <v>0.42374999999999929</v>
      </c>
      <c r="P224" s="129" t="s">
        <v>183</v>
      </c>
    </row>
    <row r="225" spans="1:16" ht="17" thickBot="1" x14ac:dyDescent="0.25">
      <c r="A225" s="63"/>
      <c r="B225" s="69"/>
      <c r="C225" s="35"/>
      <c r="D225" s="35"/>
      <c r="E225" s="35"/>
      <c r="F225" s="35"/>
      <c r="G225" s="81"/>
      <c r="H225" s="82"/>
      <c r="I225" s="35"/>
      <c r="J225" s="83"/>
      <c r="K225" s="83"/>
      <c r="L225" s="83"/>
      <c r="M225" s="83"/>
      <c r="N225" s="63"/>
      <c r="O225" s="35"/>
      <c r="P225" s="35"/>
    </row>
    <row r="226" spans="1:16" ht="18" thickTop="1" thickBot="1" x14ac:dyDescent="0.25">
      <c r="A226" s="153" t="s">
        <v>65</v>
      </c>
      <c r="B226" s="154"/>
      <c r="C226" s="154"/>
      <c r="D226" s="154"/>
      <c r="E226" s="154"/>
      <c r="F226" s="154"/>
      <c r="G226" s="155"/>
      <c r="H226" s="82" t="s">
        <v>66</v>
      </c>
      <c r="I226" s="130" t="s">
        <v>187</v>
      </c>
      <c r="J226" s="130" t="s">
        <v>188</v>
      </c>
      <c r="K226" s="130">
        <v>46</v>
      </c>
      <c r="L226" s="130">
        <v>47</v>
      </c>
      <c r="M226" s="130">
        <v>51</v>
      </c>
      <c r="N226" s="63"/>
      <c r="O226" s="35"/>
      <c r="P226" s="35"/>
    </row>
    <row r="227" spans="1:16" ht="17" thickTop="1" x14ac:dyDescent="0.2">
      <c r="A227" s="63"/>
      <c r="B227" s="35"/>
      <c r="C227" s="35"/>
      <c r="D227" s="35"/>
      <c r="E227" s="35"/>
      <c r="F227" s="35" t="s">
        <v>67</v>
      </c>
      <c r="G227" s="82"/>
      <c r="H227" s="82" t="s">
        <v>68</v>
      </c>
      <c r="I227" s="130"/>
      <c r="J227" s="130">
        <v>0</v>
      </c>
      <c r="K227" s="130"/>
      <c r="L227" s="130"/>
      <c r="M227" s="130">
        <v>0</v>
      </c>
      <c r="N227" s="63"/>
      <c r="O227" s="35"/>
      <c r="P227" s="35"/>
    </row>
    <row r="228" spans="1:16" ht="16" x14ac:dyDescent="0.2">
      <c r="A228" s="84" t="s">
        <v>46</v>
      </c>
      <c r="B228" s="140" t="s">
        <v>69</v>
      </c>
      <c r="C228" s="141"/>
      <c r="D228" s="141"/>
      <c r="E228" s="142"/>
      <c r="F228" s="85">
        <f>SUMIF(F4:F220,"CA",E4:E220)</f>
        <v>24</v>
      </c>
      <c r="G228" s="86">
        <f>ABS(F228/E221)</f>
        <v>0.24</v>
      </c>
      <c r="H228" s="82" t="s">
        <v>70</v>
      </c>
      <c r="I228" s="130">
        <v>37667</v>
      </c>
      <c r="J228" s="130">
        <v>0</v>
      </c>
      <c r="K228" s="130">
        <v>142628</v>
      </c>
      <c r="L228" s="130">
        <v>131503</v>
      </c>
      <c r="M228" s="130">
        <v>0</v>
      </c>
      <c r="N228" s="63"/>
      <c r="O228" s="35"/>
      <c r="P228" s="35"/>
    </row>
    <row r="229" spans="1:16" ht="16" x14ac:dyDescent="0.2">
      <c r="A229" s="84" t="s">
        <v>44</v>
      </c>
      <c r="B229" s="140" t="s">
        <v>71</v>
      </c>
      <c r="C229" s="141"/>
      <c r="D229" s="141"/>
      <c r="E229" s="142"/>
      <c r="F229" s="85">
        <f>SUMIF(F4:F220,"EL",E4:E220)</f>
        <v>23</v>
      </c>
      <c r="G229" s="86">
        <f>ABS(F229/E221)</f>
        <v>0.23</v>
      </c>
      <c r="H229" s="82" t="s">
        <v>72</v>
      </c>
      <c r="I229" s="130">
        <f>SUM(I228-I227)</f>
        <v>37667</v>
      </c>
      <c r="J229" s="130">
        <f>SUM(J228-J227)</f>
        <v>0</v>
      </c>
      <c r="K229" s="130">
        <f>SUM(K228-K227)</f>
        <v>142628</v>
      </c>
      <c r="L229" s="130">
        <f>SUM(L228-L227)</f>
        <v>131503</v>
      </c>
      <c r="M229" s="130">
        <f>SUM(M228-M227)</f>
        <v>0</v>
      </c>
      <c r="N229" s="63"/>
      <c r="O229" s="35"/>
      <c r="P229" s="35"/>
    </row>
    <row r="230" spans="1:16" ht="16" x14ac:dyDescent="0.2">
      <c r="A230" s="84" t="s">
        <v>53</v>
      </c>
      <c r="B230" s="140" t="s">
        <v>73</v>
      </c>
      <c r="C230" s="141"/>
      <c r="D230" s="141"/>
      <c r="E230" s="142"/>
      <c r="F230" s="85">
        <f>SUMIF(F4:F220,"EN",E4:E220)</f>
        <v>0</v>
      </c>
      <c r="G230" s="86">
        <f>ABS(F230/E221)</f>
        <v>0</v>
      </c>
      <c r="H230" s="82" t="s">
        <v>74</v>
      </c>
      <c r="I230" s="119"/>
      <c r="J230" s="119"/>
      <c r="K230" s="119"/>
      <c r="L230" s="119"/>
      <c r="M230" s="119"/>
      <c r="N230" s="63"/>
      <c r="O230" s="35"/>
      <c r="P230" s="35"/>
    </row>
    <row r="231" spans="1:16" ht="16" x14ac:dyDescent="0.2">
      <c r="A231" s="84" t="s">
        <v>54</v>
      </c>
      <c r="B231" s="140" t="s">
        <v>75</v>
      </c>
      <c r="C231" s="141"/>
      <c r="D231" s="141"/>
      <c r="E231" s="142"/>
      <c r="F231" s="85">
        <f>SUMIF(F4:F220,"EV",E4:E220)</f>
        <v>0</v>
      </c>
      <c r="G231" s="86">
        <f>ABS(F231/E221)</f>
        <v>0</v>
      </c>
      <c r="H231" s="82"/>
      <c r="I231" s="119"/>
      <c r="J231" s="119"/>
      <c r="K231" s="119" t="s">
        <v>76</v>
      </c>
      <c r="L231" s="119"/>
      <c r="M231" s="119"/>
      <c r="N231" s="63"/>
      <c r="O231" s="35"/>
      <c r="P231" s="35"/>
    </row>
    <row r="232" spans="1:16" ht="16" x14ac:dyDescent="0.2">
      <c r="A232" s="84" t="s">
        <v>77</v>
      </c>
      <c r="B232" s="140" t="s">
        <v>78</v>
      </c>
      <c r="C232" s="141"/>
      <c r="D232" s="141"/>
      <c r="E232" s="142"/>
      <c r="F232" s="85">
        <f>SUMIF(F4:F220,"FP",E4:E220)</f>
        <v>0</v>
      </c>
      <c r="G232" s="86">
        <f>ABS(F232/E221)</f>
        <v>0</v>
      </c>
      <c r="H232" s="82"/>
      <c r="I232" s="35"/>
      <c r="J232" s="35"/>
      <c r="K232" s="35"/>
      <c r="L232" s="35"/>
      <c r="M232" s="35"/>
      <c r="N232" s="63"/>
      <c r="O232" s="35"/>
      <c r="P232" s="35"/>
    </row>
    <row r="233" spans="1:16" ht="16" x14ac:dyDescent="0.2">
      <c r="A233" s="84" t="s">
        <v>51</v>
      </c>
      <c r="B233" s="140" t="s">
        <v>79</v>
      </c>
      <c r="C233" s="141"/>
      <c r="D233" s="141"/>
      <c r="E233" s="142"/>
      <c r="F233" s="85">
        <f>SUMIF(F4:F220,"LS",E4:E220)</f>
        <v>15</v>
      </c>
      <c r="G233" s="86">
        <f>ABS(F233/E221)</f>
        <v>0.15</v>
      </c>
      <c r="H233" s="82" t="s">
        <v>80</v>
      </c>
      <c r="I233" s="35"/>
      <c r="J233" s="35"/>
      <c r="K233" s="35"/>
      <c r="L233" s="35"/>
      <c r="M233" s="35"/>
      <c r="N233" s="63"/>
      <c r="O233" s="35"/>
      <c r="P233" s="35"/>
    </row>
    <row r="234" spans="1:16" ht="16" x14ac:dyDescent="0.2">
      <c r="A234" s="84" t="s">
        <v>47</v>
      </c>
      <c r="B234" s="140" t="s">
        <v>81</v>
      </c>
      <c r="C234" s="141"/>
      <c r="D234" s="141"/>
      <c r="E234" s="142"/>
      <c r="F234" s="85">
        <f>SUMIF(F4:F220,"MA",E4:E220)</f>
        <v>0</v>
      </c>
      <c r="G234" s="86">
        <f>ABS(F234/E221)</f>
        <v>0</v>
      </c>
      <c r="H234" s="35"/>
      <c r="I234" s="35"/>
      <c r="J234" s="35"/>
      <c r="K234" s="35"/>
      <c r="L234" s="35"/>
      <c r="M234" s="35"/>
      <c r="N234" s="35"/>
      <c r="O234" s="35"/>
      <c r="P234" s="35"/>
    </row>
    <row r="235" spans="1:16" ht="16" x14ac:dyDescent="0.2">
      <c r="A235" s="84" t="s">
        <v>49</v>
      </c>
      <c r="B235" s="140" t="s">
        <v>82</v>
      </c>
      <c r="C235" s="141"/>
      <c r="D235" s="141"/>
      <c r="E235" s="142"/>
      <c r="F235" s="85">
        <f>SUMIF(F4:F220,"TS",E4:E220)</f>
        <v>15</v>
      </c>
      <c r="G235" s="86">
        <f>ABS(F235/E221)</f>
        <v>0.15</v>
      </c>
      <c r="H235" s="35"/>
      <c r="I235" s="35"/>
      <c r="J235" s="35"/>
      <c r="K235" s="35"/>
      <c r="L235" s="35"/>
      <c r="M235" s="35"/>
      <c r="N235" s="35"/>
      <c r="O235" s="35"/>
      <c r="P235" s="35"/>
    </row>
    <row r="236" spans="1:16" ht="16" x14ac:dyDescent="0.2">
      <c r="A236" s="84" t="s">
        <v>45</v>
      </c>
      <c r="B236" s="140" t="s">
        <v>83</v>
      </c>
      <c r="C236" s="141"/>
      <c r="D236" s="141"/>
      <c r="E236" s="142"/>
      <c r="F236" s="85">
        <f>SUMIF(F4:F220,"PL",E4:E220)</f>
        <v>12</v>
      </c>
      <c r="G236" s="86">
        <f>ABS(F236/E221)</f>
        <v>0.12</v>
      </c>
      <c r="H236" s="35"/>
      <c r="I236" s="35"/>
      <c r="J236" s="35"/>
      <c r="K236" s="35"/>
      <c r="L236" s="35"/>
      <c r="M236" s="35"/>
      <c r="N236" s="35"/>
      <c r="O236" s="35"/>
      <c r="P236" s="35"/>
    </row>
    <row r="237" spans="1:16" ht="16" x14ac:dyDescent="0.2">
      <c r="A237" s="84" t="s">
        <v>50</v>
      </c>
      <c r="B237" s="140" t="s">
        <v>84</v>
      </c>
      <c r="C237" s="141"/>
      <c r="D237" s="141"/>
      <c r="E237" s="142"/>
      <c r="F237" s="85">
        <f>SUMIF(F4:F220,"SF",E4:E220)</f>
        <v>11</v>
      </c>
      <c r="G237" s="86">
        <f>ABS(F237/E221)</f>
        <v>0.11</v>
      </c>
      <c r="H237" s="35"/>
      <c r="I237" s="35"/>
      <c r="J237" s="35"/>
      <c r="K237" s="35"/>
      <c r="L237" s="35"/>
      <c r="M237" s="35"/>
      <c r="N237" s="35"/>
      <c r="O237" s="35"/>
      <c r="P237" s="35"/>
    </row>
    <row r="238" spans="1:16" ht="16" x14ac:dyDescent="0.2">
      <c r="A238" s="84" t="s">
        <v>48</v>
      </c>
      <c r="B238" s="140" t="s">
        <v>85</v>
      </c>
      <c r="C238" s="141"/>
      <c r="D238" s="141"/>
      <c r="E238" s="142"/>
      <c r="F238" s="85">
        <f>SUMIF(F4:F220,"CT",E4:E220)</f>
        <v>0</v>
      </c>
      <c r="G238" s="86">
        <f>ABS(F238/E221)</f>
        <v>0</v>
      </c>
      <c r="H238" s="35"/>
      <c r="I238" s="35"/>
      <c r="J238" s="35"/>
      <c r="K238" s="35"/>
      <c r="L238" s="35"/>
      <c r="M238" s="35"/>
      <c r="N238" s="35"/>
      <c r="O238" s="35"/>
      <c r="P238" s="35"/>
    </row>
    <row r="239" spans="1:16" ht="16" x14ac:dyDescent="0.2">
      <c r="A239" s="84" t="s">
        <v>86</v>
      </c>
      <c r="B239" s="140" t="s">
        <v>87</v>
      </c>
      <c r="C239" s="141"/>
      <c r="D239" s="141"/>
      <c r="E239" s="142"/>
      <c r="F239" s="85">
        <f>SUMIF(F4:F220,"PM",E4:E220)</f>
        <v>0</v>
      </c>
      <c r="G239" s="86">
        <f>ABS(F239/E221)</f>
        <v>0</v>
      </c>
      <c r="H239" s="35"/>
      <c r="I239" s="35"/>
      <c r="J239" s="35"/>
      <c r="K239" s="35"/>
      <c r="L239" s="35"/>
      <c r="M239" s="35"/>
      <c r="N239" s="35"/>
      <c r="O239" s="35"/>
      <c r="P239" s="35"/>
    </row>
    <row r="240" spans="1:16" ht="16" x14ac:dyDescent="0.2">
      <c r="A240" s="84" t="s">
        <v>52</v>
      </c>
      <c r="B240" s="140" t="s">
        <v>88</v>
      </c>
      <c r="C240" s="141"/>
      <c r="D240" s="141"/>
      <c r="E240" s="142"/>
      <c r="F240" s="85">
        <f>SUMIF(F4:F220,"OS",E4:E220)</f>
        <v>0</v>
      </c>
      <c r="G240" s="86">
        <f>ABS(F240/E221)</f>
        <v>0</v>
      </c>
      <c r="H240" s="35"/>
      <c r="I240" s="35"/>
      <c r="J240" s="35"/>
      <c r="K240" s="35"/>
      <c r="L240" s="35"/>
      <c r="M240" s="35"/>
      <c r="N240" s="35"/>
      <c r="O240" s="35"/>
      <c r="P240" s="35"/>
    </row>
    <row r="241" spans="1:16" ht="16" x14ac:dyDescent="0.2">
      <c r="A241" s="63"/>
      <c r="B241" s="63"/>
      <c r="C241" s="69"/>
      <c r="D241" s="69"/>
      <c r="E241" s="35"/>
      <c r="F241" s="35"/>
      <c r="G241" s="86">
        <f>SUM(G228:G240)</f>
        <v>1</v>
      </c>
      <c r="H241" s="35"/>
      <c r="I241" s="35"/>
      <c r="J241" s="35"/>
      <c r="K241" s="35"/>
      <c r="L241" s="35"/>
      <c r="M241" s="35"/>
      <c r="N241" s="35"/>
      <c r="O241" s="35"/>
      <c r="P241" s="35"/>
    </row>
  </sheetData>
  <mergeCells count="23">
    <mergeCell ref="B237:E237"/>
    <mergeCell ref="B238:E238"/>
    <mergeCell ref="B239:E239"/>
    <mergeCell ref="B240:E240"/>
    <mergeCell ref="B231:E231"/>
    <mergeCell ref="B232:E232"/>
    <mergeCell ref="B233:E233"/>
    <mergeCell ref="B234:E234"/>
    <mergeCell ref="B235:E235"/>
    <mergeCell ref="B236:E236"/>
    <mergeCell ref="B230:E230"/>
    <mergeCell ref="A1:G1"/>
    <mergeCell ref="I1:L1"/>
    <mergeCell ref="M1:N1"/>
    <mergeCell ref="A2:G2"/>
    <mergeCell ref="G221:H221"/>
    <mergeCell ref="A222:C222"/>
    <mergeCell ref="G222:H222"/>
    <mergeCell ref="G223:H223"/>
    <mergeCell ref="G224:H224"/>
    <mergeCell ref="A226:G226"/>
    <mergeCell ref="B228:E228"/>
    <mergeCell ref="B229:E229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Q242"/>
  <sheetViews>
    <sheetView zoomScale="86" zoomScaleNormal="86" workbookViewId="0">
      <pane ySplit="3" topLeftCell="A4" activePane="bottomLeft" state="frozen"/>
      <selection activeCell="B223" sqref="B223"/>
      <selection pane="bottomLeft" activeCell="J6" sqref="J6"/>
    </sheetView>
  </sheetViews>
  <sheetFormatPr baseColWidth="10" defaultColWidth="8.83203125" defaultRowHeight="15" x14ac:dyDescent="0.2"/>
  <cols>
    <col min="1" max="1" width="9.5" customWidth="1"/>
    <col min="2" max="2" width="16.33203125" customWidth="1"/>
    <col min="3" max="4" width="5.5" customWidth="1"/>
    <col min="5" max="5" width="7.1640625" customWidth="1"/>
    <col min="7" max="8" width="15.5" customWidth="1"/>
    <col min="9" max="9" width="9.1640625" customWidth="1"/>
    <col min="14" max="14" width="13" customWidth="1"/>
    <col min="15" max="15" width="14.6640625" customWidth="1"/>
    <col min="16" max="16" width="62.5" customWidth="1"/>
  </cols>
  <sheetData>
    <row r="1" spans="1:17" ht="16" x14ac:dyDescent="0.2">
      <c r="A1" s="156" t="s">
        <v>32</v>
      </c>
      <c r="B1" s="156"/>
      <c r="C1" s="156"/>
      <c r="D1" s="156"/>
      <c r="E1" s="156"/>
      <c r="F1" s="156"/>
      <c r="G1" s="156"/>
      <c r="H1" s="118" t="s">
        <v>33</v>
      </c>
      <c r="I1" s="157" t="s">
        <v>512</v>
      </c>
      <c r="J1" s="157"/>
      <c r="K1" s="157"/>
      <c r="L1" s="157"/>
      <c r="M1" s="158" t="s">
        <v>34</v>
      </c>
      <c r="N1" s="158"/>
      <c r="O1" s="118" t="s">
        <v>516</v>
      </c>
      <c r="P1" s="118"/>
      <c r="Q1" s="121"/>
    </row>
    <row r="2" spans="1:17" ht="16" x14ac:dyDescent="0.2">
      <c r="A2" s="159" t="s">
        <v>91</v>
      </c>
      <c r="B2" s="160"/>
      <c r="C2" s="160"/>
      <c r="D2" s="160"/>
      <c r="E2" s="160"/>
      <c r="F2" s="160"/>
      <c r="G2" s="160"/>
      <c r="H2" s="102">
        <v>3</v>
      </c>
      <c r="I2" s="122"/>
      <c r="J2" s="122"/>
      <c r="K2" s="122"/>
      <c r="L2" s="122"/>
      <c r="M2" s="120"/>
      <c r="N2" s="118"/>
      <c r="O2" s="118"/>
      <c r="P2" s="118"/>
      <c r="Q2" s="121"/>
    </row>
    <row r="3" spans="1:17" ht="99" x14ac:dyDescent="0.2">
      <c r="A3" s="36" t="s">
        <v>35</v>
      </c>
      <c r="B3" s="37" t="s">
        <v>94</v>
      </c>
      <c r="C3" s="38" t="s">
        <v>36</v>
      </c>
      <c r="D3" s="38" t="s">
        <v>101</v>
      </c>
      <c r="E3" s="37" t="s">
        <v>37</v>
      </c>
      <c r="F3" s="39" t="s">
        <v>38</v>
      </c>
      <c r="G3" s="40" t="s">
        <v>39</v>
      </c>
      <c r="H3" s="40" t="s">
        <v>40</v>
      </c>
      <c r="I3" s="123" t="s">
        <v>176</v>
      </c>
      <c r="J3" s="124" t="s">
        <v>269</v>
      </c>
      <c r="K3" s="125" t="s">
        <v>179</v>
      </c>
      <c r="L3" s="126" t="s">
        <v>429</v>
      </c>
      <c r="M3" s="127" t="s">
        <v>96</v>
      </c>
      <c r="N3" s="36" t="s">
        <v>41</v>
      </c>
      <c r="O3" s="37" t="s">
        <v>180</v>
      </c>
      <c r="P3" s="39" t="s">
        <v>43</v>
      </c>
    </row>
    <row r="4" spans="1:17" ht="16" x14ac:dyDescent="0.2">
      <c r="A4" s="46">
        <v>0.32361111111111113</v>
      </c>
      <c r="B4" s="40" t="s">
        <v>191</v>
      </c>
      <c r="C4" s="40"/>
      <c r="D4" s="40" t="s">
        <v>120</v>
      </c>
      <c r="E4" s="37">
        <v>1</v>
      </c>
      <c r="F4" s="39" t="s">
        <v>51</v>
      </c>
      <c r="G4" s="47" t="s">
        <v>103</v>
      </c>
      <c r="H4" s="40" t="s">
        <v>220</v>
      </c>
      <c r="I4" s="48"/>
      <c r="J4" s="49"/>
      <c r="K4" s="50"/>
      <c r="L4" s="51">
        <v>1</v>
      </c>
      <c r="M4" s="52"/>
      <c r="N4" s="46">
        <v>0.32777777777777778</v>
      </c>
      <c r="O4" s="53">
        <f t="shared" ref="O4:O68" si="0">ABS(N4-A4)</f>
        <v>4.1666666666666519E-3</v>
      </c>
      <c r="P4" s="54"/>
    </row>
    <row r="5" spans="1:17" ht="16" x14ac:dyDescent="0.2">
      <c r="A5" s="46">
        <v>0.32361111111111113</v>
      </c>
      <c r="B5" s="40" t="s">
        <v>133</v>
      </c>
      <c r="C5" s="40"/>
      <c r="D5" s="40" t="s">
        <v>120</v>
      </c>
      <c r="E5" s="37">
        <v>1</v>
      </c>
      <c r="F5" s="39" t="s">
        <v>51</v>
      </c>
      <c r="G5" s="47" t="s">
        <v>103</v>
      </c>
      <c r="H5" s="40" t="s">
        <v>286</v>
      </c>
      <c r="I5" s="48">
        <v>1</v>
      </c>
      <c r="J5" s="49"/>
      <c r="K5" s="50"/>
      <c r="L5" s="51"/>
      <c r="M5" s="52"/>
      <c r="N5" s="46">
        <v>0.33263888888888887</v>
      </c>
      <c r="O5" s="53">
        <f t="shared" si="0"/>
        <v>9.0277777777777457E-3</v>
      </c>
      <c r="P5" s="54"/>
    </row>
    <row r="6" spans="1:17" ht="16" x14ac:dyDescent="0.2">
      <c r="A6" s="46">
        <v>0.32708333333333334</v>
      </c>
      <c r="B6" s="40" t="s">
        <v>222</v>
      </c>
      <c r="C6" s="40"/>
      <c r="D6" s="40" t="s">
        <v>120</v>
      </c>
      <c r="E6" s="37">
        <v>1</v>
      </c>
      <c r="F6" s="39" t="s">
        <v>50</v>
      </c>
      <c r="G6" s="47" t="s">
        <v>103</v>
      </c>
      <c r="H6" s="40" t="s">
        <v>136</v>
      </c>
      <c r="I6" s="48"/>
      <c r="J6" s="49"/>
      <c r="K6" s="50">
        <v>1</v>
      </c>
      <c r="L6" s="51"/>
      <c r="M6" s="52"/>
      <c r="N6" s="46">
        <v>0.33124999999999999</v>
      </c>
      <c r="O6" s="53">
        <f t="shared" si="0"/>
        <v>4.1666666666666519E-3</v>
      </c>
      <c r="P6" s="54"/>
    </row>
    <row r="7" spans="1:17" ht="16" x14ac:dyDescent="0.2">
      <c r="A7" s="46">
        <v>0.33333333333333331</v>
      </c>
      <c r="B7" s="40" t="s">
        <v>155</v>
      </c>
      <c r="C7" s="40"/>
      <c r="D7" s="40" t="s">
        <v>194</v>
      </c>
      <c r="E7" s="37">
        <v>1</v>
      </c>
      <c r="F7" s="39" t="s">
        <v>44</v>
      </c>
      <c r="G7" s="47" t="s">
        <v>103</v>
      </c>
      <c r="H7" s="40" t="s">
        <v>136</v>
      </c>
      <c r="I7" s="48"/>
      <c r="J7" s="49"/>
      <c r="K7" s="50"/>
      <c r="L7" s="51">
        <v>1</v>
      </c>
      <c r="M7" s="52"/>
      <c r="N7" s="46">
        <v>0.33819444444444446</v>
      </c>
      <c r="O7" s="53">
        <f t="shared" si="0"/>
        <v>4.8611111111111494E-3</v>
      </c>
      <c r="P7" s="54"/>
    </row>
    <row r="8" spans="1:17" ht="16" x14ac:dyDescent="0.2">
      <c r="A8" s="46">
        <v>0.33333333333333331</v>
      </c>
      <c r="B8" s="40" t="s">
        <v>282</v>
      </c>
      <c r="C8" s="40"/>
      <c r="D8" s="40" t="s">
        <v>120</v>
      </c>
      <c r="E8" s="37">
        <v>1</v>
      </c>
      <c r="F8" s="39" t="s">
        <v>51</v>
      </c>
      <c r="G8" s="47" t="s">
        <v>103</v>
      </c>
      <c r="H8" s="40" t="s">
        <v>136</v>
      </c>
      <c r="I8" s="48"/>
      <c r="J8" s="49"/>
      <c r="K8" s="50"/>
      <c r="L8" s="51">
        <v>1</v>
      </c>
      <c r="M8" s="52"/>
      <c r="N8" s="46">
        <v>0.33819444444444446</v>
      </c>
      <c r="O8" s="53">
        <f t="shared" si="0"/>
        <v>4.8611111111111494E-3</v>
      </c>
      <c r="P8" s="54"/>
    </row>
    <row r="9" spans="1:17" ht="16" x14ac:dyDescent="0.2">
      <c r="A9" s="46">
        <v>0.33333333333333331</v>
      </c>
      <c r="B9" s="40" t="s">
        <v>131</v>
      </c>
      <c r="C9" s="40"/>
      <c r="D9" s="40" t="s">
        <v>194</v>
      </c>
      <c r="E9" s="37">
        <v>1</v>
      </c>
      <c r="F9" s="39" t="s">
        <v>45</v>
      </c>
      <c r="G9" s="47" t="s">
        <v>103</v>
      </c>
      <c r="H9" s="40" t="s">
        <v>136</v>
      </c>
      <c r="I9" s="48"/>
      <c r="J9" s="49"/>
      <c r="K9" s="50"/>
      <c r="L9" s="51">
        <v>1</v>
      </c>
      <c r="M9" s="52"/>
      <c r="N9" s="46">
        <v>0.33819444444444446</v>
      </c>
      <c r="O9" s="53">
        <f t="shared" si="0"/>
        <v>4.8611111111111494E-3</v>
      </c>
      <c r="P9" s="54"/>
    </row>
    <row r="10" spans="1:17" ht="16" x14ac:dyDescent="0.2">
      <c r="A10" s="46">
        <v>0.33333333333333331</v>
      </c>
      <c r="B10" s="40" t="s">
        <v>109</v>
      </c>
      <c r="C10" s="40"/>
      <c r="D10" s="40" t="s">
        <v>120</v>
      </c>
      <c r="E10" s="37">
        <v>1</v>
      </c>
      <c r="F10" s="39" t="s">
        <v>49</v>
      </c>
      <c r="G10" s="47" t="s">
        <v>103</v>
      </c>
      <c r="H10" s="40" t="s">
        <v>514</v>
      </c>
      <c r="I10" s="48"/>
      <c r="J10" s="49"/>
      <c r="K10" s="50"/>
      <c r="L10" s="51">
        <v>1</v>
      </c>
      <c r="M10" s="52"/>
      <c r="N10" s="46">
        <v>0.34652777777777777</v>
      </c>
      <c r="O10" s="53">
        <f t="shared" si="0"/>
        <v>1.3194444444444453E-2</v>
      </c>
      <c r="P10" s="54"/>
    </row>
    <row r="11" spans="1:17" ht="16" x14ac:dyDescent="0.2">
      <c r="A11" s="46">
        <v>0.33333333333333331</v>
      </c>
      <c r="B11" s="40" t="s">
        <v>139</v>
      </c>
      <c r="C11" s="40"/>
      <c r="D11" s="40" t="s">
        <v>120</v>
      </c>
      <c r="E11" s="37">
        <v>1</v>
      </c>
      <c r="F11" s="39" t="s">
        <v>45</v>
      </c>
      <c r="G11" s="47" t="s">
        <v>103</v>
      </c>
      <c r="H11" s="40" t="s">
        <v>115</v>
      </c>
      <c r="I11" s="48"/>
      <c r="J11" s="49"/>
      <c r="K11" s="50">
        <v>1</v>
      </c>
      <c r="L11" s="51"/>
      <c r="M11" s="52"/>
      <c r="N11" s="46">
        <v>0.33611111111111108</v>
      </c>
      <c r="O11" s="53">
        <f t="shared" si="0"/>
        <v>2.7777777777777679E-3</v>
      </c>
      <c r="P11" s="54"/>
    </row>
    <row r="12" spans="1:17" ht="16" x14ac:dyDescent="0.2">
      <c r="A12" s="46">
        <v>0.33333333333333331</v>
      </c>
      <c r="B12" s="40" t="s">
        <v>213</v>
      </c>
      <c r="C12" s="40"/>
      <c r="D12" s="40" t="s">
        <v>120</v>
      </c>
      <c r="E12" s="37">
        <v>1</v>
      </c>
      <c r="F12" s="39" t="s">
        <v>51</v>
      </c>
      <c r="G12" s="47" t="s">
        <v>103</v>
      </c>
      <c r="H12" s="40" t="s">
        <v>125</v>
      </c>
      <c r="I12" s="48"/>
      <c r="J12" s="49"/>
      <c r="K12" s="50">
        <v>1</v>
      </c>
      <c r="L12" s="51"/>
      <c r="M12" s="52"/>
      <c r="N12" s="46">
        <v>0.33888888888888885</v>
      </c>
      <c r="O12" s="53">
        <f t="shared" si="0"/>
        <v>5.5555555555555358E-3</v>
      </c>
      <c r="P12" s="54"/>
    </row>
    <row r="13" spans="1:17" ht="16" x14ac:dyDescent="0.2">
      <c r="A13" s="46">
        <v>0.3347222222222222</v>
      </c>
      <c r="B13" s="40" t="s">
        <v>112</v>
      </c>
      <c r="C13" s="40"/>
      <c r="D13" s="40" t="s">
        <v>120</v>
      </c>
      <c r="E13" s="37">
        <v>1</v>
      </c>
      <c r="F13" s="39" t="s">
        <v>46</v>
      </c>
      <c r="G13" s="47" t="s">
        <v>103</v>
      </c>
      <c r="H13" s="40" t="s">
        <v>143</v>
      </c>
      <c r="I13" s="48">
        <v>1</v>
      </c>
      <c r="J13" s="49"/>
      <c r="K13" s="50"/>
      <c r="L13" s="51"/>
      <c r="M13" s="52"/>
      <c r="N13" s="46">
        <v>0.33749999999999997</v>
      </c>
      <c r="O13" s="53">
        <f t="shared" si="0"/>
        <v>2.7777777777777679E-3</v>
      </c>
      <c r="P13" s="54"/>
    </row>
    <row r="14" spans="1:17" ht="16" x14ac:dyDescent="0.2">
      <c r="A14" s="46">
        <v>0.33749999999999997</v>
      </c>
      <c r="B14" s="40" t="s">
        <v>112</v>
      </c>
      <c r="C14" s="40"/>
      <c r="D14" s="40" t="s">
        <v>120</v>
      </c>
      <c r="E14" s="37">
        <v>1</v>
      </c>
      <c r="F14" s="39" t="s">
        <v>46</v>
      </c>
      <c r="G14" s="47" t="s">
        <v>143</v>
      </c>
      <c r="H14" s="40" t="s">
        <v>273</v>
      </c>
      <c r="I14" s="48">
        <v>1</v>
      </c>
      <c r="J14" s="49"/>
      <c r="K14" s="50"/>
      <c r="L14" s="51"/>
      <c r="M14" s="52"/>
      <c r="N14" s="46">
        <v>0.34097222222222223</v>
      </c>
      <c r="O14" s="53">
        <f t="shared" si="0"/>
        <v>3.4722222222222654E-3</v>
      </c>
      <c r="P14" s="54"/>
    </row>
    <row r="15" spans="1:17" ht="16" x14ac:dyDescent="0.2">
      <c r="A15" s="46">
        <v>0.34236111111111112</v>
      </c>
      <c r="B15" s="40" t="s">
        <v>227</v>
      </c>
      <c r="C15" s="40"/>
      <c r="D15" s="40" t="s">
        <v>120</v>
      </c>
      <c r="E15" s="37">
        <v>1</v>
      </c>
      <c r="F15" s="39" t="s">
        <v>51</v>
      </c>
      <c r="G15" s="47" t="s">
        <v>103</v>
      </c>
      <c r="H15" s="40" t="s">
        <v>170</v>
      </c>
      <c r="I15" s="48">
        <v>1</v>
      </c>
      <c r="J15" s="49"/>
      <c r="K15" s="50"/>
      <c r="L15" s="51"/>
      <c r="M15" s="52"/>
      <c r="N15" s="46">
        <v>0.34722222222222227</v>
      </c>
      <c r="O15" s="53">
        <f t="shared" si="0"/>
        <v>4.8611111111111494E-3</v>
      </c>
      <c r="P15" s="54"/>
    </row>
    <row r="16" spans="1:17" ht="16" x14ac:dyDescent="0.2">
      <c r="A16" s="46">
        <v>0.34375</v>
      </c>
      <c r="B16" s="40" t="s">
        <v>295</v>
      </c>
      <c r="C16" s="40"/>
      <c r="D16" s="40" t="s">
        <v>120</v>
      </c>
      <c r="E16" s="37">
        <v>2</v>
      </c>
      <c r="F16" s="39" t="s">
        <v>47</v>
      </c>
      <c r="G16" s="47" t="s">
        <v>103</v>
      </c>
      <c r="H16" s="40" t="s">
        <v>221</v>
      </c>
      <c r="I16" s="48"/>
      <c r="J16" s="49"/>
      <c r="K16" s="50">
        <v>1</v>
      </c>
      <c r="L16" s="51"/>
      <c r="M16" s="52"/>
      <c r="N16" s="46">
        <v>0.34791666666666665</v>
      </c>
      <c r="O16" s="53">
        <f t="shared" si="0"/>
        <v>4.1666666666666519E-3</v>
      </c>
      <c r="P16" s="54"/>
    </row>
    <row r="17" spans="1:16" ht="16" x14ac:dyDescent="0.2">
      <c r="A17" s="46">
        <v>0.34583333333333338</v>
      </c>
      <c r="B17" s="40" t="s">
        <v>109</v>
      </c>
      <c r="C17" s="40"/>
      <c r="D17" s="40" t="s">
        <v>120</v>
      </c>
      <c r="E17" s="37">
        <v>1</v>
      </c>
      <c r="F17" s="39" t="s">
        <v>46</v>
      </c>
      <c r="G17" s="47" t="s">
        <v>337</v>
      </c>
      <c r="H17" s="40" t="s">
        <v>201</v>
      </c>
      <c r="I17" s="48"/>
      <c r="J17" s="49"/>
      <c r="K17" s="50">
        <v>1</v>
      </c>
      <c r="L17" s="51"/>
      <c r="M17" s="52"/>
      <c r="N17" s="46">
        <v>0.35625000000000001</v>
      </c>
      <c r="O17" s="53">
        <f t="shared" si="0"/>
        <v>1.041666666666663E-2</v>
      </c>
      <c r="P17" s="54"/>
    </row>
    <row r="18" spans="1:16" ht="16" x14ac:dyDescent="0.2">
      <c r="A18" s="46">
        <v>0.35138888888888892</v>
      </c>
      <c r="B18" s="40" t="s">
        <v>515</v>
      </c>
      <c r="C18" s="40"/>
      <c r="D18" s="40" t="s">
        <v>120</v>
      </c>
      <c r="E18" s="37">
        <v>2</v>
      </c>
      <c r="F18" s="39" t="s">
        <v>45</v>
      </c>
      <c r="G18" s="47" t="s">
        <v>204</v>
      </c>
      <c r="H18" s="40" t="s">
        <v>103</v>
      </c>
      <c r="I18" s="48">
        <v>1</v>
      </c>
      <c r="J18" s="49"/>
      <c r="K18" s="50"/>
      <c r="L18" s="51"/>
      <c r="M18" s="52"/>
      <c r="N18" s="46">
        <v>0.35833333333333334</v>
      </c>
      <c r="O18" s="53">
        <f t="shared" si="0"/>
        <v>6.9444444444444198E-3</v>
      </c>
      <c r="P18" s="54"/>
    </row>
    <row r="19" spans="1:16" ht="16" x14ac:dyDescent="0.2">
      <c r="A19" s="46">
        <v>0.35416666666666669</v>
      </c>
      <c r="B19" s="40" t="s">
        <v>282</v>
      </c>
      <c r="C19" s="40"/>
      <c r="D19" s="40" t="s">
        <v>120</v>
      </c>
      <c r="E19" s="37">
        <v>1</v>
      </c>
      <c r="F19" s="39" t="s">
        <v>51</v>
      </c>
      <c r="G19" s="47" t="s">
        <v>136</v>
      </c>
      <c r="H19" s="40" t="s">
        <v>103</v>
      </c>
      <c r="I19" s="48"/>
      <c r="J19" s="49"/>
      <c r="K19" s="50"/>
      <c r="L19" s="51">
        <v>1</v>
      </c>
      <c r="M19" s="52"/>
      <c r="N19" s="46">
        <v>0.36388888888888887</v>
      </c>
      <c r="O19" s="53">
        <f t="shared" si="0"/>
        <v>9.7222222222221877E-3</v>
      </c>
      <c r="P19" s="54"/>
    </row>
    <row r="20" spans="1:16" ht="16" x14ac:dyDescent="0.2">
      <c r="A20" s="46">
        <v>0.36458333333333331</v>
      </c>
      <c r="B20" s="40" t="s">
        <v>109</v>
      </c>
      <c r="C20" s="40"/>
      <c r="D20" s="40" t="s">
        <v>120</v>
      </c>
      <c r="E20" s="37">
        <v>1</v>
      </c>
      <c r="F20" s="39" t="s">
        <v>46</v>
      </c>
      <c r="G20" s="47" t="s">
        <v>201</v>
      </c>
      <c r="H20" s="40" t="s">
        <v>103</v>
      </c>
      <c r="I20" s="48"/>
      <c r="J20" s="49"/>
      <c r="K20" s="50">
        <v>1</v>
      </c>
      <c r="L20" s="51"/>
      <c r="M20" s="52"/>
      <c r="N20" s="46">
        <v>0.37777777777777777</v>
      </c>
      <c r="O20" s="53">
        <f t="shared" si="0"/>
        <v>1.3194444444444453E-2</v>
      </c>
      <c r="P20" s="54"/>
    </row>
    <row r="21" spans="1:16" ht="16" x14ac:dyDescent="0.2">
      <c r="A21" s="46">
        <v>0.37083333333333335</v>
      </c>
      <c r="B21" s="40" t="s">
        <v>112</v>
      </c>
      <c r="C21" s="40"/>
      <c r="D21" s="40" t="s">
        <v>120</v>
      </c>
      <c r="E21" s="37">
        <v>1</v>
      </c>
      <c r="F21" s="39" t="s">
        <v>46</v>
      </c>
      <c r="G21" s="47" t="s">
        <v>103</v>
      </c>
      <c r="H21" s="40" t="s">
        <v>122</v>
      </c>
      <c r="I21" s="48">
        <v>1</v>
      </c>
      <c r="J21" s="49"/>
      <c r="K21" s="50"/>
      <c r="L21" s="51"/>
      <c r="M21" s="52"/>
      <c r="N21" s="46">
        <v>0.37638888888888888</v>
      </c>
      <c r="O21" s="53">
        <f t="shared" si="0"/>
        <v>5.5555555555555358E-3</v>
      </c>
      <c r="P21" s="54"/>
    </row>
    <row r="22" spans="1:16" ht="16" x14ac:dyDescent="0.2">
      <c r="A22" s="46">
        <v>0.37222222222222223</v>
      </c>
      <c r="B22" s="40" t="s">
        <v>191</v>
      </c>
      <c r="C22" s="40">
        <v>1</v>
      </c>
      <c r="D22" s="40" t="s">
        <v>194</v>
      </c>
      <c r="E22" s="37"/>
      <c r="F22" s="39" t="s">
        <v>51</v>
      </c>
      <c r="G22" s="47" t="s">
        <v>103</v>
      </c>
      <c r="H22" s="40" t="s">
        <v>220</v>
      </c>
      <c r="I22" s="48"/>
      <c r="J22" s="49"/>
      <c r="K22" s="50"/>
      <c r="L22" s="51">
        <v>1</v>
      </c>
      <c r="M22" s="52"/>
      <c r="N22" s="46">
        <v>0.37638888888888888</v>
      </c>
      <c r="O22" s="53">
        <f t="shared" si="0"/>
        <v>4.1666666666666519E-3</v>
      </c>
      <c r="P22" s="54"/>
    </row>
    <row r="23" spans="1:16" ht="16" x14ac:dyDescent="0.2">
      <c r="A23" s="46">
        <v>0.37222222222222223</v>
      </c>
      <c r="B23" s="40" t="s">
        <v>515</v>
      </c>
      <c r="C23" s="40"/>
      <c r="D23" s="40" t="s">
        <v>120</v>
      </c>
      <c r="E23" s="37">
        <v>1</v>
      </c>
      <c r="F23" s="39" t="s">
        <v>45</v>
      </c>
      <c r="G23" s="47" t="s">
        <v>103</v>
      </c>
      <c r="H23" s="40" t="s">
        <v>125</v>
      </c>
      <c r="I23" s="48"/>
      <c r="J23" s="49"/>
      <c r="K23" s="50"/>
      <c r="L23" s="51">
        <v>1</v>
      </c>
      <c r="M23" s="52"/>
      <c r="N23" s="46">
        <v>0.37986111111111115</v>
      </c>
      <c r="O23" s="53">
        <f t="shared" si="0"/>
        <v>7.6388888888889173E-3</v>
      </c>
      <c r="P23" s="54"/>
    </row>
    <row r="24" spans="1:16" ht="16" x14ac:dyDescent="0.2">
      <c r="A24" s="46">
        <v>0.37222222222222223</v>
      </c>
      <c r="B24" s="40" t="s">
        <v>213</v>
      </c>
      <c r="C24" s="40"/>
      <c r="D24" s="40" t="s">
        <v>120</v>
      </c>
      <c r="E24" s="37">
        <v>1</v>
      </c>
      <c r="F24" s="39" t="s">
        <v>51</v>
      </c>
      <c r="G24" s="47" t="s">
        <v>125</v>
      </c>
      <c r="H24" s="40" t="s">
        <v>341</v>
      </c>
      <c r="I24" s="48"/>
      <c r="J24" s="49"/>
      <c r="K24" s="50"/>
      <c r="L24" s="51">
        <v>1</v>
      </c>
      <c r="M24" s="52"/>
      <c r="N24" s="46">
        <v>0.39097222222222222</v>
      </c>
      <c r="O24" s="53">
        <f t="shared" si="0"/>
        <v>1.8749999999999989E-2</v>
      </c>
      <c r="P24" s="54"/>
    </row>
    <row r="25" spans="1:16" ht="16" x14ac:dyDescent="0.2">
      <c r="A25" s="46">
        <v>0.3756944444444445</v>
      </c>
      <c r="B25" s="40" t="s">
        <v>227</v>
      </c>
      <c r="C25" s="40"/>
      <c r="D25" s="40" t="s">
        <v>120</v>
      </c>
      <c r="E25" s="37">
        <v>1</v>
      </c>
      <c r="F25" s="39" t="s">
        <v>51</v>
      </c>
      <c r="G25" s="47" t="s">
        <v>170</v>
      </c>
      <c r="H25" s="40" t="s">
        <v>103</v>
      </c>
      <c r="I25" s="48">
        <v>1</v>
      </c>
      <c r="J25" s="49"/>
      <c r="K25" s="50"/>
      <c r="L25" s="51"/>
      <c r="M25" s="52"/>
      <c r="N25" s="46">
        <v>0.38750000000000001</v>
      </c>
      <c r="O25" s="53">
        <f t="shared" si="0"/>
        <v>1.1805555555555514E-2</v>
      </c>
      <c r="P25" s="54"/>
    </row>
    <row r="26" spans="1:16" ht="16" x14ac:dyDescent="0.2">
      <c r="A26" s="46">
        <v>0.3756944444444445</v>
      </c>
      <c r="B26" s="40" t="s">
        <v>109</v>
      </c>
      <c r="C26" s="40"/>
      <c r="D26" s="40" t="s">
        <v>120</v>
      </c>
      <c r="E26" s="37">
        <v>1</v>
      </c>
      <c r="F26" s="39" t="s">
        <v>46</v>
      </c>
      <c r="G26" s="47" t="s">
        <v>103</v>
      </c>
      <c r="H26" s="40" t="s">
        <v>189</v>
      </c>
      <c r="I26" s="48"/>
      <c r="J26" s="49"/>
      <c r="K26" s="50">
        <v>1</v>
      </c>
      <c r="L26" s="51"/>
      <c r="M26" s="52"/>
      <c r="N26" s="46">
        <v>0.38055555555555554</v>
      </c>
      <c r="O26" s="53">
        <f t="shared" si="0"/>
        <v>4.8611111111110383E-3</v>
      </c>
      <c r="P26" s="54"/>
    </row>
    <row r="27" spans="1:16" ht="16" x14ac:dyDescent="0.2">
      <c r="A27" s="46">
        <v>0.37986111111111115</v>
      </c>
      <c r="B27" s="40" t="s">
        <v>253</v>
      </c>
      <c r="C27" s="40">
        <v>1</v>
      </c>
      <c r="D27" s="40" t="s">
        <v>194</v>
      </c>
      <c r="E27" s="37"/>
      <c r="F27" s="39" t="s">
        <v>50</v>
      </c>
      <c r="G27" s="47" t="s">
        <v>143</v>
      </c>
      <c r="H27" s="40" t="s">
        <v>190</v>
      </c>
      <c r="I27" s="48"/>
      <c r="J27" s="49"/>
      <c r="K27" s="50">
        <v>1</v>
      </c>
      <c r="L27" s="51"/>
      <c r="M27" s="52"/>
      <c r="N27" s="46">
        <v>0.3833333333333333</v>
      </c>
      <c r="O27" s="53">
        <f t="shared" si="0"/>
        <v>3.4722222222221544E-3</v>
      </c>
      <c r="P27" s="54"/>
    </row>
    <row r="28" spans="1:16" ht="16" x14ac:dyDescent="0.2">
      <c r="A28" s="46">
        <v>0.3833333333333333</v>
      </c>
      <c r="B28" s="40" t="s">
        <v>112</v>
      </c>
      <c r="C28" s="40"/>
      <c r="D28" s="40" t="s">
        <v>120</v>
      </c>
      <c r="E28" s="37">
        <v>1</v>
      </c>
      <c r="F28" s="39" t="s">
        <v>46</v>
      </c>
      <c r="G28" s="47" t="s">
        <v>136</v>
      </c>
      <c r="H28" s="40" t="s">
        <v>103</v>
      </c>
      <c r="I28" s="48"/>
      <c r="J28" s="49"/>
      <c r="K28" s="50">
        <v>1</v>
      </c>
      <c r="L28" s="51"/>
      <c r="M28" s="52"/>
      <c r="N28" s="46">
        <v>0.38958333333333334</v>
      </c>
      <c r="O28" s="53">
        <f t="shared" si="0"/>
        <v>6.2500000000000333E-3</v>
      </c>
      <c r="P28" s="54"/>
    </row>
    <row r="29" spans="1:16" ht="16" x14ac:dyDescent="0.2">
      <c r="A29" s="46">
        <v>0.3888888888888889</v>
      </c>
      <c r="B29" s="40" t="s">
        <v>282</v>
      </c>
      <c r="C29" s="40"/>
      <c r="D29" s="40" t="s">
        <v>120</v>
      </c>
      <c r="E29" s="37">
        <v>1</v>
      </c>
      <c r="F29" s="39" t="s">
        <v>51</v>
      </c>
      <c r="G29" s="47" t="s">
        <v>103</v>
      </c>
      <c r="H29" s="40" t="s">
        <v>125</v>
      </c>
      <c r="I29" s="48">
        <v>1</v>
      </c>
      <c r="J29" s="49"/>
      <c r="K29" s="50"/>
      <c r="L29" s="51"/>
      <c r="M29" s="52"/>
      <c r="N29" s="46">
        <v>0.39513888888888887</v>
      </c>
      <c r="O29" s="53">
        <f t="shared" si="0"/>
        <v>6.2499999999999778E-3</v>
      </c>
      <c r="P29" s="54"/>
    </row>
    <row r="30" spans="1:16" ht="16" x14ac:dyDescent="0.2">
      <c r="A30" s="46">
        <v>0.39930555555555558</v>
      </c>
      <c r="B30" s="40" t="s">
        <v>351</v>
      </c>
      <c r="C30" s="40"/>
      <c r="D30" s="40" t="s">
        <v>517</v>
      </c>
      <c r="E30" s="37">
        <v>1</v>
      </c>
      <c r="F30" s="39" t="s">
        <v>359</v>
      </c>
      <c r="G30" s="47">
        <v>500</v>
      </c>
      <c r="H30" s="40" t="s">
        <v>347</v>
      </c>
      <c r="I30" s="48"/>
      <c r="J30" s="49"/>
      <c r="K30" s="50">
        <v>1</v>
      </c>
      <c r="L30" s="51"/>
      <c r="M30" s="52"/>
      <c r="N30" s="46">
        <v>0.41319444444444442</v>
      </c>
      <c r="O30" s="53">
        <f t="shared" si="0"/>
        <v>1.388888888888884E-2</v>
      </c>
      <c r="P30" s="54"/>
    </row>
    <row r="31" spans="1:16" ht="16" x14ac:dyDescent="0.2">
      <c r="A31" s="46">
        <v>0.43124999999999997</v>
      </c>
      <c r="B31" s="40" t="s">
        <v>363</v>
      </c>
      <c r="C31" s="40"/>
      <c r="D31" s="40" t="s">
        <v>517</v>
      </c>
      <c r="E31" s="37">
        <v>1</v>
      </c>
      <c r="F31" s="39" t="s">
        <v>350</v>
      </c>
      <c r="G31" s="47" t="s">
        <v>347</v>
      </c>
      <c r="H31" s="40" t="s">
        <v>397</v>
      </c>
      <c r="I31" s="48">
        <v>1</v>
      </c>
      <c r="J31" s="49"/>
      <c r="K31" s="50"/>
      <c r="L31" s="51"/>
      <c r="M31" s="52"/>
      <c r="N31" s="46">
        <v>0.43402777777777773</v>
      </c>
      <c r="O31" s="53">
        <f t="shared" si="0"/>
        <v>2.7777777777777679E-3</v>
      </c>
      <c r="P31" s="54"/>
    </row>
    <row r="32" spans="1:16" ht="16" x14ac:dyDescent="0.2">
      <c r="A32" s="46">
        <v>0.43263888888888885</v>
      </c>
      <c r="B32" s="40" t="s">
        <v>504</v>
      </c>
      <c r="C32" s="40"/>
      <c r="D32" s="40" t="s">
        <v>517</v>
      </c>
      <c r="E32" s="37">
        <v>1</v>
      </c>
      <c r="F32" s="39" t="s">
        <v>344</v>
      </c>
      <c r="G32" s="47" t="s">
        <v>347</v>
      </c>
      <c r="H32" s="40" t="s">
        <v>397</v>
      </c>
      <c r="I32" s="48"/>
      <c r="J32" s="49"/>
      <c r="K32" s="50"/>
      <c r="L32" s="51">
        <v>1</v>
      </c>
      <c r="M32" s="52"/>
      <c r="N32" s="46">
        <v>0.43402777777777773</v>
      </c>
      <c r="O32" s="53">
        <f t="shared" si="0"/>
        <v>1.388888888888884E-3</v>
      </c>
      <c r="P32" s="54"/>
    </row>
    <row r="33" spans="1:16" ht="16" x14ac:dyDescent="0.2">
      <c r="A33" s="46">
        <v>0.43402777777777773</v>
      </c>
      <c r="B33" s="40" t="s">
        <v>518</v>
      </c>
      <c r="C33" s="40"/>
      <c r="D33" s="40" t="s">
        <v>517</v>
      </c>
      <c r="E33" s="37">
        <v>1</v>
      </c>
      <c r="F33" s="39" t="s">
        <v>354</v>
      </c>
      <c r="G33" s="47" t="s">
        <v>501</v>
      </c>
      <c r="H33" s="40" t="s">
        <v>347</v>
      </c>
      <c r="I33" s="48">
        <v>1</v>
      </c>
      <c r="J33" s="49"/>
      <c r="K33" s="50"/>
      <c r="L33" s="51"/>
      <c r="M33" s="52"/>
      <c r="N33" s="46">
        <v>0.44027777777777777</v>
      </c>
      <c r="O33" s="53">
        <f t="shared" si="0"/>
        <v>6.2500000000000333E-3</v>
      </c>
      <c r="P33" s="54"/>
    </row>
    <row r="34" spans="1:16" ht="16" x14ac:dyDescent="0.2">
      <c r="A34" s="46">
        <v>0.4368055555555555</v>
      </c>
      <c r="B34" s="40" t="s">
        <v>519</v>
      </c>
      <c r="C34" s="40"/>
      <c r="D34" s="40" t="s">
        <v>517</v>
      </c>
      <c r="E34" s="37">
        <v>1</v>
      </c>
      <c r="F34" s="39" t="s">
        <v>365</v>
      </c>
      <c r="G34" s="47" t="s">
        <v>347</v>
      </c>
      <c r="H34" s="40" t="s">
        <v>364</v>
      </c>
      <c r="I34" s="48"/>
      <c r="J34" s="49"/>
      <c r="K34" s="50">
        <v>1</v>
      </c>
      <c r="L34" s="51"/>
      <c r="M34" s="52"/>
      <c r="N34" s="46">
        <v>0.44027777777777777</v>
      </c>
      <c r="O34" s="53">
        <f t="shared" si="0"/>
        <v>3.4722222222222654E-3</v>
      </c>
      <c r="P34" s="54"/>
    </row>
    <row r="35" spans="1:16" ht="16" x14ac:dyDescent="0.2">
      <c r="A35" s="46">
        <v>0.43888888888888888</v>
      </c>
      <c r="B35" s="40" t="s">
        <v>521</v>
      </c>
      <c r="C35" s="40">
        <v>1</v>
      </c>
      <c r="D35" s="40" t="s">
        <v>517</v>
      </c>
      <c r="E35" s="37"/>
      <c r="F35" s="39" t="s">
        <v>344</v>
      </c>
      <c r="G35" s="47" t="s">
        <v>347</v>
      </c>
      <c r="H35" s="40" t="s">
        <v>520</v>
      </c>
      <c r="I35" s="48"/>
      <c r="J35" s="49"/>
      <c r="K35" s="50"/>
      <c r="L35" s="51">
        <v>1</v>
      </c>
      <c r="M35" s="52"/>
      <c r="N35" s="46">
        <v>0.4458333333333333</v>
      </c>
      <c r="O35" s="53">
        <f t="shared" si="0"/>
        <v>6.9444444444444198E-3</v>
      </c>
      <c r="P35" s="54"/>
    </row>
    <row r="36" spans="1:16" ht="16" x14ac:dyDescent="0.2">
      <c r="A36" s="46">
        <v>0.43888888888888888</v>
      </c>
      <c r="B36" s="40" t="s">
        <v>355</v>
      </c>
      <c r="C36" s="40"/>
      <c r="D36" s="40" t="s">
        <v>517</v>
      </c>
      <c r="E36" s="37">
        <v>1</v>
      </c>
      <c r="F36" s="39" t="s">
        <v>354</v>
      </c>
      <c r="G36" s="47" t="s">
        <v>383</v>
      </c>
      <c r="H36" s="40" t="s">
        <v>502</v>
      </c>
      <c r="I36" s="48"/>
      <c r="J36" s="49"/>
      <c r="K36" s="50"/>
      <c r="L36" s="51">
        <v>1</v>
      </c>
      <c r="M36" s="52"/>
      <c r="N36" s="46">
        <v>0.46527777777777773</v>
      </c>
      <c r="O36" s="53">
        <f t="shared" si="0"/>
        <v>2.6388888888888851E-2</v>
      </c>
      <c r="P36" s="54"/>
    </row>
    <row r="37" spans="1:16" ht="16" x14ac:dyDescent="0.2">
      <c r="A37" s="46">
        <v>0.43958333333333338</v>
      </c>
      <c r="B37" s="40" t="s">
        <v>351</v>
      </c>
      <c r="C37" s="40"/>
      <c r="D37" s="40" t="s">
        <v>517</v>
      </c>
      <c r="E37" s="37">
        <v>1</v>
      </c>
      <c r="F37" s="39" t="s">
        <v>359</v>
      </c>
      <c r="G37" s="47" t="s">
        <v>347</v>
      </c>
      <c r="H37" s="40" t="s">
        <v>522</v>
      </c>
      <c r="I37" s="48"/>
      <c r="J37" s="49"/>
      <c r="K37" s="50"/>
      <c r="L37" s="51">
        <v>1</v>
      </c>
      <c r="M37" s="52"/>
      <c r="N37" s="46">
        <v>0.44236111111111115</v>
      </c>
      <c r="O37" s="53">
        <f t="shared" si="0"/>
        <v>2.7777777777777679E-3</v>
      </c>
      <c r="P37" s="54"/>
    </row>
    <row r="38" spans="1:16" ht="16" x14ac:dyDescent="0.2">
      <c r="A38" s="46">
        <v>0.44236111111111115</v>
      </c>
      <c r="B38" s="40" t="s">
        <v>369</v>
      </c>
      <c r="C38" s="40"/>
      <c r="D38" s="40" t="s">
        <v>523</v>
      </c>
      <c r="E38" s="37">
        <v>1</v>
      </c>
      <c r="F38" s="39" t="s">
        <v>365</v>
      </c>
      <c r="G38" s="47" t="s">
        <v>347</v>
      </c>
      <c r="H38" s="40" t="s">
        <v>379</v>
      </c>
      <c r="I38" s="48">
        <v>1</v>
      </c>
      <c r="J38" s="49"/>
      <c r="K38" s="50"/>
      <c r="L38" s="51"/>
      <c r="M38" s="52"/>
      <c r="N38" s="46">
        <v>0.44444444444444442</v>
      </c>
      <c r="O38" s="53">
        <f t="shared" si="0"/>
        <v>2.0833333333332704E-3</v>
      </c>
      <c r="P38" s="54"/>
    </row>
    <row r="39" spans="1:16" ht="16" x14ac:dyDescent="0.2">
      <c r="A39" s="46">
        <v>0.44722222222222219</v>
      </c>
      <c r="B39" s="40" t="s">
        <v>524</v>
      </c>
      <c r="C39" s="40"/>
      <c r="D39" s="40" t="s">
        <v>517</v>
      </c>
      <c r="E39" s="37">
        <v>1</v>
      </c>
      <c r="F39" s="39" t="s">
        <v>497</v>
      </c>
      <c r="G39" s="47" t="s">
        <v>347</v>
      </c>
      <c r="H39" s="40" t="s">
        <v>387</v>
      </c>
      <c r="I39" s="48">
        <v>1</v>
      </c>
      <c r="J39" s="49"/>
      <c r="K39" s="50"/>
      <c r="L39" s="51"/>
      <c r="M39" s="52"/>
      <c r="N39" s="46">
        <v>0.45</v>
      </c>
      <c r="O39" s="53">
        <f t="shared" si="0"/>
        <v>2.7777777777778234E-3</v>
      </c>
      <c r="P39" s="54"/>
    </row>
    <row r="40" spans="1:16" ht="16" x14ac:dyDescent="0.2">
      <c r="A40" s="46">
        <v>0.44791666666666669</v>
      </c>
      <c r="B40" s="40" t="s">
        <v>493</v>
      </c>
      <c r="C40" s="40"/>
      <c r="D40" s="40" t="s">
        <v>517</v>
      </c>
      <c r="E40" s="37">
        <v>1</v>
      </c>
      <c r="F40" s="39" t="s">
        <v>365</v>
      </c>
      <c r="G40" s="47" t="s">
        <v>347</v>
      </c>
      <c r="H40" s="40" t="s">
        <v>371</v>
      </c>
      <c r="I40" s="48"/>
      <c r="J40" s="49"/>
      <c r="K40" s="50">
        <v>1</v>
      </c>
      <c r="L40" s="51"/>
      <c r="M40" s="52"/>
      <c r="N40" s="46">
        <v>0.45069444444444445</v>
      </c>
      <c r="O40" s="53">
        <f t="shared" si="0"/>
        <v>2.7777777777777679E-3</v>
      </c>
      <c r="P40" s="54"/>
    </row>
    <row r="41" spans="1:16" ht="16" x14ac:dyDescent="0.2">
      <c r="A41" s="46">
        <v>0.45</v>
      </c>
      <c r="B41" s="40" t="s">
        <v>400</v>
      </c>
      <c r="C41" s="40"/>
      <c r="D41" s="40" t="s">
        <v>517</v>
      </c>
      <c r="E41" s="37">
        <v>1</v>
      </c>
      <c r="F41" s="39" t="s">
        <v>344</v>
      </c>
      <c r="G41" s="47" t="s">
        <v>414</v>
      </c>
      <c r="H41" s="40" t="s">
        <v>347</v>
      </c>
      <c r="I41" s="48"/>
      <c r="J41" s="49"/>
      <c r="K41" s="50">
        <v>1</v>
      </c>
      <c r="L41" s="51"/>
      <c r="M41" s="52"/>
      <c r="N41" s="46">
        <v>0.45833333333333331</v>
      </c>
      <c r="O41" s="53">
        <f t="shared" si="0"/>
        <v>8.3333333333333037E-3</v>
      </c>
      <c r="P41" s="54"/>
    </row>
    <row r="42" spans="1:16" ht="16" x14ac:dyDescent="0.2">
      <c r="A42" s="46">
        <v>0.45763888888888887</v>
      </c>
      <c r="B42" s="40" t="s">
        <v>525</v>
      </c>
      <c r="C42" s="40"/>
      <c r="D42" s="40" t="s">
        <v>517</v>
      </c>
      <c r="E42" s="37">
        <v>1</v>
      </c>
      <c r="F42" s="39" t="s">
        <v>497</v>
      </c>
      <c r="G42" s="47" t="s">
        <v>371</v>
      </c>
      <c r="H42" s="40" t="s">
        <v>347</v>
      </c>
      <c r="I42" s="48">
        <v>1</v>
      </c>
      <c r="J42" s="49"/>
      <c r="K42" s="50"/>
      <c r="L42" s="51"/>
      <c r="M42" s="52"/>
      <c r="N42" s="46">
        <v>0.46666666666666662</v>
      </c>
      <c r="O42" s="53">
        <f t="shared" si="0"/>
        <v>9.0277777777777457E-3</v>
      </c>
      <c r="P42" s="54"/>
    </row>
    <row r="43" spans="1:16" ht="16" x14ac:dyDescent="0.2">
      <c r="A43" s="46">
        <v>0.4597222222222222</v>
      </c>
      <c r="B43" s="40" t="s">
        <v>526</v>
      </c>
      <c r="C43" s="40"/>
      <c r="D43" s="40" t="s">
        <v>517</v>
      </c>
      <c r="E43" s="37">
        <v>1</v>
      </c>
      <c r="F43" s="39" t="s">
        <v>350</v>
      </c>
      <c r="G43" s="47" t="s">
        <v>347</v>
      </c>
      <c r="H43" s="40" t="s">
        <v>527</v>
      </c>
      <c r="I43" s="48"/>
      <c r="J43" s="49"/>
      <c r="K43" s="50">
        <v>1</v>
      </c>
      <c r="L43" s="51"/>
      <c r="M43" s="52"/>
      <c r="N43" s="46">
        <v>0.46319444444444446</v>
      </c>
      <c r="O43" s="53">
        <f t="shared" si="0"/>
        <v>3.4722222222222654E-3</v>
      </c>
      <c r="P43" s="54"/>
    </row>
    <row r="44" spans="1:16" ht="16" x14ac:dyDescent="0.2">
      <c r="A44" s="46">
        <v>0.46249999999999997</v>
      </c>
      <c r="B44" s="40" t="s">
        <v>207</v>
      </c>
      <c r="C44" s="40"/>
      <c r="D44" s="40" t="s">
        <v>517</v>
      </c>
      <c r="E44" s="37">
        <v>1</v>
      </c>
      <c r="F44" s="39" t="s">
        <v>344</v>
      </c>
      <c r="G44" s="47" t="s">
        <v>383</v>
      </c>
      <c r="H44" s="40" t="s">
        <v>347</v>
      </c>
      <c r="I44" s="48"/>
      <c r="J44" s="49"/>
      <c r="K44" s="50">
        <v>1</v>
      </c>
      <c r="L44" s="51"/>
      <c r="M44" s="52"/>
      <c r="N44" s="46">
        <v>0.47430555555555554</v>
      </c>
      <c r="O44" s="53">
        <f t="shared" si="0"/>
        <v>1.1805555555555569E-2</v>
      </c>
      <c r="P44" s="54"/>
    </row>
    <row r="45" spans="1:16" ht="16" x14ac:dyDescent="0.2">
      <c r="A45" s="46">
        <v>0.46736111111111112</v>
      </c>
      <c r="B45" s="40" t="s">
        <v>369</v>
      </c>
      <c r="C45" s="40"/>
      <c r="D45" s="40" t="s">
        <v>517</v>
      </c>
      <c r="E45" s="37">
        <v>1</v>
      </c>
      <c r="F45" s="39" t="s">
        <v>44</v>
      </c>
      <c r="G45" s="47" t="s">
        <v>379</v>
      </c>
      <c r="H45" s="40" t="s">
        <v>220</v>
      </c>
      <c r="I45" s="48">
        <v>1</v>
      </c>
      <c r="J45" s="49"/>
      <c r="K45" s="50"/>
      <c r="L45" s="51"/>
      <c r="M45" s="52"/>
      <c r="N45" s="46">
        <v>0.47638888888888892</v>
      </c>
      <c r="O45" s="53">
        <f t="shared" si="0"/>
        <v>9.0277777777778012E-3</v>
      </c>
      <c r="P45" s="54"/>
    </row>
    <row r="46" spans="1:16" ht="16" x14ac:dyDescent="0.2">
      <c r="A46" s="46">
        <v>0.4680555555555555</v>
      </c>
      <c r="B46" s="40" t="s">
        <v>363</v>
      </c>
      <c r="C46" s="40">
        <v>1</v>
      </c>
      <c r="D46" s="40"/>
      <c r="E46" s="37"/>
      <c r="F46" s="39" t="s">
        <v>350</v>
      </c>
      <c r="G46" s="47" t="s">
        <v>347</v>
      </c>
      <c r="H46" s="40" t="s">
        <v>397</v>
      </c>
      <c r="I46" s="48">
        <v>1</v>
      </c>
      <c r="J46" s="49"/>
      <c r="K46" s="50"/>
      <c r="L46" s="51"/>
      <c r="M46" s="52"/>
      <c r="N46" s="46">
        <v>0.47083333333333338</v>
      </c>
      <c r="O46" s="53">
        <f t="shared" si="0"/>
        <v>2.7777777777778789E-3</v>
      </c>
      <c r="P46" s="54"/>
    </row>
    <row r="47" spans="1:16" ht="16" x14ac:dyDescent="0.2">
      <c r="A47" s="46">
        <v>0.47083333333333338</v>
      </c>
      <c r="B47" s="40" t="s">
        <v>415</v>
      </c>
      <c r="C47" s="40"/>
      <c r="D47" s="40" t="s">
        <v>517</v>
      </c>
      <c r="E47" s="37">
        <v>2</v>
      </c>
      <c r="F47" s="39" t="s">
        <v>354</v>
      </c>
      <c r="G47" s="47" t="s">
        <v>347</v>
      </c>
      <c r="H47" s="40" t="s">
        <v>528</v>
      </c>
      <c r="I47" s="48"/>
      <c r="J47" s="49"/>
      <c r="K47" s="50"/>
      <c r="L47" s="51">
        <v>1</v>
      </c>
      <c r="M47" s="52"/>
      <c r="N47" s="46">
        <v>0.47569444444444442</v>
      </c>
      <c r="O47" s="53">
        <f t="shared" si="0"/>
        <v>4.8611111111110383E-3</v>
      </c>
      <c r="P47" s="54"/>
    </row>
    <row r="48" spans="1:16" ht="16" x14ac:dyDescent="0.2">
      <c r="A48" s="46">
        <v>0.47430555555555554</v>
      </c>
      <c r="B48" s="40" t="s">
        <v>526</v>
      </c>
      <c r="C48" s="40">
        <v>1</v>
      </c>
      <c r="D48" s="40" t="s">
        <v>517</v>
      </c>
      <c r="E48" s="37"/>
      <c r="F48" s="39" t="s">
        <v>350</v>
      </c>
      <c r="G48" s="47" t="s">
        <v>372</v>
      </c>
      <c r="H48" s="40" t="s">
        <v>506</v>
      </c>
      <c r="I48" s="48"/>
      <c r="J48" s="49"/>
      <c r="K48" s="50">
        <v>1</v>
      </c>
      <c r="L48" s="51"/>
      <c r="M48" s="52"/>
      <c r="N48" s="46">
        <v>0.48125000000000001</v>
      </c>
      <c r="O48" s="53">
        <f t="shared" si="0"/>
        <v>6.9444444444444753E-3</v>
      </c>
      <c r="P48" s="54"/>
    </row>
    <row r="49" spans="1:16" ht="16" x14ac:dyDescent="0.2">
      <c r="A49" s="46">
        <v>0.48125000000000001</v>
      </c>
      <c r="B49" s="40" t="s">
        <v>351</v>
      </c>
      <c r="C49" s="40"/>
      <c r="D49" s="40" t="s">
        <v>517</v>
      </c>
      <c r="E49" s="37">
        <v>1</v>
      </c>
      <c r="F49" s="39" t="s">
        <v>359</v>
      </c>
      <c r="G49" s="47" t="s">
        <v>522</v>
      </c>
      <c r="H49" s="40" t="s">
        <v>347</v>
      </c>
      <c r="I49" s="48"/>
      <c r="J49" s="49"/>
      <c r="K49" s="50">
        <v>1</v>
      </c>
      <c r="L49" s="51"/>
      <c r="M49" s="52"/>
      <c r="N49" s="46">
        <v>0.48680555555555555</v>
      </c>
      <c r="O49" s="53">
        <f t="shared" si="0"/>
        <v>5.5555555555555358E-3</v>
      </c>
      <c r="P49" s="54"/>
    </row>
    <row r="50" spans="1:16" ht="16" x14ac:dyDescent="0.2">
      <c r="A50" s="46">
        <v>0.48472222222222222</v>
      </c>
      <c r="B50" s="40" t="s">
        <v>519</v>
      </c>
      <c r="C50" s="40"/>
      <c r="D50" s="40" t="s">
        <v>517</v>
      </c>
      <c r="E50" s="37">
        <v>3</v>
      </c>
      <c r="F50" s="39" t="s">
        <v>365</v>
      </c>
      <c r="G50" s="47" t="s">
        <v>364</v>
      </c>
      <c r="H50" s="40" t="s">
        <v>491</v>
      </c>
      <c r="I50" s="48">
        <v>1</v>
      </c>
      <c r="J50" s="49"/>
      <c r="K50" s="50"/>
      <c r="L50" s="51"/>
      <c r="M50" s="52"/>
      <c r="N50" s="46">
        <v>0.49305555555555558</v>
      </c>
      <c r="O50" s="53">
        <f t="shared" si="0"/>
        <v>8.3333333333333592E-3</v>
      </c>
      <c r="P50" s="54"/>
    </row>
    <row r="51" spans="1:16" ht="16" x14ac:dyDescent="0.2">
      <c r="A51" s="46">
        <v>0.48541666666666666</v>
      </c>
      <c r="B51" s="40" t="s">
        <v>351</v>
      </c>
      <c r="C51" s="40">
        <v>1</v>
      </c>
      <c r="D51" s="40" t="s">
        <v>517</v>
      </c>
      <c r="E51" s="37"/>
      <c r="F51" s="39" t="s">
        <v>350</v>
      </c>
      <c r="G51" s="47" t="s">
        <v>347</v>
      </c>
      <c r="H51" s="40" t="s">
        <v>529</v>
      </c>
      <c r="I51" s="48"/>
      <c r="J51" s="49"/>
      <c r="K51" s="50"/>
      <c r="L51" s="51">
        <v>1</v>
      </c>
      <c r="M51" s="52"/>
      <c r="N51" s="46">
        <v>0.48749999999999999</v>
      </c>
      <c r="O51" s="53">
        <f t="shared" si="0"/>
        <v>2.0833333333333259E-3</v>
      </c>
      <c r="P51" s="54"/>
    </row>
    <row r="52" spans="1:16" ht="16" x14ac:dyDescent="0.2">
      <c r="A52" s="46">
        <v>0.48541666666666666</v>
      </c>
      <c r="B52" s="40" t="s">
        <v>369</v>
      </c>
      <c r="C52" s="40"/>
      <c r="D52" s="40" t="s">
        <v>517</v>
      </c>
      <c r="E52" s="37">
        <v>1</v>
      </c>
      <c r="F52" s="39" t="s">
        <v>344</v>
      </c>
      <c r="G52" s="47" t="s">
        <v>371</v>
      </c>
      <c r="H52" s="40" t="s">
        <v>347</v>
      </c>
      <c r="I52" s="48"/>
      <c r="J52" s="49"/>
      <c r="K52" s="50"/>
      <c r="L52" s="51">
        <v>1</v>
      </c>
      <c r="M52" s="52"/>
      <c r="N52" s="46">
        <v>0.49236111111111108</v>
      </c>
      <c r="O52" s="53">
        <f t="shared" si="0"/>
        <v>6.9444444444444198E-3</v>
      </c>
      <c r="P52" s="54"/>
    </row>
    <row r="53" spans="1:16" ht="16" x14ac:dyDescent="0.2">
      <c r="A53" s="46">
        <v>0.52777777777777779</v>
      </c>
      <c r="B53" s="40" t="s">
        <v>369</v>
      </c>
      <c r="C53" s="40"/>
      <c r="D53" s="40" t="s">
        <v>517</v>
      </c>
      <c r="E53" s="37">
        <v>1</v>
      </c>
      <c r="F53" s="39" t="s">
        <v>344</v>
      </c>
      <c r="G53" s="47" t="s">
        <v>347</v>
      </c>
      <c r="H53" s="40" t="s">
        <v>371</v>
      </c>
      <c r="I53" s="48"/>
      <c r="J53" s="49"/>
      <c r="K53" s="50">
        <v>1</v>
      </c>
      <c r="L53" s="51"/>
      <c r="M53" s="52"/>
      <c r="N53" s="46">
        <v>0.53472222222222221</v>
      </c>
      <c r="O53" s="53">
        <f t="shared" si="0"/>
        <v>6.9444444444444198E-3</v>
      </c>
      <c r="P53" s="54"/>
    </row>
    <row r="54" spans="1:16" ht="16" x14ac:dyDescent="0.2">
      <c r="A54" s="46">
        <v>0.52777777777777779</v>
      </c>
      <c r="B54" s="40" t="s">
        <v>530</v>
      </c>
      <c r="C54" s="40"/>
      <c r="D54" s="40" t="s">
        <v>517</v>
      </c>
      <c r="E54" s="37">
        <v>1</v>
      </c>
      <c r="F54" s="39" t="s">
        <v>497</v>
      </c>
      <c r="G54" s="47" t="s">
        <v>347</v>
      </c>
      <c r="H54" s="40" t="s">
        <v>389</v>
      </c>
      <c r="I54" s="48"/>
      <c r="J54" s="49"/>
      <c r="K54" s="50">
        <v>1</v>
      </c>
      <c r="L54" s="51"/>
      <c r="M54" s="52"/>
      <c r="N54" s="46">
        <v>0.53194444444444444</v>
      </c>
      <c r="O54" s="53">
        <f t="shared" si="0"/>
        <v>4.1666666666666519E-3</v>
      </c>
      <c r="P54" s="54"/>
    </row>
    <row r="55" spans="1:16" ht="16" x14ac:dyDescent="0.2">
      <c r="A55" s="46">
        <v>0.52916666666666667</v>
      </c>
      <c r="B55" s="40" t="s">
        <v>363</v>
      </c>
      <c r="C55" s="40">
        <v>1</v>
      </c>
      <c r="D55" s="40" t="s">
        <v>517</v>
      </c>
      <c r="E55" s="37"/>
      <c r="F55" s="39" t="s">
        <v>350</v>
      </c>
      <c r="G55" s="47" t="s">
        <v>347</v>
      </c>
      <c r="H55" s="40" t="s">
        <v>397</v>
      </c>
      <c r="I55" s="48"/>
      <c r="J55" s="49"/>
      <c r="K55" s="50"/>
      <c r="L55" s="51">
        <v>1</v>
      </c>
      <c r="M55" s="52"/>
      <c r="N55" s="46">
        <v>0.53333333333333333</v>
      </c>
      <c r="O55" s="53">
        <f t="shared" si="0"/>
        <v>4.1666666666666519E-3</v>
      </c>
      <c r="P55" s="54"/>
    </row>
    <row r="56" spans="1:16" ht="16" x14ac:dyDescent="0.2">
      <c r="A56" s="46">
        <v>0.52916666666666667</v>
      </c>
      <c r="B56" s="40" t="s">
        <v>395</v>
      </c>
      <c r="C56" s="40">
        <v>1</v>
      </c>
      <c r="D56" s="40" t="s">
        <v>517</v>
      </c>
      <c r="E56" s="37"/>
      <c r="F56" s="39" t="s">
        <v>344</v>
      </c>
      <c r="G56" s="47" t="s">
        <v>347</v>
      </c>
      <c r="H56" s="40" t="s">
        <v>383</v>
      </c>
      <c r="I56" s="48"/>
      <c r="J56" s="55"/>
      <c r="K56" s="56"/>
      <c r="L56" s="51">
        <v>1</v>
      </c>
      <c r="M56" s="52"/>
      <c r="N56" s="46">
        <v>0.53541666666666665</v>
      </c>
      <c r="O56" s="53">
        <f t="shared" si="0"/>
        <v>6.2499999999999778E-3</v>
      </c>
      <c r="P56" s="54"/>
    </row>
    <row r="57" spans="1:16" ht="16" x14ac:dyDescent="0.2">
      <c r="A57" s="46">
        <v>0.52916666666666667</v>
      </c>
      <c r="B57" s="40" t="s">
        <v>518</v>
      </c>
      <c r="C57" s="40"/>
      <c r="D57" s="40" t="s">
        <v>517</v>
      </c>
      <c r="E57" s="37">
        <v>1</v>
      </c>
      <c r="F57" s="39" t="s">
        <v>354</v>
      </c>
      <c r="G57" s="47" t="s">
        <v>347</v>
      </c>
      <c r="H57" s="40" t="s">
        <v>522</v>
      </c>
      <c r="I57" s="48"/>
      <c r="J57" s="55"/>
      <c r="K57" s="56"/>
      <c r="L57" s="51">
        <v>1</v>
      </c>
      <c r="M57" s="52"/>
      <c r="N57" s="46">
        <v>0.53194444444444444</v>
      </c>
      <c r="O57" s="53">
        <f t="shared" si="0"/>
        <v>2.7777777777777679E-3</v>
      </c>
      <c r="P57" s="54"/>
    </row>
    <row r="58" spans="1:16" ht="16" x14ac:dyDescent="0.2">
      <c r="A58" s="46">
        <v>0.53402777777777777</v>
      </c>
      <c r="B58" s="40" t="s">
        <v>400</v>
      </c>
      <c r="C58" s="40"/>
      <c r="D58" s="40" t="s">
        <v>517</v>
      </c>
      <c r="E58" s="37">
        <v>1</v>
      </c>
      <c r="F58" s="39" t="s">
        <v>344</v>
      </c>
      <c r="G58" s="47" t="s">
        <v>347</v>
      </c>
      <c r="H58" s="40" t="s">
        <v>412</v>
      </c>
      <c r="I58" s="48">
        <v>1</v>
      </c>
      <c r="J58" s="55"/>
      <c r="K58" s="56"/>
      <c r="L58" s="51"/>
      <c r="M58" s="52"/>
      <c r="N58" s="46">
        <v>0.53888888888888886</v>
      </c>
      <c r="O58" s="53">
        <f t="shared" si="0"/>
        <v>4.8611111111110938E-3</v>
      </c>
      <c r="P58" s="54"/>
    </row>
    <row r="59" spans="1:16" ht="16" x14ac:dyDescent="0.2">
      <c r="A59" s="46">
        <v>0.53611111111111109</v>
      </c>
      <c r="B59" s="40" t="s">
        <v>524</v>
      </c>
      <c r="C59" s="40"/>
      <c r="D59" s="40" t="s">
        <v>517</v>
      </c>
      <c r="E59" s="37">
        <v>1</v>
      </c>
      <c r="F59" s="39" t="s">
        <v>497</v>
      </c>
      <c r="G59" s="47" t="s">
        <v>387</v>
      </c>
      <c r="H59" s="40" t="s">
        <v>347</v>
      </c>
      <c r="I59" s="48">
        <v>1</v>
      </c>
      <c r="J59" s="55"/>
      <c r="K59" s="56"/>
      <c r="L59" s="51"/>
      <c r="M59" s="52"/>
      <c r="N59" s="46"/>
      <c r="O59" s="53">
        <f t="shared" si="0"/>
        <v>0.53611111111111109</v>
      </c>
      <c r="P59" s="54"/>
    </row>
    <row r="60" spans="1:16" ht="16" x14ac:dyDescent="0.2">
      <c r="A60" s="46">
        <v>0.53680555555555554</v>
      </c>
      <c r="B60" s="40" t="s">
        <v>357</v>
      </c>
      <c r="C60" s="40"/>
      <c r="D60" s="40" t="s">
        <v>517</v>
      </c>
      <c r="E60" s="37">
        <v>1</v>
      </c>
      <c r="F60" s="39" t="s">
        <v>354</v>
      </c>
      <c r="G60" s="47" t="s">
        <v>347</v>
      </c>
      <c r="H60" s="40" t="s">
        <v>383</v>
      </c>
      <c r="I60" s="57"/>
      <c r="J60" s="55"/>
      <c r="K60" s="56">
        <v>1</v>
      </c>
      <c r="L60" s="51"/>
      <c r="M60" s="52"/>
      <c r="N60" s="46">
        <v>0.54305555555555551</v>
      </c>
      <c r="O60" s="53">
        <f t="shared" si="0"/>
        <v>6.2499999999999778E-3</v>
      </c>
      <c r="P60" s="54"/>
    </row>
    <row r="61" spans="1:16" ht="16" x14ac:dyDescent="0.2">
      <c r="A61" s="46">
        <v>0.5395833333333333</v>
      </c>
      <c r="B61" s="40" t="s">
        <v>369</v>
      </c>
      <c r="C61" s="40"/>
      <c r="D61" s="40" t="s">
        <v>517</v>
      </c>
      <c r="E61" s="37">
        <v>1</v>
      </c>
      <c r="F61" s="39" t="s">
        <v>365</v>
      </c>
      <c r="G61" s="47" t="s">
        <v>347</v>
      </c>
      <c r="H61" s="40" t="s">
        <v>374</v>
      </c>
      <c r="I61" s="57">
        <v>1</v>
      </c>
      <c r="J61" s="55"/>
      <c r="K61" s="56"/>
      <c r="L61" s="51"/>
      <c r="M61" s="52"/>
      <c r="N61" s="46">
        <v>0.54652777777777783</v>
      </c>
      <c r="O61" s="53">
        <f t="shared" si="0"/>
        <v>6.9444444444445308E-3</v>
      </c>
      <c r="P61" s="54"/>
    </row>
    <row r="62" spans="1:16" ht="16" x14ac:dyDescent="0.2">
      <c r="A62" s="46">
        <v>0.5395833333333333</v>
      </c>
      <c r="B62" s="40" t="s">
        <v>351</v>
      </c>
      <c r="C62" s="40"/>
      <c r="D62" s="40" t="s">
        <v>517</v>
      </c>
      <c r="E62" s="37">
        <v>1</v>
      </c>
      <c r="F62" s="39" t="s">
        <v>365</v>
      </c>
      <c r="G62" s="47" t="s">
        <v>347</v>
      </c>
      <c r="H62" s="40" t="s">
        <v>371</v>
      </c>
      <c r="I62" s="48">
        <v>1</v>
      </c>
      <c r="J62" s="55"/>
      <c r="K62" s="56"/>
      <c r="L62" s="51"/>
      <c r="M62" s="52"/>
      <c r="N62" s="46">
        <v>0.54513888888888895</v>
      </c>
      <c r="O62" s="53">
        <f t="shared" si="0"/>
        <v>5.5555555555556468E-3</v>
      </c>
      <c r="P62" s="88"/>
    </row>
    <row r="63" spans="1:16" ht="16" x14ac:dyDescent="0.2">
      <c r="A63" s="46">
        <v>0.54027777777777775</v>
      </c>
      <c r="B63" s="40" t="s">
        <v>518</v>
      </c>
      <c r="C63" s="40"/>
      <c r="D63" s="40" t="s">
        <v>517</v>
      </c>
      <c r="E63" s="37">
        <v>1</v>
      </c>
      <c r="F63" s="39" t="s">
        <v>354</v>
      </c>
      <c r="G63" s="47" t="s">
        <v>522</v>
      </c>
      <c r="H63" s="40" t="s">
        <v>347</v>
      </c>
      <c r="I63" s="48"/>
      <c r="J63" s="55"/>
      <c r="K63" s="56"/>
      <c r="L63" s="51">
        <v>1</v>
      </c>
      <c r="M63" s="52"/>
      <c r="N63" s="46">
        <v>0.54583333333333328</v>
      </c>
      <c r="O63" s="53">
        <f t="shared" si="0"/>
        <v>5.5555555555555358E-3</v>
      </c>
      <c r="P63" s="54"/>
    </row>
    <row r="64" spans="1:16" ht="16" x14ac:dyDescent="0.2">
      <c r="A64" s="46">
        <v>4.3055555555555562E-2</v>
      </c>
      <c r="B64" s="40" t="s">
        <v>351</v>
      </c>
      <c r="C64" s="40"/>
      <c r="D64" s="40" t="s">
        <v>517</v>
      </c>
      <c r="E64" s="37">
        <v>1</v>
      </c>
      <c r="F64" s="39" t="s">
        <v>350</v>
      </c>
      <c r="G64" s="47" t="s">
        <v>531</v>
      </c>
      <c r="H64" s="40" t="s">
        <v>501</v>
      </c>
      <c r="I64" s="48">
        <v>1</v>
      </c>
      <c r="J64" s="55"/>
      <c r="K64" s="56"/>
      <c r="L64" s="51"/>
      <c r="M64" s="52"/>
      <c r="N64" s="46"/>
      <c r="O64" s="53">
        <f t="shared" si="0"/>
        <v>4.3055555555555562E-2</v>
      </c>
      <c r="P64" s="54"/>
    </row>
    <row r="65" spans="1:16" ht="16" x14ac:dyDescent="0.2">
      <c r="A65" s="46">
        <v>4.8611111111111112E-2</v>
      </c>
      <c r="B65" s="40" t="s">
        <v>518</v>
      </c>
      <c r="C65" s="40"/>
      <c r="D65" s="40" t="s">
        <v>517</v>
      </c>
      <c r="E65" s="37">
        <v>1</v>
      </c>
      <c r="F65" s="39" t="s">
        <v>354</v>
      </c>
      <c r="G65" s="47" t="s">
        <v>347</v>
      </c>
      <c r="H65" s="40" t="s">
        <v>532</v>
      </c>
      <c r="I65" s="48"/>
      <c r="J65" s="55"/>
      <c r="K65" s="56">
        <v>1</v>
      </c>
      <c r="L65" s="51"/>
      <c r="M65" s="52"/>
      <c r="N65" s="46">
        <v>5.1388888888888894E-2</v>
      </c>
      <c r="O65" s="53">
        <f t="shared" si="0"/>
        <v>2.7777777777777818E-3</v>
      </c>
      <c r="P65" s="54"/>
    </row>
    <row r="66" spans="1:16" ht="16" x14ac:dyDescent="0.2">
      <c r="A66" s="46">
        <v>5.2083333333333336E-2</v>
      </c>
      <c r="B66" s="40" t="s">
        <v>415</v>
      </c>
      <c r="C66" s="40"/>
      <c r="D66" s="40" t="s">
        <v>517</v>
      </c>
      <c r="E66" s="37">
        <v>1</v>
      </c>
      <c r="F66" s="39" t="s">
        <v>354</v>
      </c>
      <c r="G66" s="47" t="s">
        <v>347</v>
      </c>
      <c r="H66" s="40" t="s">
        <v>393</v>
      </c>
      <c r="I66" s="48"/>
      <c r="J66" s="55"/>
      <c r="K66" s="56"/>
      <c r="L66" s="51">
        <v>1</v>
      </c>
      <c r="M66" s="52"/>
      <c r="N66" s="46">
        <v>5.6944444444444443E-2</v>
      </c>
      <c r="O66" s="53">
        <f t="shared" si="0"/>
        <v>4.8611111111111077E-3</v>
      </c>
      <c r="P66" s="54"/>
    </row>
    <row r="67" spans="1:16" ht="16" x14ac:dyDescent="0.2">
      <c r="A67" s="46">
        <v>5.5555555555555552E-2</v>
      </c>
      <c r="B67" s="40" t="s">
        <v>533</v>
      </c>
      <c r="C67" s="40"/>
      <c r="D67" s="40" t="s">
        <v>523</v>
      </c>
      <c r="E67" s="37">
        <v>1</v>
      </c>
      <c r="F67" s="39" t="s">
        <v>354</v>
      </c>
      <c r="G67" s="47" t="s">
        <v>347</v>
      </c>
      <c r="H67" s="40" t="s">
        <v>417</v>
      </c>
      <c r="I67" s="48"/>
      <c r="J67" s="55"/>
      <c r="K67" s="56">
        <v>1</v>
      </c>
      <c r="L67" s="51"/>
      <c r="M67" s="52"/>
      <c r="N67" s="46">
        <v>5.9027777777777783E-2</v>
      </c>
      <c r="O67" s="53">
        <f t="shared" si="0"/>
        <v>3.4722222222222307E-3</v>
      </c>
      <c r="P67" s="54"/>
    </row>
    <row r="68" spans="1:16" ht="16" x14ac:dyDescent="0.2">
      <c r="A68" s="46">
        <v>5.8333333333333327E-2</v>
      </c>
      <c r="B68" s="40" t="s">
        <v>400</v>
      </c>
      <c r="C68" s="40">
        <v>1</v>
      </c>
      <c r="D68" s="40"/>
      <c r="E68" s="37"/>
      <c r="F68" s="39" t="s">
        <v>344</v>
      </c>
      <c r="G68" s="47" t="s">
        <v>347</v>
      </c>
      <c r="H68" s="40" t="s">
        <v>534</v>
      </c>
      <c r="I68" s="48">
        <v>1</v>
      </c>
      <c r="J68" s="55"/>
      <c r="K68" s="56"/>
      <c r="L68" s="51"/>
      <c r="M68" s="52"/>
      <c r="N68" s="46">
        <v>6.9444444444444434E-2</v>
      </c>
      <c r="O68" s="53">
        <f t="shared" si="0"/>
        <v>1.1111111111111106E-2</v>
      </c>
      <c r="P68" s="54"/>
    </row>
    <row r="69" spans="1:16" ht="16" x14ac:dyDescent="0.2">
      <c r="A69" s="46">
        <v>6.25E-2</v>
      </c>
      <c r="B69" s="40" t="s">
        <v>489</v>
      </c>
      <c r="C69" s="40">
        <v>1</v>
      </c>
      <c r="D69" s="40"/>
      <c r="E69" s="37"/>
      <c r="F69" s="39" t="s">
        <v>344</v>
      </c>
      <c r="G69" s="47" t="s">
        <v>347</v>
      </c>
      <c r="H69" s="40" t="s">
        <v>490</v>
      </c>
      <c r="I69" s="48">
        <v>1</v>
      </c>
      <c r="J69" s="55"/>
      <c r="K69" s="56"/>
      <c r="L69" s="51"/>
      <c r="M69" s="52"/>
      <c r="N69" s="46">
        <v>7.6388888888888895E-2</v>
      </c>
      <c r="O69" s="53">
        <f t="shared" ref="O69:O132" si="1">ABS(N69-A69)</f>
        <v>1.3888888888888895E-2</v>
      </c>
      <c r="P69" s="54"/>
    </row>
    <row r="70" spans="1:16" ht="16" x14ac:dyDescent="0.2">
      <c r="A70" s="46">
        <v>6.3194444444444442E-2</v>
      </c>
      <c r="B70" s="40" t="s">
        <v>392</v>
      </c>
      <c r="C70" s="40"/>
      <c r="D70" s="40" t="s">
        <v>523</v>
      </c>
      <c r="E70" s="37">
        <v>1</v>
      </c>
      <c r="F70" s="39" t="s">
        <v>344</v>
      </c>
      <c r="G70" s="47" t="s">
        <v>347</v>
      </c>
      <c r="H70" s="40" t="s">
        <v>386</v>
      </c>
      <c r="I70" s="48"/>
      <c r="J70" s="55"/>
      <c r="K70" s="56"/>
      <c r="L70" s="51">
        <v>1</v>
      </c>
      <c r="M70" s="52"/>
      <c r="N70" s="46">
        <v>6.805555555555555E-2</v>
      </c>
      <c r="O70" s="53">
        <f t="shared" si="1"/>
        <v>4.8611111111111077E-3</v>
      </c>
      <c r="P70" s="54"/>
    </row>
    <row r="71" spans="1:16" ht="16" x14ac:dyDescent="0.2">
      <c r="A71" s="46">
        <v>6.3888888888888884E-2</v>
      </c>
      <c r="B71" s="40" t="s">
        <v>535</v>
      </c>
      <c r="C71" s="40"/>
      <c r="D71" s="40" t="s">
        <v>517</v>
      </c>
      <c r="E71" s="37">
        <v>1</v>
      </c>
      <c r="F71" s="39" t="s">
        <v>365</v>
      </c>
      <c r="G71" s="47" t="s">
        <v>347</v>
      </c>
      <c r="H71" s="40" t="s">
        <v>506</v>
      </c>
      <c r="I71" s="48">
        <v>1</v>
      </c>
      <c r="J71" s="55"/>
      <c r="K71" s="56"/>
      <c r="L71" s="51"/>
      <c r="M71" s="52"/>
      <c r="N71" s="46">
        <v>6.805555555555555E-2</v>
      </c>
      <c r="O71" s="53">
        <f t="shared" si="1"/>
        <v>4.1666666666666657E-3</v>
      </c>
      <c r="P71" s="54"/>
    </row>
    <row r="72" spans="1:16" ht="16" x14ac:dyDescent="0.2">
      <c r="A72" s="46">
        <v>6.3888888888888884E-2</v>
      </c>
      <c r="B72" s="40" t="s">
        <v>348</v>
      </c>
      <c r="C72" s="40"/>
      <c r="D72" s="40" t="s">
        <v>517</v>
      </c>
      <c r="E72" s="37">
        <v>1</v>
      </c>
      <c r="F72" s="39" t="s">
        <v>344</v>
      </c>
      <c r="G72" s="47" t="s">
        <v>347</v>
      </c>
      <c r="H72" s="40" t="s">
        <v>507</v>
      </c>
      <c r="I72" s="48">
        <v>1</v>
      </c>
      <c r="J72" s="55"/>
      <c r="K72" s="56"/>
      <c r="L72" s="51"/>
      <c r="M72" s="52"/>
      <c r="N72" s="46">
        <v>7.2222222222222229E-2</v>
      </c>
      <c r="O72" s="53">
        <f t="shared" si="1"/>
        <v>8.3333333333333454E-3</v>
      </c>
      <c r="P72" s="54"/>
    </row>
    <row r="73" spans="1:16" ht="16" x14ac:dyDescent="0.2">
      <c r="A73" s="46">
        <v>6.805555555555555E-2</v>
      </c>
      <c r="B73" s="40" t="s">
        <v>392</v>
      </c>
      <c r="C73" s="40"/>
      <c r="D73" s="40" t="s">
        <v>523</v>
      </c>
      <c r="E73" s="37">
        <v>1</v>
      </c>
      <c r="F73" s="39" t="s">
        <v>344</v>
      </c>
      <c r="G73" s="47" t="s">
        <v>386</v>
      </c>
      <c r="H73" s="40" t="s">
        <v>347</v>
      </c>
      <c r="I73" s="48"/>
      <c r="J73" s="55"/>
      <c r="K73" s="56"/>
      <c r="L73" s="51">
        <v>1</v>
      </c>
      <c r="M73" s="52"/>
      <c r="N73" s="46">
        <v>8.0555555555555561E-2</v>
      </c>
      <c r="O73" s="53">
        <f t="shared" si="1"/>
        <v>1.2500000000000011E-2</v>
      </c>
      <c r="P73" s="54"/>
    </row>
    <row r="74" spans="1:16" ht="16" x14ac:dyDescent="0.2">
      <c r="A74" s="46">
        <v>9.4444444444444442E-2</v>
      </c>
      <c r="B74" s="40" t="s">
        <v>363</v>
      </c>
      <c r="C74" s="40"/>
      <c r="D74" s="40" t="s">
        <v>517</v>
      </c>
      <c r="E74" s="37">
        <v>1</v>
      </c>
      <c r="F74" s="39" t="s">
        <v>350</v>
      </c>
      <c r="G74" s="47" t="s">
        <v>397</v>
      </c>
      <c r="H74" s="40" t="s">
        <v>536</v>
      </c>
      <c r="I74" s="48"/>
      <c r="J74" s="55"/>
      <c r="K74" s="56">
        <v>1</v>
      </c>
      <c r="L74" s="51"/>
      <c r="M74" s="52"/>
      <c r="N74" s="46">
        <v>0.10694444444444444</v>
      </c>
      <c r="O74" s="53">
        <f t="shared" si="1"/>
        <v>1.2499999999999997E-2</v>
      </c>
      <c r="P74" s="54"/>
    </row>
    <row r="75" spans="1:16" ht="16" x14ac:dyDescent="0.2">
      <c r="A75" s="46">
        <v>9.7916666666666666E-2</v>
      </c>
      <c r="B75" s="40" t="s">
        <v>400</v>
      </c>
      <c r="C75" s="40"/>
      <c r="D75" s="40" t="s">
        <v>517</v>
      </c>
      <c r="E75" s="37">
        <v>1</v>
      </c>
      <c r="F75" s="39" t="s">
        <v>344</v>
      </c>
      <c r="G75" s="47" t="s">
        <v>537</v>
      </c>
      <c r="H75" s="40" t="s">
        <v>347</v>
      </c>
      <c r="I75" s="48"/>
      <c r="J75" s="55"/>
      <c r="K75" s="56"/>
      <c r="L75" s="51">
        <v>1</v>
      </c>
      <c r="M75" s="52"/>
      <c r="N75" s="46">
        <v>0.12638888888888888</v>
      </c>
      <c r="O75" s="53">
        <f t="shared" si="1"/>
        <v>2.8472222222222218E-2</v>
      </c>
      <c r="P75" s="54"/>
    </row>
    <row r="76" spans="1:16" ht="16" x14ac:dyDescent="0.2">
      <c r="A76" s="46">
        <v>0.10208333333333335</v>
      </c>
      <c r="B76" s="40" t="s">
        <v>376</v>
      </c>
      <c r="C76" s="40"/>
      <c r="D76" s="40" t="s">
        <v>517</v>
      </c>
      <c r="E76" s="37">
        <v>1</v>
      </c>
      <c r="F76" s="39" t="s">
        <v>365</v>
      </c>
      <c r="G76" s="47" t="s">
        <v>347</v>
      </c>
      <c r="H76" s="40" t="s">
        <v>383</v>
      </c>
      <c r="I76" s="48">
        <v>1</v>
      </c>
      <c r="J76" s="55"/>
      <c r="K76" s="56"/>
      <c r="L76" s="51"/>
      <c r="M76" s="52"/>
      <c r="N76" s="46">
        <v>0.10625</v>
      </c>
      <c r="O76" s="53">
        <f t="shared" si="1"/>
        <v>4.1666666666666519E-3</v>
      </c>
      <c r="P76" s="54"/>
    </row>
    <row r="77" spans="1:16" ht="16" x14ac:dyDescent="0.2">
      <c r="A77" s="46">
        <v>0.10208333333333335</v>
      </c>
      <c r="B77" s="40" t="s">
        <v>373</v>
      </c>
      <c r="C77" s="40"/>
      <c r="D77" s="40" t="s">
        <v>517</v>
      </c>
      <c r="E77" s="37">
        <v>1</v>
      </c>
      <c r="F77" s="39" t="s">
        <v>365</v>
      </c>
      <c r="G77" s="47" t="s">
        <v>347</v>
      </c>
      <c r="H77" s="40" t="s">
        <v>528</v>
      </c>
      <c r="I77" s="48">
        <v>1</v>
      </c>
      <c r="J77" s="55"/>
      <c r="K77" s="56"/>
      <c r="L77" s="51"/>
      <c r="M77" s="52"/>
      <c r="N77" s="46">
        <v>0.10416666666666667</v>
      </c>
      <c r="O77" s="53">
        <f t="shared" si="1"/>
        <v>2.0833333333333259E-3</v>
      </c>
      <c r="P77" s="54"/>
    </row>
    <row r="78" spans="1:16" ht="16" x14ac:dyDescent="0.2">
      <c r="A78" s="46">
        <v>0.10347222222222223</v>
      </c>
      <c r="B78" s="40" t="s">
        <v>487</v>
      </c>
      <c r="C78" s="40"/>
      <c r="D78" s="40" t="s">
        <v>517</v>
      </c>
      <c r="E78" s="37">
        <v>1</v>
      </c>
      <c r="F78" s="39" t="s">
        <v>354</v>
      </c>
      <c r="G78" s="47" t="s">
        <v>538</v>
      </c>
      <c r="H78" s="40" t="s">
        <v>347</v>
      </c>
      <c r="I78" s="48"/>
      <c r="J78" s="55"/>
      <c r="K78" s="56"/>
      <c r="L78" s="51">
        <v>1</v>
      </c>
      <c r="M78" s="52"/>
      <c r="N78" s="46">
        <v>0.12638888888888888</v>
      </c>
      <c r="O78" s="53">
        <f t="shared" si="1"/>
        <v>2.2916666666666655E-2</v>
      </c>
      <c r="P78" s="54"/>
    </row>
    <row r="79" spans="1:16" ht="16" x14ac:dyDescent="0.2">
      <c r="A79" s="46">
        <v>0.10625</v>
      </c>
      <c r="B79" s="40" t="s">
        <v>415</v>
      </c>
      <c r="C79" s="40"/>
      <c r="D79" s="40" t="s">
        <v>517</v>
      </c>
      <c r="E79" s="37">
        <v>1</v>
      </c>
      <c r="F79" s="39" t="s">
        <v>354</v>
      </c>
      <c r="G79" s="47" t="s">
        <v>393</v>
      </c>
      <c r="H79" s="40" t="s">
        <v>347</v>
      </c>
      <c r="I79" s="48">
        <v>1</v>
      </c>
      <c r="J79" s="55"/>
      <c r="K79" s="56"/>
      <c r="L79" s="51"/>
      <c r="M79" s="52"/>
      <c r="N79" s="46">
        <v>0.12361111111111112</v>
      </c>
      <c r="O79" s="53">
        <f t="shared" si="1"/>
        <v>1.7361111111111119E-2</v>
      </c>
      <c r="P79" s="54"/>
    </row>
    <row r="80" spans="1:16" ht="16" x14ac:dyDescent="0.2">
      <c r="A80" s="46">
        <v>0.10694444444444444</v>
      </c>
      <c r="B80" s="40" t="s">
        <v>351</v>
      </c>
      <c r="C80" s="40"/>
      <c r="D80" s="40" t="s">
        <v>517</v>
      </c>
      <c r="E80" s="37">
        <v>1</v>
      </c>
      <c r="F80" s="39" t="s">
        <v>350</v>
      </c>
      <c r="G80" s="47" t="s">
        <v>501</v>
      </c>
      <c r="H80" s="40" t="s">
        <v>347</v>
      </c>
      <c r="I80" s="48">
        <v>1</v>
      </c>
      <c r="J80" s="55"/>
      <c r="K80" s="56"/>
      <c r="L80" s="51"/>
      <c r="M80" s="52"/>
      <c r="N80" s="46">
        <v>0.12361111111111112</v>
      </c>
      <c r="O80" s="53">
        <f t="shared" si="1"/>
        <v>1.6666666666666677E-2</v>
      </c>
      <c r="P80" s="54"/>
    </row>
    <row r="81" spans="1:16" ht="16" x14ac:dyDescent="0.2">
      <c r="A81" s="46">
        <v>0.11041666666666666</v>
      </c>
      <c r="B81" s="40" t="s">
        <v>395</v>
      </c>
      <c r="C81" s="40"/>
      <c r="D81" s="40" t="s">
        <v>523</v>
      </c>
      <c r="E81" s="37">
        <v>1</v>
      </c>
      <c r="F81" s="39" t="s">
        <v>344</v>
      </c>
      <c r="G81" s="47" t="s">
        <v>383</v>
      </c>
      <c r="H81" s="40" t="s">
        <v>347</v>
      </c>
      <c r="I81" s="48"/>
      <c r="J81" s="55"/>
      <c r="K81" s="56">
        <v>1</v>
      </c>
      <c r="L81" s="51"/>
      <c r="M81" s="52"/>
      <c r="N81" s="46">
        <v>0.12569444444444444</v>
      </c>
      <c r="O81" s="53">
        <f t="shared" si="1"/>
        <v>1.5277777777777779E-2</v>
      </c>
      <c r="P81" s="54"/>
    </row>
    <row r="82" spans="1:16" ht="16" x14ac:dyDescent="0.2">
      <c r="A82" s="46">
        <v>0.1111111111111111</v>
      </c>
      <c r="B82" s="40" t="s">
        <v>357</v>
      </c>
      <c r="C82" s="40"/>
      <c r="D82" s="40" t="s">
        <v>523</v>
      </c>
      <c r="E82" s="37">
        <v>1</v>
      </c>
      <c r="F82" s="39" t="s">
        <v>354</v>
      </c>
      <c r="G82" s="47" t="s">
        <v>347</v>
      </c>
      <c r="H82" s="40" t="s">
        <v>383</v>
      </c>
      <c r="I82" s="48"/>
      <c r="J82" s="55"/>
      <c r="K82" s="56">
        <v>1</v>
      </c>
      <c r="L82" s="51"/>
      <c r="M82" s="52"/>
      <c r="N82" s="46">
        <v>0.11666666666666665</v>
      </c>
      <c r="O82" s="53">
        <f t="shared" si="1"/>
        <v>5.5555555555555497E-3</v>
      </c>
      <c r="P82" s="54"/>
    </row>
    <row r="83" spans="1:16" ht="16" x14ac:dyDescent="0.2">
      <c r="A83" s="46">
        <v>0.11666666666666665</v>
      </c>
      <c r="B83" s="40" t="s">
        <v>526</v>
      </c>
      <c r="C83" s="40"/>
      <c r="D83" s="40" t="s">
        <v>517</v>
      </c>
      <c r="E83" s="37">
        <v>1</v>
      </c>
      <c r="F83" s="39" t="s">
        <v>350</v>
      </c>
      <c r="G83" s="47" t="s">
        <v>506</v>
      </c>
      <c r="H83" s="40" t="s">
        <v>347</v>
      </c>
      <c r="I83" s="48"/>
      <c r="J83" s="55"/>
      <c r="K83" s="56">
        <v>1</v>
      </c>
      <c r="L83" s="51"/>
      <c r="M83" s="52"/>
      <c r="N83" s="46">
        <v>0.12569444444444444</v>
      </c>
      <c r="O83" s="53">
        <f t="shared" si="1"/>
        <v>9.0277777777777873E-3</v>
      </c>
      <c r="P83" s="54"/>
    </row>
    <row r="84" spans="1:16" ht="16" x14ac:dyDescent="0.2">
      <c r="A84" s="46">
        <v>0.13194444444444445</v>
      </c>
      <c r="B84" s="40" t="s">
        <v>535</v>
      </c>
      <c r="C84" s="40"/>
      <c r="D84" s="40" t="s">
        <v>517</v>
      </c>
      <c r="E84" s="37">
        <v>1</v>
      </c>
      <c r="F84" s="39" t="s">
        <v>365</v>
      </c>
      <c r="G84" s="47" t="s">
        <v>506</v>
      </c>
      <c r="H84" s="40" t="s">
        <v>347</v>
      </c>
      <c r="I84" s="48"/>
      <c r="J84" s="55"/>
      <c r="K84" s="56"/>
      <c r="L84" s="51"/>
      <c r="M84" s="52"/>
      <c r="N84" s="46"/>
      <c r="O84" s="53">
        <f t="shared" si="1"/>
        <v>0.13194444444444445</v>
      </c>
      <c r="P84" s="54"/>
    </row>
    <row r="85" spans="1:16" ht="16" x14ac:dyDescent="0.2">
      <c r="A85" s="46">
        <v>0.13541666666666666</v>
      </c>
      <c r="B85" s="40" t="s">
        <v>539</v>
      </c>
      <c r="C85" s="40"/>
      <c r="D85" s="40" t="s">
        <v>517</v>
      </c>
      <c r="E85" s="37">
        <v>1</v>
      </c>
      <c r="F85" s="39" t="s">
        <v>354</v>
      </c>
      <c r="G85" s="47" t="s">
        <v>383</v>
      </c>
      <c r="H85" s="40" t="s">
        <v>347</v>
      </c>
      <c r="I85" s="48"/>
      <c r="J85" s="55"/>
      <c r="K85" s="56"/>
      <c r="L85" s="51"/>
      <c r="M85" s="52"/>
      <c r="N85" s="46"/>
      <c r="O85" s="53">
        <f t="shared" si="1"/>
        <v>0.13541666666666666</v>
      </c>
      <c r="P85" s="54"/>
    </row>
    <row r="86" spans="1:16" ht="16" x14ac:dyDescent="0.2">
      <c r="A86" s="46">
        <v>0.13541666666666666</v>
      </c>
      <c r="B86" s="40" t="s">
        <v>376</v>
      </c>
      <c r="C86" s="40"/>
      <c r="D86" s="40" t="s">
        <v>517</v>
      </c>
      <c r="E86" s="37">
        <v>1</v>
      </c>
      <c r="F86" s="39" t="s">
        <v>365</v>
      </c>
      <c r="G86" s="47" t="s">
        <v>383</v>
      </c>
      <c r="H86" s="40" t="s">
        <v>347</v>
      </c>
      <c r="I86" s="48"/>
      <c r="J86" s="55"/>
      <c r="K86" s="56"/>
      <c r="L86" s="51"/>
      <c r="M86" s="52"/>
      <c r="N86" s="46"/>
      <c r="O86" s="53">
        <f t="shared" si="1"/>
        <v>0.13541666666666666</v>
      </c>
      <c r="P86" s="54"/>
    </row>
    <row r="87" spans="1:16" ht="16" x14ac:dyDescent="0.2">
      <c r="A87" s="46"/>
      <c r="B87" s="40"/>
      <c r="C87" s="40"/>
      <c r="D87" s="40"/>
      <c r="E87" s="37"/>
      <c r="F87" s="39"/>
      <c r="G87" s="47" t="s">
        <v>383</v>
      </c>
      <c r="H87" s="40"/>
      <c r="I87" s="48"/>
      <c r="J87" s="55"/>
      <c r="K87" s="56"/>
      <c r="L87" s="51"/>
      <c r="M87" s="52"/>
      <c r="N87" s="46"/>
      <c r="O87" s="53">
        <f t="shared" si="1"/>
        <v>0</v>
      </c>
      <c r="P87" s="54"/>
    </row>
    <row r="88" spans="1:16" ht="16" x14ac:dyDescent="0.2">
      <c r="A88" s="46"/>
      <c r="B88" s="40"/>
      <c r="C88" s="40"/>
      <c r="D88" s="40"/>
      <c r="E88" s="37"/>
      <c r="F88" s="39"/>
      <c r="G88" s="47" t="s">
        <v>347</v>
      </c>
      <c r="H88" s="40"/>
      <c r="I88" s="48"/>
      <c r="J88" s="55"/>
      <c r="K88" s="56"/>
      <c r="L88" s="51"/>
      <c r="M88" s="52"/>
      <c r="N88" s="46"/>
      <c r="O88" s="53">
        <f t="shared" si="1"/>
        <v>0</v>
      </c>
      <c r="P88" s="54"/>
    </row>
    <row r="89" spans="1:16" ht="16" x14ac:dyDescent="0.2">
      <c r="A89" s="46"/>
      <c r="B89" s="40"/>
      <c r="C89" s="40"/>
      <c r="D89" s="40"/>
      <c r="E89" s="37"/>
      <c r="F89" s="39"/>
      <c r="G89" s="47" t="s">
        <v>347</v>
      </c>
      <c r="H89" s="40"/>
      <c r="I89" s="48"/>
      <c r="J89" s="55"/>
      <c r="K89" s="56"/>
      <c r="L89" s="51"/>
      <c r="M89" s="52"/>
      <c r="N89" s="46"/>
      <c r="O89" s="53">
        <f t="shared" si="1"/>
        <v>0</v>
      </c>
      <c r="P89" s="54"/>
    </row>
    <row r="90" spans="1:16" ht="16" x14ac:dyDescent="0.2">
      <c r="A90" s="46"/>
      <c r="B90" s="40"/>
      <c r="C90" s="40"/>
      <c r="D90" s="40"/>
      <c r="E90" s="37"/>
      <c r="F90" s="39"/>
      <c r="G90" s="47" t="s">
        <v>347</v>
      </c>
      <c r="H90" s="40"/>
      <c r="I90" s="48"/>
      <c r="J90" s="55"/>
      <c r="K90" s="56"/>
      <c r="L90" s="51"/>
      <c r="M90" s="52"/>
      <c r="N90" s="46"/>
      <c r="O90" s="53">
        <f t="shared" si="1"/>
        <v>0</v>
      </c>
      <c r="P90" s="54"/>
    </row>
    <row r="91" spans="1:16" ht="16" x14ac:dyDescent="0.2">
      <c r="A91" s="46"/>
      <c r="B91" s="40"/>
      <c r="C91" s="40"/>
      <c r="D91" s="40"/>
      <c r="E91" s="37"/>
      <c r="F91" s="39"/>
      <c r="G91" s="47" t="s">
        <v>347</v>
      </c>
      <c r="H91" s="40"/>
      <c r="I91" s="48"/>
      <c r="J91" s="55"/>
      <c r="K91" s="56"/>
      <c r="L91" s="51"/>
      <c r="M91" s="52"/>
      <c r="N91" s="46"/>
      <c r="O91" s="53">
        <f t="shared" si="1"/>
        <v>0</v>
      </c>
      <c r="P91" s="54"/>
    </row>
    <row r="92" spans="1:16" ht="16" x14ac:dyDescent="0.2">
      <c r="A92" s="46"/>
      <c r="B92" s="40"/>
      <c r="C92" s="40"/>
      <c r="D92" s="40"/>
      <c r="E92" s="37"/>
      <c r="F92" s="39"/>
      <c r="G92" s="47" t="s">
        <v>347</v>
      </c>
      <c r="H92" s="40"/>
      <c r="I92" s="48"/>
      <c r="J92" s="55"/>
      <c r="K92" s="56"/>
      <c r="L92" s="51"/>
      <c r="M92" s="52"/>
      <c r="N92" s="46"/>
      <c r="O92" s="53">
        <f t="shared" si="1"/>
        <v>0</v>
      </c>
      <c r="P92" s="54"/>
    </row>
    <row r="93" spans="1:16" ht="16" x14ac:dyDescent="0.2">
      <c r="A93" s="46"/>
      <c r="B93" s="40"/>
      <c r="C93" s="40"/>
      <c r="D93" s="40"/>
      <c r="E93" s="37"/>
      <c r="F93" s="39"/>
      <c r="G93" s="47" t="s">
        <v>347</v>
      </c>
      <c r="H93" s="40"/>
      <c r="I93" s="48"/>
      <c r="J93" s="55"/>
      <c r="K93" s="56"/>
      <c r="L93" s="51"/>
      <c r="M93" s="52"/>
      <c r="N93" s="46"/>
      <c r="O93" s="53">
        <f t="shared" si="1"/>
        <v>0</v>
      </c>
      <c r="P93" s="54"/>
    </row>
    <row r="94" spans="1:16" ht="16" x14ac:dyDescent="0.2">
      <c r="A94" s="46"/>
      <c r="B94" s="40"/>
      <c r="C94" s="40"/>
      <c r="D94" s="40"/>
      <c r="E94" s="37"/>
      <c r="F94" s="39"/>
      <c r="G94" s="47" t="s">
        <v>347</v>
      </c>
      <c r="H94" s="40"/>
      <c r="I94" s="48"/>
      <c r="J94" s="55"/>
      <c r="K94" s="56"/>
      <c r="L94" s="51"/>
      <c r="M94" s="52"/>
      <c r="N94" s="46"/>
      <c r="O94" s="53">
        <f t="shared" si="1"/>
        <v>0</v>
      </c>
      <c r="P94" s="54"/>
    </row>
    <row r="95" spans="1:16" ht="16" x14ac:dyDescent="0.2">
      <c r="A95" s="46"/>
      <c r="B95" s="40"/>
      <c r="C95" s="40"/>
      <c r="D95" s="40"/>
      <c r="E95" s="37"/>
      <c r="F95" s="39"/>
      <c r="G95" s="47"/>
      <c r="H95" s="40"/>
      <c r="I95" s="48"/>
      <c r="J95" s="55"/>
      <c r="K95" s="56"/>
      <c r="L95" s="51"/>
      <c r="M95" s="52"/>
      <c r="N95" s="46"/>
      <c r="O95" s="53">
        <f t="shared" si="1"/>
        <v>0</v>
      </c>
      <c r="P95" s="54"/>
    </row>
    <row r="96" spans="1:16" ht="16" x14ac:dyDescent="0.2">
      <c r="A96" s="46"/>
      <c r="B96" s="40"/>
      <c r="C96" s="40"/>
      <c r="D96" s="40"/>
      <c r="E96" s="37"/>
      <c r="F96" s="39"/>
      <c r="G96" s="47"/>
      <c r="H96" s="40"/>
      <c r="I96" s="48"/>
      <c r="J96" s="55"/>
      <c r="K96" s="56"/>
      <c r="L96" s="51"/>
      <c r="M96" s="52"/>
      <c r="N96" s="46"/>
      <c r="O96" s="53">
        <f t="shared" si="1"/>
        <v>0</v>
      </c>
      <c r="P96" s="54"/>
    </row>
    <row r="97" spans="1:16" ht="16" x14ac:dyDescent="0.2">
      <c r="A97" s="46"/>
      <c r="B97" s="40"/>
      <c r="C97" s="40"/>
      <c r="D97" s="40"/>
      <c r="E97" s="37"/>
      <c r="F97" s="39"/>
      <c r="G97" s="47"/>
      <c r="H97" s="40"/>
      <c r="I97" s="48"/>
      <c r="J97" s="55"/>
      <c r="K97" s="56"/>
      <c r="L97" s="51"/>
      <c r="M97" s="52"/>
      <c r="N97" s="46"/>
      <c r="O97" s="53">
        <f t="shared" si="1"/>
        <v>0</v>
      </c>
      <c r="P97" s="54"/>
    </row>
    <row r="98" spans="1:16" ht="16" x14ac:dyDescent="0.2">
      <c r="A98" s="46"/>
      <c r="B98" s="40"/>
      <c r="C98" s="40"/>
      <c r="D98" s="40"/>
      <c r="E98" s="37"/>
      <c r="F98" s="39"/>
      <c r="G98" s="47"/>
      <c r="H98" s="40"/>
      <c r="I98" s="48"/>
      <c r="J98" s="55"/>
      <c r="K98" s="56"/>
      <c r="L98" s="51"/>
      <c r="M98" s="52"/>
      <c r="N98" s="46"/>
      <c r="O98" s="53">
        <f t="shared" si="1"/>
        <v>0</v>
      </c>
      <c r="P98" s="54"/>
    </row>
    <row r="99" spans="1:16" ht="16" x14ac:dyDescent="0.2">
      <c r="A99" s="46"/>
      <c r="B99" s="40"/>
      <c r="C99" s="40"/>
      <c r="D99" s="40"/>
      <c r="E99" s="37"/>
      <c r="F99" s="39"/>
      <c r="G99" s="47"/>
      <c r="H99" s="40"/>
      <c r="I99" s="48"/>
      <c r="J99" s="55"/>
      <c r="K99" s="56"/>
      <c r="L99" s="51"/>
      <c r="M99" s="52"/>
      <c r="N99" s="46"/>
      <c r="O99" s="53">
        <f t="shared" si="1"/>
        <v>0</v>
      </c>
      <c r="P99" s="54"/>
    </row>
    <row r="100" spans="1:16" ht="16" x14ac:dyDescent="0.2">
      <c r="A100" s="46"/>
      <c r="B100" s="40"/>
      <c r="C100" s="40"/>
      <c r="D100" s="40"/>
      <c r="E100" s="37"/>
      <c r="F100" s="39"/>
      <c r="G100" s="47"/>
      <c r="H100" s="40"/>
      <c r="I100" s="48"/>
      <c r="J100" s="55"/>
      <c r="K100" s="56"/>
      <c r="L100" s="51"/>
      <c r="M100" s="52"/>
      <c r="N100" s="46"/>
      <c r="O100" s="53">
        <f t="shared" si="1"/>
        <v>0</v>
      </c>
      <c r="P100" s="54"/>
    </row>
    <row r="101" spans="1:16" ht="16" x14ac:dyDescent="0.2">
      <c r="A101" s="46"/>
      <c r="B101" s="40"/>
      <c r="C101" s="40"/>
      <c r="D101" s="40"/>
      <c r="E101" s="37"/>
      <c r="F101" s="39"/>
      <c r="G101" s="47"/>
      <c r="H101" s="40"/>
      <c r="I101" s="48"/>
      <c r="J101" s="55"/>
      <c r="K101" s="56"/>
      <c r="L101" s="51"/>
      <c r="M101" s="52"/>
      <c r="N101" s="46"/>
      <c r="O101" s="53">
        <f t="shared" si="1"/>
        <v>0</v>
      </c>
      <c r="P101" s="54"/>
    </row>
    <row r="102" spans="1:16" ht="16" x14ac:dyDescent="0.2">
      <c r="A102" s="46"/>
      <c r="B102" s="40"/>
      <c r="C102" s="40"/>
      <c r="D102" s="40"/>
      <c r="E102" s="37"/>
      <c r="F102" s="39"/>
      <c r="G102" s="47"/>
      <c r="H102" s="40"/>
      <c r="I102" s="48"/>
      <c r="J102" s="55"/>
      <c r="K102" s="56"/>
      <c r="L102" s="51"/>
      <c r="M102" s="52"/>
      <c r="N102" s="46"/>
      <c r="O102" s="53">
        <f t="shared" si="1"/>
        <v>0</v>
      </c>
      <c r="P102" s="54"/>
    </row>
    <row r="103" spans="1:16" ht="16" x14ac:dyDescent="0.2">
      <c r="A103" s="46"/>
      <c r="B103" s="40"/>
      <c r="C103" s="40"/>
      <c r="D103" s="40"/>
      <c r="E103" s="37"/>
      <c r="F103" s="39"/>
      <c r="G103" s="47"/>
      <c r="H103" s="40"/>
      <c r="I103" s="48"/>
      <c r="J103" s="55"/>
      <c r="K103" s="56"/>
      <c r="L103" s="51"/>
      <c r="M103" s="52"/>
      <c r="N103" s="46"/>
      <c r="O103" s="53">
        <f t="shared" si="1"/>
        <v>0</v>
      </c>
      <c r="P103" s="54"/>
    </row>
    <row r="104" spans="1:16" ht="16" x14ac:dyDescent="0.2">
      <c r="A104" s="46"/>
      <c r="B104" s="40"/>
      <c r="C104" s="40"/>
      <c r="D104" s="40"/>
      <c r="E104" s="37"/>
      <c r="F104" s="39"/>
      <c r="G104" s="47"/>
      <c r="H104" s="40"/>
      <c r="I104" s="48"/>
      <c r="J104" s="55"/>
      <c r="K104" s="56"/>
      <c r="L104" s="51"/>
      <c r="M104" s="52"/>
      <c r="N104" s="46"/>
      <c r="O104" s="53">
        <f t="shared" si="1"/>
        <v>0</v>
      </c>
      <c r="P104" s="54"/>
    </row>
    <row r="105" spans="1:16" ht="16" x14ac:dyDescent="0.2">
      <c r="A105" s="46"/>
      <c r="B105" s="40"/>
      <c r="C105" s="40"/>
      <c r="D105" s="40"/>
      <c r="E105" s="37"/>
      <c r="F105" s="39"/>
      <c r="G105" s="47"/>
      <c r="H105" s="40"/>
      <c r="I105" s="48"/>
      <c r="J105" s="55"/>
      <c r="K105" s="56"/>
      <c r="L105" s="51"/>
      <c r="M105" s="52"/>
      <c r="N105" s="46"/>
      <c r="O105" s="53">
        <f t="shared" si="1"/>
        <v>0</v>
      </c>
      <c r="P105" s="54"/>
    </row>
    <row r="106" spans="1:16" ht="16" x14ac:dyDescent="0.2">
      <c r="A106" s="46"/>
      <c r="B106" s="40"/>
      <c r="C106" s="40"/>
      <c r="D106" s="40"/>
      <c r="E106" s="37"/>
      <c r="F106" s="39"/>
      <c r="G106" s="47"/>
      <c r="H106" s="40"/>
      <c r="I106" s="48"/>
      <c r="J106" s="55"/>
      <c r="K106" s="56"/>
      <c r="L106" s="51"/>
      <c r="M106" s="52"/>
      <c r="N106" s="46"/>
      <c r="O106" s="53">
        <f t="shared" si="1"/>
        <v>0</v>
      </c>
      <c r="P106" s="54"/>
    </row>
    <row r="107" spans="1:16" ht="16" x14ac:dyDescent="0.2">
      <c r="A107" s="46"/>
      <c r="B107" s="40"/>
      <c r="C107" s="40"/>
      <c r="D107" s="40"/>
      <c r="E107" s="37"/>
      <c r="F107" s="39"/>
      <c r="G107" s="47"/>
      <c r="H107" s="40"/>
      <c r="I107" s="48"/>
      <c r="J107" s="55"/>
      <c r="K107" s="56"/>
      <c r="L107" s="51"/>
      <c r="M107" s="52"/>
      <c r="N107" s="46"/>
      <c r="O107" s="53">
        <f t="shared" si="1"/>
        <v>0</v>
      </c>
      <c r="P107" s="54"/>
    </row>
    <row r="108" spans="1:16" ht="16" x14ac:dyDescent="0.2">
      <c r="A108" s="46"/>
      <c r="B108" s="40"/>
      <c r="C108" s="40"/>
      <c r="D108" s="40"/>
      <c r="E108" s="37"/>
      <c r="F108" s="39"/>
      <c r="G108" s="47"/>
      <c r="H108" s="40"/>
      <c r="I108" s="48"/>
      <c r="J108" s="55"/>
      <c r="K108" s="56"/>
      <c r="L108" s="51"/>
      <c r="M108" s="52"/>
      <c r="N108" s="46"/>
      <c r="O108" s="53">
        <f t="shared" si="1"/>
        <v>0</v>
      </c>
      <c r="P108" s="54"/>
    </row>
    <row r="109" spans="1:16" ht="16" x14ac:dyDescent="0.2">
      <c r="A109" s="46"/>
      <c r="B109" s="40"/>
      <c r="C109" s="40"/>
      <c r="D109" s="40"/>
      <c r="E109" s="37"/>
      <c r="F109" s="39"/>
      <c r="G109" s="47"/>
      <c r="H109" s="40"/>
      <c r="I109" s="48"/>
      <c r="J109" s="55"/>
      <c r="K109" s="56"/>
      <c r="L109" s="51"/>
      <c r="M109" s="52"/>
      <c r="N109" s="46"/>
      <c r="O109" s="53">
        <f t="shared" si="1"/>
        <v>0</v>
      </c>
      <c r="P109" s="54"/>
    </row>
    <row r="110" spans="1:16" ht="16" x14ac:dyDescent="0.2">
      <c r="A110" s="46"/>
      <c r="B110" s="40"/>
      <c r="C110" s="40"/>
      <c r="D110" s="40"/>
      <c r="E110" s="37"/>
      <c r="F110" s="39"/>
      <c r="G110" s="47"/>
      <c r="H110" s="40"/>
      <c r="I110" s="48"/>
      <c r="J110" s="55"/>
      <c r="K110" s="56"/>
      <c r="L110" s="51"/>
      <c r="M110" s="52"/>
      <c r="N110" s="46"/>
      <c r="O110" s="53">
        <f t="shared" si="1"/>
        <v>0</v>
      </c>
      <c r="P110" s="54"/>
    </row>
    <row r="111" spans="1:16" ht="16" x14ac:dyDescent="0.2">
      <c r="A111" s="46"/>
      <c r="B111" s="40"/>
      <c r="C111" s="40"/>
      <c r="D111" s="40"/>
      <c r="E111" s="37"/>
      <c r="F111" s="39"/>
      <c r="G111" s="47"/>
      <c r="H111" s="40"/>
      <c r="I111" s="48"/>
      <c r="J111" s="55"/>
      <c r="K111" s="56"/>
      <c r="L111" s="51"/>
      <c r="M111" s="52"/>
      <c r="N111" s="46"/>
      <c r="O111" s="53">
        <f t="shared" si="1"/>
        <v>0</v>
      </c>
      <c r="P111" s="54"/>
    </row>
    <row r="112" spans="1:16" ht="16" x14ac:dyDescent="0.2">
      <c r="A112" s="46"/>
      <c r="B112" s="40"/>
      <c r="C112" s="40"/>
      <c r="D112" s="40"/>
      <c r="E112" s="37"/>
      <c r="F112" s="39"/>
      <c r="G112" s="47"/>
      <c r="H112" s="40"/>
      <c r="I112" s="48"/>
      <c r="J112" s="55"/>
      <c r="K112" s="56"/>
      <c r="L112" s="51"/>
      <c r="M112" s="52"/>
      <c r="N112" s="46"/>
      <c r="O112" s="53">
        <f t="shared" si="1"/>
        <v>0</v>
      </c>
      <c r="P112" s="54"/>
    </row>
    <row r="113" spans="1:16" ht="16" x14ac:dyDescent="0.2">
      <c r="A113" s="46"/>
      <c r="B113" s="40"/>
      <c r="C113" s="40"/>
      <c r="D113" s="40"/>
      <c r="E113" s="37"/>
      <c r="F113" s="39"/>
      <c r="G113" s="47"/>
      <c r="H113" s="40"/>
      <c r="I113" s="48"/>
      <c r="J113" s="55"/>
      <c r="K113" s="56"/>
      <c r="L113" s="51"/>
      <c r="M113" s="52"/>
      <c r="N113" s="46"/>
      <c r="O113" s="53">
        <f t="shared" si="1"/>
        <v>0</v>
      </c>
      <c r="P113" s="54"/>
    </row>
    <row r="114" spans="1:16" ht="16" x14ac:dyDescent="0.2">
      <c r="A114" s="46"/>
      <c r="B114" s="40"/>
      <c r="C114" s="40"/>
      <c r="D114" s="40"/>
      <c r="E114" s="37"/>
      <c r="F114" s="39"/>
      <c r="G114" s="47"/>
      <c r="H114" s="40"/>
      <c r="I114" s="48"/>
      <c r="J114" s="55"/>
      <c r="K114" s="56"/>
      <c r="L114" s="51"/>
      <c r="M114" s="52"/>
      <c r="N114" s="46"/>
      <c r="O114" s="53">
        <f t="shared" si="1"/>
        <v>0</v>
      </c>
      <c r="P114" s="54"/>
    </row>
    <row r="115" spans="1:16" ht="16" x14ac:dyDescent="0.2">
      <c r="A115" s="46"/>
      <c r="B115" s="40"/>
      <c r="C115" s="40"/>
      <c r="D115" s="40"/>
      <c r="E115" s="37"/>
      <c r="F115" s="39"/>
      <c r="G115" s="47"/>
      <c r="H115" s="40"/>
      <c r="I115" s="48"/>
      <c r="J115" s="55"/>
      <c r="K115" s="56"/>
      <c r="L115" s="51"/>
      <c r="M115" s="52"/>
      <c r="N115" s="46"/>
      <c r="O115" s="53">
        <f t="shared" si="1"/>
        <v>0</v>
      </c>
      <c r="P115" s="54"/>
    </row>
    <row r="116" spans="1:16" ht="16" x14ac:dyDescent="0.2">
      <c r="A116" s="46"/>
      <c r="B116" s="40"/>
      <c r="C116" s="40"/>
      <c r="D116" s="40"/>
      <c r="E116" s="37"/>
      <c r="F116" s="39"/>
      <c r="G116" s="47"/>
      <c r="H116" s="40"/>
      <c r="I116" s="48"/>
      <c r="J116" s="55"/>
      <c r="K116" s="56"/>
      <c r="L116" s="51"/>
      <c r="M116" s="52"/>
      <c r="N116" s="46"/>
      <c r="O116" s="53">
        <f t="shared" si="1"/>
        <v>0</v>
      </c>
      <c r="P116" s="54"/>
    </row>
    <row r="117" spans="1:16" ht="16" x14ac:dyDescent="0.2">
      <c r="A117" s="46"/>
      <c r="B117" s="40"/>
      <c r="C117" s="40"/>
      <c r="D117" s="40"/>
      <c r="E117" s="37"/>
      <c r="F117" s="39"/>
      <c r="G117" s="47"/>
      <c r="H117" s="40"/>
      <c r="I117" s="48"/>
      <c r="J117" s="55"/>
      <c r="K117" s="56"/>
      <c r="L117" s="51"/>
      <c r="M117" s="52"/>
      <c r="N117" s="46"/>
      <c r="O117" s="53">
        <f t="shared" si="1"/>
        <v>0</v>
      </c>
      <c r="P117" s="54"/>
    </row>
    <row r="118" spans="1:16" ht="16" x14ac:dyDescent="0.2">
      <c r="A118" s="46"/>
      <c r="B118" s="40"/>
      <c r="C118" s="40"/>
      <c r="D118" s="40"/>
      <c r="E118" s="37"/>
      <c r="F118" s="39"/>
      <c r="G118" s="47"/>
      <c r="H118" s="40"/>
      <c r="I118" s="48"/>
      <c r="J118" s="55"/>
      <c r="K118" s="56"/>
      <c r="L118" s="51"/>
      <c r="M118" s="52"/>
      <c r="N118" s="46"/>
      <c r="O118" s="53">
        <f t="shared" si="1"/>
        <v>0</v>
      </c>
      <c r="P118" s="54"/>
    </row>
    <row r="119" spans="1:16" ht="16" x14ac:dyDescent="0.2">
      <c r="A119" s="46"/>
      <c r="B119" s="40"/>
      <c r="C119" s="40"/>
      <c r="D119" s="40"/>
      <c r="E119" s="37"/>
      <c r="F119" s="39"/>
      <c r="G119" s="47"/>
      <c r="H119" s="40"/>
      <c r="I119" s="48"/>
      <c r="J119" s="55"/>
      <c r="K119" s="56"/>
      <c r="L119" s="51"/>
      <c r="M119" s="52"/>
      <c r="N119" s="46"/>
      <c r="O119" s="53">
        <f t="shared" si="1"/>
        <v>0</v>
      </c>
      <c r="P119" s="54"/>
    </row>
    <row r="120" spans="1:16" ht="16" x14ac:dyDescent="0.2">
      <c r="A120" s="46"/>
      <c r="B120" s="40"/>
      <c r="C120" s="40"/>
      <c r="D120" s="40"/>
      <c r="E120" s="37"/>
      <c r="F120" s="39"/>
      <c r="G120" s="47"/>
      <c r="H120" s="40"/>
      <c r="I120" s="48"/>
      <c r="J120" s="55"/>
      <c r="K120" s="56"/>
      <c r="L120" s="51"/>
      <c r="M120" s="52"/>
      <c r="N120" s="46"/>
      <c r="O120" s="53">
        <f t="shared" si="1"/>
        <v>0</v>
      </c>
      <c r="P120" s="54"/>
    </row>
    <row r="121" spans="1:16" ht="16" x14ac:dyDescent="0.2">
      <c r="A121" s="46"/>
      <c r="B121" s="40"/>
      <c r="C121" s="40"/>
      <c r="D121" s="40"/>
      <c r="E121" s="37"/>
      <c r="F121" s="39"/>
      <c r="G121" s="47"/>
      <c r="H121" s="40"/>
      <c r="I121" s="48"/>
      <c r="J121" s="55"/>
      <c r="K121" s="56"/>
      <c r="L121" s="51"/>
      <c r="M121" s="52"/>
      <c r="N121" s="46"/>
      <c r="O121" s="53">
        <f t="shared" si="1"/>
        <v>0</v>
      </c>
      <c r="P121" s="54"/>
    </row>
    <row r="122" spans="1:16" ht="16" x14ac:dyDescent="0.2">
      <c r="A122" s="46"/>
      <c r="B122" s="40"/>
      <c r="C122" s="40"/>
      <c r="D122" s="40"/>
      <c r="E122" s="37"/>
      <c r="F122" s="39"/>
      <c r="G122" s="47"/>
      <c r="H122" s="40"/>
      <c r="I122" s="48"/>
      <c r="J122" s="55"/>
      <c r="K122" s="56"/>
      <c r="L122" s="51"/>
      <c r="M122" s="52"/>
      <c r="N122" s="46"/>
      <c r="O122" s="53">
        <f t="shared" si="1"/>
        <v>0</v>
      </c>
      <c r="P122" s="54"/>
    </row>
    <row r="123" spans="1:16" ht="16" x14ac:dyDescent="0.2">
      <c r="A123" s="46"/>
      <c r="B123" s="40"/>
      <c r="C123" s="40"/>
      <c r="D123" s="40"/>
      <c r="E123" s="37"/>
      <c r="F123" s="39"/>
      <c r="G123" s="47"/>
      <c r="H123" s="40"/>
      <c r="I123" s="48"/>
      <c r="J123" s="55"/>
      <c r="K123" s="56"/>
      <c r="L123" s="51"/>
      <c r="M123" s="52"/>
      <c r="N123" s="46"/>
      <c r="O123" s="53">
        <f t="shared" si="1"/>
        <v>0</v>
      </c>
      <c r="P123" s="54"/>
    </row>
    <row r="124" spans="1:16" ht="16" x14ac:dyDescent="0.2">
      <c r="A124" s="46"/>
      <c r="B124" s="40"/>
      <c r="C124" s="40"/>
      <c r="D124" s="40"/>
      <c r="E124" s="37"/>
      <c r="F124" s="39"/>
      <c r="G124" s="47"/>
      <c r="H124" s="40"/>
      <c r="I124" s="48"/>
      <c r="J124" s="55"/>
      <c r="K124" s="56"/>
      <c r="L124" s="51"/>
      <c r="M124" s="52"/>
      <c r="N124" s="46"/>
      <c r="O124" s="53">
        <f t="shared" si="1"/>
        <v>0</v>
      </c>
      <c r="P124" s="58"/>
    </row>
    <row r="125" spans="1:16" ht="16" x14ac:dyDescent="0.2">
      <c r="A125" s="46"/>
      <c r="B125" s="40"/>
      <c r="C125" s="40"/>
      <c r="D125" s="40"/>
      <c r="E125" s="37"/>
      <c r="F125" s="39"/>
      <c r="G125" s="47"/>
      <c r="H125" s="40"/>
      <c r="I125" s="48"/>
      <c r="J125" s="55"/>
      <c r="K125" s="56"/>
      <c r="L125" s="51"/>
      <c r="M125" s="52"/>
      <c r="N125" s="46"/>
      <c r="O125" s="53">
        <f t="shared" si="1"/>
        <v>0</v>
      </c>
      <c r="P125" s="54"/>
    </row>
    <row r="126" spans="1:16" ht="16" x14ac:dyDescent="0.2">
      <c r="A126" s="46"/>
      <c r="B126" s="40"/>
      <c r="C126" s="40"/>
      <c r="D126" s="40"/>
      <c r="E126" s="37"/>
      <c r="F126" s="39"/>
      <c r="G126" s="47"/>
      <c r="H126" s="40"/>
      <c r="I126" s="48"/>
      <c r="J126" s="55"/>
      <c r="K126" s="56"/>
      <c r="L126" s="51"/>
      <c r="M126" s="52"/>
      <c r="N126" s="46"/>
      <c r="O126" s="53">
        <f t="shared" si="1"/>
        <v>0</v>
      </c>
      <c r="P126" s="54"/>
    </row>
    <row r="127" spans="1:16" ht="16" x14ac:dyDescent="0.2">
      <c r="A127" s="46"/>
      <c r="B127" s="40"/>
      <c r="C127" s="40"/>
      <c r="D127" s="40"/>
      <c r="E127" s="37"/>
      <c r="F127" s="39"/>
      <c r="G127" s="47"/>
      <c r="H127" s="40"/>
      <c r="I127" s="48"/>
      <c r="J127" s="55"/>
      <c r="K127" s="56"/>
      <c r="L127" s="51"/>
      <c r="M127" s="52"/>
      <c r="N127" s="46"/>
      <c r="O127" s="53">
        <f t="shared" si="1"/>
        <v>0</v>
      </c>
      <c r="P127" s="54"/>
    </row>
    <row r="128" spans="1:16" ht="16" x14ac:dyDescent="0.2">
      <c r="A128" s="46"/>
      <c r="B128" s="40"/>
      <c r="C128" s="40"/>
      <c r="D128" s="40"/>
      <c r="E128" s="37"/>
      <c r="F128" s="39"/>
      <c r="G128" s="47"/>
      <c r="H128" s="40"/>
      <c r="I128" s="48"/>
      <c r="J128" s="55"/>
      <c r="K128" s="56"/>
      <c r="L128" s="51"/>
      <c r="M128" s="52"/>
      <c r="N128" s="46"/>
      <c r="O128" s="53">
        <f t="shared" si="1"/>
        <v>0</v>
      </c>
      <c r="P128" s="54"/>
    </row>
    <row r="129" spans="1:16" ht="16" x14ac:dyDescent="0.2">
      <c r="A129" s="46"/>
      <c r="B129" s="40"/>
      <c r="C129" s="40"/>
      <c r="D129" s="40"/>
      <c r="E129" s="37"/>
      <c r="F129" s="39"/>
      <c r="G129" s="47"/>
      <c r="H129" s="40"/>
      <c r="I129" s="48"/>
      <c r="J129" s="55"/>
      <c r="K129" s="56"/>
      <c r="L129" s="51"/>
      <c r="M129" s="52"/>
      <c r="N129" s="46"/>
      <c r="O129" s="53">
        <f t="shared" si="1"/>
        <v>0</v>
      </c>
      <c r="P129" s="54"/>
    </row>
    <row r="130" spans="1:16" ht="16" x14ac:dyDescent="0.2">
      <c r="A130" s="46"/>
      <c r="B130" s="40"/>
      <c r="C130" s="40"/>
      <c r="D130" s="40"/>
      <c r="E130" s="37"/>
      <c r="F130" s="39"/>
      <c r="G130" s="47"/>
      <c r="H130" s="40"/>
      <c r="I130" s="57"/>
      <c r="J130" s="49"/>
      <c r="K130" s="50"/>
      <c r="L130" s="51"/>
      <c r="M130" s="52"/>
      <c r="N130" s="46"/>
      <c r="O130" s="53">
        <f t="shared" si="1"/>
        <v>0</v>
      </c>
      <c r="P130" s="54"/>
    </row>
    <row r="131" spans="1:16" ht="16" x14ac:dyDescent="0.2">
      <c r="A131" s="46"/>
      <c r="B131" s="40"/>
      <c r="C131" s="40"/>
      <c r="D131" s="40"/>
      <c r="E131" s="37"/>
      <c r="F131" s="39"/>
      <c r="G131" s="47"/>
      <c r="H131" s="40"/>
      <c r="I131" s="48"/>
      <c r="J131" s="49"/>
      <c r="K131" s="50"/>
      <c r="L131" s="51"/>
      <c r="M131" s="52"/>
      <c r="N131" s="46"/>
      <c r="O131" s="53">
        <f t="shared" si="1"/>
        <v>0</v>
      </c>
      <c r="P131" s="54"/>
    </row>
    <row r="132" spans="1:16" ht="16" x14ac:dyDescent="0.2">
      <c r="A132" s="46"/>
      <c r="B132" s="40"/>
      <c r="C132" s="40"/>
      <c r="D132" s="40"/>
      <c r="E132" s="37"/>
      <c r="F132" s="39"/>
      <c r="G132" s="47"/>
      <c r="H132" s="40"/>
      <c r="I132" s="48"/>
      <c r="J132" s="49"/>
      <c r="K132" s="50"/>
      <c r="L132" s="51"/>
      <c r="M132" s="52"/>
      <c r="N132" s="46"/>
      <c r="O132" s="53">
        <f t="shared" si="1"/>
        <v>0</v>
      </c>
      <c r="P132" s="54"/>
    </row>
    <row r="133" spans="1:16" ht="16" x14ac:dyDescent="0.2">
      <c r="A133" s="46"/>
      <c r="B133" s="40"/>
      <c r="C133" s="40"/>
      <c r="D133" s="40"/>
      <c r="E133" s="37"/>
      <c r="F133" s="39"/>
      <c r="G133" s="47"/>
      <c r="H133" s="40"/>
      <c r="I133" s="48"/>
      <c r="J133" s="49"/>
      <c r="K133" s="50"/>
      <c r="L133" s="51"/>
      <c r="M133" s="52"/>
      <c r="N133" s="46"/>
      <c r="O133" s="53">
        <f t="shared" ref="O133:O196" si="2">ABS(N133-A133)</f>
        <v>0</v>
      </c>
      <c r="P133" s="54"/>
    </row>
    <row r="134" spans="1:16" ht="16" x14ac:dyDescent="0.2">
      <c r="A134" s="46"/>
      <c r="B134" s="40"/>
      <c r="C134" s="40"/>
      <c r="D134" s="40"/>
      <c r="E134" s="37"/>
      <c r="F134" s="39"/>
      <c r="G134" s="47"/>
      <c r="H134" s="40"/>
      <c r="I134" s="48"/>
      <c r="J134" s="49"/>
      <c r="K134" s="50"/>
      <c r="L134" s="51"/>
      <c r="M134" s="52"/>
      <c r="N134" s="46"/>
      <c r="O134" s="53">
        <f t="shared" si="2"/>
        <v>0</v>
      </c>
      <c r="P134" s="54"/>
    </row>
    <row r="135" spans="1:16" ht="16" x14ac:dyDescent="0.2">
      <c r="A135" s="46"/>
      <c r="B135" s="40"/>
      <c r="C135" s="40"/>
      <c r="D135" s="40"/>
      <c r="E135" s="37"/>
      <c r="F135" s="39"/>
      <c r="G135" s="47"/>
      <c r="H135" s="40"/>
      <c r="I135" s="48"/>
      <c r="J135" s="49"/>
      <c r="K135" s="50"/>
      <c r="L135" s="51"/>
      <c r="M135" s="52"/>
      <c r="N135" s="46"/>
      <c r="O135" s="53">
        <f t="shared" si="2"/>
        <v>0</v>
      </c>
      <c r="P135" s="54"/>
    </row>
    <row r="136" spans="1:16" ht="16" x14ac:dyDescent="0.2">
      <c r="A136" s="46"/>
      <c r="B136" s="40"/>
      <c r="C136" s="40"/>
      <c r="D136" s="40"/>
      <c r="E136" s="37"/>
      <c r="F136" s="39"/>
      <c r="G136" s="47"/>
      <c r="H136" s="40"/>
      <c r="I136" s="48"/>
      <c r="J136" s="49"/>
      <c r="K136" s="50"/>
      <c r="L136" s="51"/>
      <c r="M136" s="52"/>
      <c r="N136" s="46"/>
      <c r="O136" s="53">
        <f t="shared" si="2"/>
        <v>0</v>
      </c>
      <c r="P136" s="54"/>
    </row>
    <row r="137" spans="1:16" ht="16" x14ac:dyDescent="0.2">
      <c r="A137" s="46"/>
      <c r="B137" s="40"/>
      <c r="C137" s="40"/>
      <c r="D137" s="40"/>
      <c r="E137" s="37"/>
      <c r="F137" s="39"/>
      <c r="G137" s="47"/>
      <c r="H137" s="40"/>
      <c r="I137" s="48"/>
      <c r="J137" s="49"/>
      <c r="K137" s="50"/>
      <c r="L137" s="51"/>
      <c r="M137" s="52"/>
      <c r="N137" s="46"/>
      <c r="O137" s="53">
        <f t="shared" si="2"/>
        <v>0</v>
      </c>
      <c r="P137" s="54"/>
    </row>
    <row r="138" spans="1:16" ht="16" x14ac:dyDescent="0.2">
      <c r="A138" s="46"/>
      <c r="B138" s="40"/>
      <c r="C138" s="40"/>
      <c r="D138" s="40"/>
      <c r="E138" s="37"/>
      <c r="F138" s="39"/>
      <c r="G138" s="47"/>
      <c r="H138" s="40"/>
      <c r="I138" s="48"/>
      <c r="J138" s="49"/>
      <c r="K138" s="50"/>
      <c r="L138" s="51"/>
      <c r="M138" s="52"/>
      <c r="N138" s="46"/>
      <c r="O138" s="53">
        <f t="shared" si="2"/>
        <v>0</v>
      </c>
      <c r="P138" s="54"/>
    </row>
    <row r="139" spans="1:16" ht="16" x14ac:dyDescent="0.2">
      <c r="A139" s="46"/>
      <c r="B139" s="40"/>
      <c r="C139" s="40"/>
      <c r="D139" s="40"/>
      <c r="E139" s="37"/>
      <c r="F139" s="39"/>
      <c r="G139" s="47"/>
      <c r="H139" s="40"/>
      <c r="I139" s="48"/>
      <c r="J139" s="49"/>
      <c r="K139" s="50"/>
      <c r="L139" s="51"/>
      <c r="M139" s="52"/>
      <c r="N139" s="46"/>
      <c r="O139" s="53">
        <f t="shared" si="2"/>
        <v>0</v>
      </c>
      <c r="P139" s="54"/>
    </row>
    <row r="140" spans="1:16" ht="16" x14ac:dyDescent="0.2">
      <c r="A140" s="46"/>
      <c r="B140" s="40"/>
      <c r="C140" s="40"/>
      <c r="D140" s="40"/>
      <c r="E140" s="37"/>
      <c r="F140" s="39"/>
      <c r="G140" s="47"/>
      <c r="H140" s="40"/>
      <c r="I140" s="48"/>
      <c r="J140" s="49"/>
      <c r="K140" s="50"/>
      <c r="L140" s="51"/>
      <c r="M140" s="52"/>
      <c r="N140" s="46"/>
      <c r="O140" s="53">
        <f t="shared" si="2"/>
        <v>0</v>
      </c>
      <c r="P140" s="54"/>
    </row>
    <row r="141" spans="1:16" ht="16" x14ac:dyDescent="0.2">
      <c r="A141" s="46"/>
      <c r="B141" s="40"/>
      <c r="C141" s="40"/>
      <c r="D141" s="40"/>
      <c r="E141" s="37"/>
      <c r="F141" s="39"/>
      <c r="G141" s="47"/>
      <c r="H141" s="40"/>
      <c r="I141" s="48"/>
      <c r="J141" s="49"/>
      <c r="K141" s="50"/>
      <c r="L141" s="51"/>
      <c r="M141" s="52"/>
      <c r="N141" s="46"/>
      <c r="O141" s="53">
        <f t="shared" si="2"/>
        <v>0</v>
      </c>
      <c r="P141" s="54"/>
    </row>
    <row r="142" spans="1:16" ht="16" x14ac:dyDescent="0.2">
      <c r="A142" s="46"/>
      <c r="B142" s="40"/>
      <c r="C142" s="40"/>
      <c r="D142" s="40"/>
      <c r="E142" s="37"/>
      <c r="F142" s="39"/>
      <c r="G142" s="47"/>
      <c r="H142" s="40"/>
      <c r="I142" s="48"/>
      <c r="J142" s="49"/>
      <c r="K142" s="50"/>
      <c r="L142" s="51"/>
      <c r="M142" s="52"/>
      <c r="N142" s="46"/>
      <c r="O142" s="53">
        <f t="shared" si="2"/>
        <v>0</v>
      </c>
      <c r="P142" s="54"/>
    </row>
    <row r="143" spans="1:16" ht="16" x14ac:dyDescent="0.2">
      <c r="A143" s="46"/>
      <c r="B143" s="40"/>
      <c r="C143" s="40"/>
      <c r="D143" s="40"/>
      <c r="E143" s="37"/>
      <c r="F143" s="39"/>
      <c r="G143" s="47"/>
      <c r="H143" s="40"/>
      <c r="I143" s="48"/>
      <c r="J143" s="49"/>
      <c r="K143" s="50"/>
      <c r="L143" s="51"/>
      <c r="M143" s="52"/>
      <c r="N143" s="46"/>
      <c r="O143" s="53">
        <f t="shared" si="2"/>
        <v>0</v>
      </c>
      <c r="P143" s="54"/>
    </row>
    <row r="144" spans="1:16" ht="16" x14ac:dyDescent="0.2">
      <c r="A144" s="46"/>
      <c r="B144" s="40"/>
      <c r="C144" s="40"/>
      <c r="D144" s="40"/>
      <c r="E144" s="37"/>
      <c r="F144" s="39"/>
      <c r="G144" s="47"/>
      <c r="H144" s="40"/>
      <c r="I144" s="48"/>
      <c r="J144" s="49"/>
      <c r="K144" s="50"/>
      <c r="L144" s="51"/>
      <c r="M144" s="52"/>
      <c r="N144" s="46"/>
      <c r="O144" s="53">
        <f t="shared" si="2"/>
        <v>0</v>
      </c>
      <c r="P144" s="54"/>
    </row>
    <row r="145" spans="1:16" ht="16" x14ac:dyDescent="0.2">
      <c r="A145" s="46"/>
      <c r="B145" s="40"/>
      <c r="C145" s="40"/>
      <c r="D145" s="40"/>
      <c r="E145" s="37"/>
      <c r="F145" s="39"/>
      <c r="G145" s="47"/>
      <c r="H145" s="40"/>
      <c r="I145" s="48"/>
      <c r="J145" s="49"/>
      <c r="K145" s="50"/>
      <c r="L145" s="51"/>
      <c r="M145" s="52"/>
      <c r="N145" s="46"/>
      <c r="O145" s="53">
        <f t="shared" si="2"/>
        <v>0</v>
      </c>
      <c r="P145" s="54"/>
    </row>
    <row r="146" spans="1:16" ht="16" x14ac:dyDescent="0.2">
      <c r="A146" s="46"/>
      <c r="B146" s="40"/>
      <c r="C146" s="40"/>
      <c r="D146" s="40"/>
      <c r="E146" s="37"/>
      <c r="F146" s="39"/>
      <c r="G146" s="47"/>
      <c r="H146" s="40"/>
      <c r="I146" s="48"/>
      <c r="J146" s="49"/>
      <c r="K146" s="50"/>
      <c r="L146" s="51"/>
      <c r="M146" s="52"/>
      <c r="N146" s="46"/>
      <c r="O146" s="53">
        <f t="shared" si="2"/>
        <v>0</v>
      </c>
      <c r="P146" s="54"/>
    </row>
    <row r="147" spans="1:16" ht="16" x14ac:dyDescent="0.2">
      <c r="A147" s="46"/>
      <c r="B147" s="40"/>
      <c r="C147" s="40"/>
      <c r="D147" s="40"/>
      <c r="E147" s="37"/>
      <c r="F147" s="39"/>
      <c r="G147" s="47"/>
      <c r="H147" s="40"/>
      <c r="I147" s="48"/>
      <c r="J147" s="49"/>
      <c r="K147" s="50"/>
      <c r="L147" s="51"/>
      <c r="M147" s="52"/>
      <c r="N147" s="46"/>
      <c r="O147" s="53">
        <f t="shared" si="2"/>
        <v>0</v>
      </c>
      <c r="P147" s="54"/>
    </row>
    <row r="148" spans="1:16" ht="16" x14ac:dyDescent="0.2">
      <c r="A148" s="46"/>
      <c r="B148" s="40"/>
      <c r="C148" s="40"/>
      <c r="D148" s="40"/>
      <c r="E148" s="37"/>
      <c r="F148" s="39"/>
      <c r="G148" s="47"/>
      <c r="H148" s="40"/>
      <c r="I148" s="48"/>
      <c r="J148" s="49"/>
      <c r="K148" s="50"/>
      <c r="L148" s="51"/>
      <c r="M148" s="52"/>
      <c r="N148" s="46"/>
      <c r="O148" s="53">
        <f t="shared" si="2"/>
        <v>0</v>
      </c>
      <c r="P148" s="54"/>
    </row>
    <row r="149" spans="1:16" ht="16" x14ac:dyDescent="0.2">
      <c r="A149" s="46"/>
      <c r="B149" s="40"/>
      <c r="C149" s="40"/>
      <c r="D149" s="40"/>
      <c r="E149" s="37"/>
      <c r="F149" s="39"/>
      <c r="G149" s="47"/>
      <c r="H149" s="40"/>
      <c r="I149" s="48"/>
      <c r="J149" s="49"/>
      <c r="K149" s="50"/>
      <c r="L149" s="51"/>
      <c r="M149" s="52"/>
      <c r="N149" s="46"/>
      <c r="O149" s="53">
        <f t="shared" si="2"/>
        <v>0</v>
      </c>
      <c r="P149" s="54"/>
    </row>
    <row r="150" spans="1:16" ht="16" x14ac:dyDescent="0.2">
      <c r="A150" s="46"/>
      <c r="B150" s="40"/>
      <c r="C150" s="40"/>
      <c r="D150" s="40"/>
      <c r="E150" s="37"/>
      <c r="F150" s="39"/>
      <c r="G150" s="47"/>
      <c r="H150" s="40"/>
      <c r="I150" s="48"/>
      <c r="J150" s="49"/>
      <c r="K150" s="50"/>
      <c r="L150" s="51"/>
      <c r="M150" s="52"/>
      <c r="N150" s="46"/>
      <c r="O150" s="53">
        <f t="shared" si="2"/>
        <v>0</v>
      </c>
      <c r="P150" s="54"/>
    </row>
    <row r="151" spans="1:16" ht="16" x14ac:dyDescent="0.2">
      <c r="A151" s="46"/>
      <c r="B151" s="40"/>
      <c r="C151" s="40"/>
      <c r="D151" s="40"/>
      <c r="E151" s="37"/>
      <c r="F151" s="39"/>
      <c r="G151" s="47"/>
      <c r="H151" s="40"/>
      <c r="I151" s="48"/>
      <c r="J151" s="49"/>
      <c r="K151" s="50"/>
      <c r="L151" s="51"/>
      <c r="M151" s="52"/>
      <c r="N151" s="46"/>
      <c r="O151" s="53">
        <f t="shared" si="2"/>
        <v>0</v>
      </c>
      <c r="P151" s="54"/>
    </row>
    <row r="152" spans="1:16" ht="16" x14ac:dyDescent="0.2">
      <c r="A152" s="46"/>
      <c r="B152" s="40"/>
      <c r="C152" s="40"/>
      <c r="D152" s="40"/>
      <c r="E152" s="37"/>
      <c r="F152" s="39"/>
      <c r="G152" s="47"/>
      <c r="H152" s="40"/>
      <c r="I152" s="48"/>
      <c r="J152" s="49"/>
      <c r="K152" s="50"/>
      <c r="L152" s="51"/>
      <c r="M152" s="52"/>
      <c r="N152" s="46"/>
      <c r="O152" s="53">
        <f t="shared" si="2"/>
        <v>0</v>
      </c>
      <c r="P152" s="54"/>
    </row>
    <row r="153" spans="1:16" ht="16" x14ac:dyDescent="0.2">
      <c r="A153" s="46"/>
      <c r="B153" s="40"/>
      <c r="C153" s="40"/>
      <c r="D153" s="40"/>
      <c r="E153" s="37"/>
      <c r="F153" s="39"/>
      <c r="G153" s="47"/>
      <c r="H153" s="40"/>
      <c r="I153" s="48"/>
      <c r="J153" s="49"/>
      <c r="K153" s="50"/>
      <c r="L153" s="51"/>
      <c r="M153" s="52"/>
      <c r="N153" s="46"/>
      <c r="O153" s="53">
        <f t="shared" si="2"/>
        <v>0</v>
      </c>
      <c r="P153" s="54"/>
    </row>
    <row r="154" spans="1:16" ht="16" x14ac:dyDescent="0.2">
      <c r="A154" s="46"/>
      <c r="B154" s="40"/>
      <c r="C154" s="40"/>
      <c r="D154" s="40"/>
      <c r="E154" s="37"/>
      <c r="F154" s="39"/>
      <c r="G154" s="47"/>
      <c r="H154" s="40"/>
      <c r="I154" s="48"/>
      <c r="J154" s="49"/>
      <c r="K154" s="50"/>
      <c r="L154" s="51"/>
      <c r="M154" s="52"/>
      <c r="N154" s="46"/>
      <c r="O154" s="53">
        <f t="shared" si="2"/>
        <v>0</v>
      </c>
      <c r="P154" s="54"/>
    </row>
    <row r="155" spans="1:16" ht="16" x14ac:dyDescent="0.2">
      <c r="A155" s="46"/>
      <c r="B155" s="40"/>
      <c r="C155" s="40"/>
      <c r="D155" s="40"/>
      <c r="E155" s="37"/>
      <c r="F155" s="39"/>
      <c r="G155" s="47"/>
      <c r="H155" s="40"/>
      <c r="I155" s="48"/>
      <c r="J155" s="49"/>
      <c r="K155" s="50"/>
      <c r="L155" s="51"/>
      <c r="M155" s="52"/>
      <c r="N155" s="46"/>
      <c r="O155" s="53">
        <f t="shared" si="2"/>
        <v>0</v>
      </c>
      <c r="P155" s="54"/>
    </row>
    <row r="156" spans="1:16" ht="16" x14ac:dyDescent="0.2">
      <c r="A156" s="46"/>
      <c r="B156" s="40"/>
      <c r="C156" s="40"/>
      <c r="D156" s="40"/>
      <c r="E156" s="37"/>
      <c r="F156" s="39"/>
      <c r="G156" s="47"/>
      <c r="H156" s="40"/>
      <c r="I156" s="48"/>
      <c r="J156" s="49"/>
      <c r="K156" s="50"/>
      <c r="L156" s="51"/>
      <c r="M156" s="52"/>
      <c r="N156" s="46"/>
      <c r="O156" s="53">
        <f t="shared" si="2"/>
        <v>0</v>
      </c>
      <c r="P156" s="54"/>
    </row>
    <row r="157" spans="1:16" ht="16" x14ac:dyDescent="0.2">
      <c r="A157" s="46"/>
      <c r="B157" s="40"/>
      <c r="C157" s="40"/>
      <c r="D157" s="40"/>
      <c r="E157" s="37"/>
      <c r="F157" s="39"/>
      <c r="G157" s="47"/>
      <c r="H157" s="40"/>
      <c r="I157" s="48"/>
      <c r="J157" s="49"/>
      <c r="K157" s="50"/>
      <c r="L157" s="51"/>
      <c r="M157" s="52"/>
      <c r="N157" s="46"/>
      <c r="O157" s="53">
        <f t="shared" si="2"/>
        <v>0</v>
      </c>
      <c r="P157" s="54"/>
    </row>
    <row r="158" spans="1:16" ht="16" x14ac:dyDescent="0.2">
      <c r="A158" s="46"/>
      <c r="B158" s="40"/>
      <c r="C158" s="40"/>
      <c r="D158" s="40"/>
      <c r="E158" s="37"/>
      <c r="F158" s="39"/>
      <c r="G158" s="47"/>
      <c r="H158" s="40"/>
      <c r="I158" s="48"/>
      <c r="J158" s="49"/>
      <c r="K158" s="50"/>
      <c r="L158" s="51"/>
      <c r="M158" s="52"/>
      <c r="N158" s="46"/>
      <c r="O158" s="53">
        <f t="shared" si="2"/>
        <v>0</v>
      </c>
      <c r="P158" s="54"/>
    </row>
    <row r="159" spans="1:16" ht="16" x14ac:dyDescent="0.2">
      <c r="A159" s="46"/>
      <c r="B159" s="40"/>
      <c r="C159" s="40"/>
      <c r="D159" s="40"/>
      <c r="E159" s="37"/>
      <c r="F159" s="39"/>
      <c r="G159" s="47"/>
      <c r="H159" s="40"/>
      <c r="I159" s="48"/>
      <c r="J159" s="49"/>
      <c r="K159" s="50"/>
      <c r="L159" s="51"/>
      <c r="M159" s="52"/>
      <c r="N159" s="46"/>
      <c r="O159" s="53">
        <f t="shared" si="2"/>
        <v>0</v>
      </c>
      <c r="P159" s="54"/>
    </row>
    <row r="160" spans="1:16" ht="16" x14ac:dyDescent="0.2">
      <c r="A160" s="46"/>
      <c r="B160" s="40"/>
      <c r="C160" s="40"/>
      <c r="D160" s="40"/>
      <c r="E160" s="37"/>
      <c r="F160" s="39"/>
      <c r="G160" s="47"/>
      <c r="H160" s="40"/>
      <c r="I160" s="48"/>
      <c r="J160" s="49"/>
      <c r="K160" s="50"/>
      <c r="L160" s="51"/>
      <c r="M160" s="52"/>
      <c r="N160" s="46"/>
      <c r="O160" s="53">
        <f t="shared" si="2"/>
        <v>0</v>
      </c>
      <c r="P160" s="54"/>
    </row>
    <row r="161" spans="1:16" ht="16" x14ac:dyDescent="0.2">
      <c r="A161" s="46"/>
      <c r="B161" s="40"/>
      <c r="C161" s="40"/>
      <c r="D161" s="40"/>
      <c r="E161" s="37"/>
      <c r="F161" s="39"/>
      <c r="G161" s="47"/>
      <c r="H161" s="40"/>
      <c r="I161" s="48"/>
      <c r="J161" s="49"/>
      <c r="K161" s="50"/>
      <c r="L161" s="51"/>
      <c r="M161" s="52"/>
      <c r="N161" s="46"/>
      <c r="O161" s="53">
        <f t="shared" si="2"/>
        <v>0</v>
      </c>
      <c r="P161" s="54"/>
    </row>
    <row r="162" spans="1:16" ht="16" x14ac:dyDescent="0.2">
      <c r="A162" s="46"/>
      <c r="B162" s="40"/>
      <c r="C162" s="40"/>
      <c r="D162" s="40"/>
      <c r="E162" s="37"/>
      <c r="F162" s="39"/>
      <c r="G162" s="47"/>
      <c r="H162" s="40"/>
      <c r="I162" s="48"/>
      <c r="J162" s="49"/>
      <c r="K162" s="50"/>
      <c r="L162" s="51"/>
      <c r="M162" s="52"/>
      <c r="N162" s="46"/>
      <c r="O162" s="53">
        <f t="shared" si="2"/>
        <v>0</v>
      </c>
      <c r="P162" s="54"/>
    </row>
    <row r="163" spans="1:16" ht="16" x14ac:dyDescent="0.2">
      <c r="A163" s="46"/>
      <c r="B163" s="40"/>
      <c r="C163" s="40"/>
      <c r="D163" s="40"/>
      <c r="E163" s="37"/>
      <c r="F163" s="39"/>
      <c r="G163" s="47"/>
      <c r="H163" s="40"/>
      <c r="I163" s="48"/>
      <c r="J163" s="49"/>
      <c r="K163" s="50"/>
      <c r="L163" s="51"/>
      <c r="M163" s="52"/>
      <c r="N163" s="46"/>
      <c r="O163" s="53">
        <f t="shared" si="2"/>
        <v>0</v>
      </c>
      <c r="P163" s="54"/>
    </row>
    <row r="164" spans="1:16" ht="16" x14ac:dyDescent="0.2">
      <c r="A164" s="46"/>
      <c r="B164" s="40"/>
      <c r="C164" s="40"/>
      <c r="D164" s="40"/>
      <c r="E164" s="37"/>
      <c r="F164" s="39"/>
      <c r="G164" s="47"/>
      <c r="H164" s="40"/>
      <c r="I164" s="48"/>
      <c r="J164" s="49"/>
      <c r="K164" s="50"/>
      <c r="L164" s="51"/>
      <c r="M164" s="52"/>
      <c r="N164" s="46"/>
      <c r="O164" s="53">
        <f t="shared" si="2"/>
        <v>0</v>
      </c>
      <c r="P164" s="54"/>
    </row>
    <row r="165" spans="1:16" ht="16" x14ac:dyDescent="0.2">
      <c r="A165" s="46"/>
      <c r="B165" s="40"/>
      <c r="C165" s="40"/>
      <c r="D165" s="40"/>
      <c r="E165" s="37"/>
      <c r="F165" s="39"/>
      <c r="G165" s="47"/>
      <c r="H165" s="40"/>
      <c r="I165" s="48"/>
      <c r="J165" s="49"/>
      <c r="K165" s="50"/>
      <c r="L165" s="51"/>
      <c r="M165" s="52"/>
      <c r="N165" s="46"/>
      <c r="O165" s="53">
        <f t="shared" si="2"/>
        <v>0</v>
      </c>
      <c r="P165" s="54"/>
    </row>
    <row r="166" spans="1:16" ht="16" x14ac:dyDescent="0.2">
      <c r="A166" s="46"/>
      <c r="B166" s="40"/>
      <c r="C166" s="40"/>
      <c r="D166" s="40"/>
      <c r="E166" s="37"/>
      <c r="F166" s="39"/>
      <c r="G166" s="47"/>
      <c r="H166" s="40"/>
      <c r="I166" s="48"/>
      <c r="J166" s="49"/>
      <c r="K166" s="50"/>
      <c r="L166" s="51"/>
      <c r="M166" s="52"/>
      <c r="N166" s="46"/>
      <c r="O166" s="53">
        <f t="shared" si="2"/>
        <v>0</v>
      </c>
      <c r="P166" s="54"/>
    </row>
    <row r="167" spans="1:16" ht="16" x14ac:dyDescent="0.2">
      <c r="A167" s="46"/>
      <c r="B167" s="40"/>
      <c r="C167" s="40"/>
      <c r="D167" s="40"/>
      <c r="E167" s="37"/>
      <c r="F167" s="39"/>
      <c r="G167" s="47"/>
      <c r="H167" s="40"/>
      <c r="I167" s="48"/>
      <c r="J167" s="49"/>
      <c r="K167" s="50"/>
      <c r="L167" s="51"/>
      <c r="M167" s="52"/>
      <c r="N167" s="46"/>
      <c r="O167" s="53">
        <f t="shared" si="2"/>
        <v>0</v>
      </c>
      <c r="P167" s="54"/>
    </row>
    <row r="168" spans="1:16" ht="16" x14ac:dyDescent="0.2">
      <c r="A168" s="46"/>
      <c r="B168" s="40"/>
      <c r="C168" s="40"/>
      <c r="D168" s="40"/>
      <c r="E168" s="37"/>
      <c r="F168" s="39"/>
      <c r="G168" s="47"/>
      <c r="H168" s="40"/>
      <c r="I168" s="48"/>
      <c r="J168" s="49"/>
      <c r="K168" s="50"/>
      <c r="L168" s="51"/>
      <c r="M168" s="52"/>
      <c r="N168" s="46"/>
      <c r="O168" s="53">
        <f t="shared" si="2"/>
        <v>0</v>
      </c>
      <c r="P168" s="54"/>
    </row>
    <row r="169" spans="1:16" ht="16" x14ac:dyDescent="0.2">
      <c r="A169" s="46"/>
      <c r="B169" s="40"/>
      <c r="C169" s="40"/>
      <c r="D169" s="40"/>
      <c r="E169" s="37"/>
      <c r="F169" s="39"/>
      <c r="G169" s="47"/>
      <c r="H169" s="40"/>
      <c r="I169" s="48"/>
      <c r="J169" s="49"/>
      <c r="K169" s="50"/>
      <c r="L169" s="51"/>
      <c r="M169" s="52"/>
      <c r="N169" s="46"/>
      <c r="O169" s="53">
        <f t="shared" si="2"/>
        <v>0</v>
      </c>
      <c r="P169" s="54"/>
    </row>
    <row r="170" spans="1:16" ht="16" x14ac:dyDescent="0.2">
      <c r="A170" s="46"/>
      <c r="B170" s="40"/>
      <c r="C170" s="40"/>
      <c r="D170" s="40"/>
      <c r="E170" s="37"/>
      <c r="F170" s="39"/>
      <c r="G170" s="47"/>
      <c r="H170" s="40"/>
      <c r="I170" s="48"/>
      <c r="J170" s="49"/>
      <c r="K170" s="50"/>
      <c r="L170" s="51"/>
      <c r="M170" s="52"/>
      <c r="N170" s="46"/>
      <c r="O170" s="53">
        <f t="shared" si="2"/>
        <v>0</v>
      </c>
      <c r="P170" s="54"/>
    </row>
    <row r="171" spans="1:16" ht="16" x14ac:dyDescent="0.2">
      <c r="A171" s="46"/>
      <c r="B171" s="40"/>
      <c r="C171" s="40"/>
      <c r="D171" s="40"/>
      <c r="E171" s="37"/>
      <c r="F171" s="39"/>
      <c r="G171" s="47"/>
      <c r="H171" s="40"/>
      <c r="I171" s="48"/>
      <c r="J171" s="49"/>
      <c r="K171" s="50"/>
      <c r="L171" s="51"/>
      <c r="M171" s="52"/>
      <c r="N171" s="46"/>
      <c r="O171" s="53">
        <f t="shared" si="2"/>
        <v>0</v>
      </c>
      <c r="P171" s="54"/>
    </row>
    <row r="172" spans="1:16" ht="16" x14ac:dyDescent="0.2">
      <c r="A172" s="46"/>
      <c r="B172" s="40"/>
      <c r="C172" s="40"/>
      <c r="D172" s="40"/>
      <c r="E172" s="37"/>
      <c r="F172" s="39"/>
      <c r="G172" s="47"/>
      <c r="H172" s="40"/>
      <c r="I172" s="48"/>
      <c r="J172" s="49"/>
      <c r="K172" s="50"/>
      <c r="L172" s="51"/>
      <c r="M172" s="52"/>
      <c r="N172" s="46"/>
      <c r="O172" s="53">
        <f t="shared" si="2"/>
        <v>0</v>
      </c>
      <c r="P172" s="54"/>
    </row>
    <row r="173" spans="1:16" ht="16" x14ac:dyDescent="0.2">
      <c r="A173" s="46"/>
      <c r="B173" s="40"/>
      <c r="C173" s="40"/>
      <c r="D173" s="40"/>
      <c r="E173" s="37"/>
      <c r="F173" s="39"/>
      <c r="G173" s="47"/>
      <c r="H173" s="40"/>
      <c r="I173" s="48"/>
      <c r="J173" s="49"/>
      <c r="K173" s="50"/>
      <c r="L173" s="51"/>
      <c r="M173" s="52"/>
      <c r="N173" s="46"/>
      <c r="O173" s="53">
        <f t="shared" si="2"/>
        <v>0</v>
      </c>
      <c r="P173" s="54"/>
    </row>
    <row r="174" spans="1:16" ht="16" x14ac:dyDescent="0.2">
      <c r="A174" s="46"/>
      <c r="B174" s="40"/>
      <c r="C174" s="40"/>
      <c r="D174" s="40"/>
      <c r="E174" s="37"/>
      <c r="F174" s="39"/>
      <c r="G174" s="47"/>
      <c r="H174" s="40"/>
      <c r="I174" s="48"/>
      <c r="J174" s="49"/>
      <c r="K174" s="50"/>
      <c r="L174" s="51"/>
      <c r="M174" s="52"/>
      <c r="N174" s="46"/>
      <c r="O174" s="53">
        <f t="shared" si="2"/>
        <v>0</v>
      </c>
      <c r="P174" s="54"/>
    </row>
    <row r="175" spans="1:16" ht="16" x14ac:dyDescent="0.2">
      <c r="A175" s="46"/>
      <c r="B175" s="40"/>
      <c r="C175" s="40"/>
      <c r="D175" s="90"/>
      <c r="E175" s="59"/>
      <c r="F175" s="39"/>
      <c r="G175" s="47"/>
      <c r="H175" s="40"/>
      <c r="I175" s="48"/>
      <c r="J175" s="49"/>
      <c r="K175" s="50"/>
      <c r="L175" s="51"/>
      <c r="M175" s="52"/>
      <c r="N175" s="46"/>
      <c r="O175" s="53">
        <f t="shared" si="2"/>
        <v>0</v>
      </c>
      <c r="P175" s="54"/>
    </row>
    <row r="176" spans="1:16" ht="16" x14ac:dyDescent="0.2">
      <c r="A176" s="46"/>
      <c r="B176" s="40"/>
      <c r="C176" s="40"/>
      <c r="D176" s="40"/>
      <c r="E176" s="37"/>
      <c r="F176" s="39"/>
      <c r="G176" s="47"/>
      <c r="H176" s="40"/>
      <c r="I176" s="48"/>
      <c r="J176" s="49"/>
      <c r="K176" s="50"/>
      <c r="L176" s="51"/>
      <c r="M176" s="52"/>
      <c r="N176" s="46"/>
      <c r="O176" s="53">
        <f t="shared" si="2"/>
        <v>0</v>
      </c>
      <c r="P176" s="54"/>
    </row>
    <row r="177" spans="1:16" ht="16" x14ac:dyDescent="0.2">
      <c r="A177" s="46"/>
      <c r="B177" s="40"/>
      <c r="C177" s="40"/>
      <c r="D177" s="40"/>
      <c r="E177" s="37"/>
      <c r="F177" s="39"/>
      <c r="G177" s="47"/>
      <c r="H177" s="40"/>
      <c r="I177" s="48"/>
      <c r="J177" s="49"/>
      <c r="K177" s="50"/>
      <c r="L177" s="51"/>
      <c r="M177" s="52"/>
      <c r="N177" s="46"/>
      <c r="O177" s="53">
        <f t="shared" si="2"/>
        <v>0</v>
      </c>
      <c r="P177" s="54"/>
    </row>
    <row r="178" spans="1:16" ht="16" x14ac:dyDescent="0.2">
      <c r="A178" s="46"/>
      <c r="B178" s="40"/>
      <c r="C178" s="40"/>
      <c r="D178" s="40"/>
      <c r="E178" s="37"/>
      <c r="F178" s="39"/>
      <c r="G178" s="47"/>
      <c r="H178" s="40"/>
      <c r="I178" s="48"/>
      <c r="J178" s="49"/>
      <c r="K178" s="50"/>
      <c r="L178" s="51"/>
      <c r="M178" s="52"/>
      <c r="N178" s="46"/>
      <c r="O178" s="53">
        <f t="shared" si="2"/>
        <v>0</v>
      </c>
      <c r="P178" s="54"/>
    </row>
    <row r="179" spans="1:16" ht="16" x14ac:dyDescent="0.2">
      <c r="A179" s="46"/>
      <c r="B179" s="40"/>
      <c r="C179" s="40"/>
      <c r="D179" s="40"/>
      <c r="E179" s="37"/>
      <c r="F179" s="39"/>
      <c r="G179" s="47"/>
      <c r="H179" s="40"/>
      <c r="I179" s="48"/>
      <c r="J179" s="49"/>
      <c r="K179" s="50"/>
      <c r="L179" s="51"/>
      <c r="M179" s="52"/>
      <c r="N179" s="46"/>
      <c r="O179" s="53">
        <f t="shared" si="2"/>
        <v>0</v>
      </c>
      <c r="P179" s="54"/>
    </row>
    <row r="180" spans="1:16" ht="16" x14ac:dyDescent="0.2">
      <c r="A180" s="46"/>
      <c r="B180" s="40"/>
      <c r="C180" s="40"/>
      <c r="D180" s="40"/>
      <c r="E180" s="37"/>
      <c r="F180" s="39"/>
      <c r="G180" s="47"/>
      <c r="H180" s="40"/>
      <c r="I180" s="48"/>
      <c r="J180" s="49"/>
      <c r="K180" s="50"/>
      <c r="L180" s="51"/>
      <c r="M180" s="52"/>
      <c r="N180" s="46"/>
      <c r="O180" s="53">
        <f t="shared" si="2"/>
        <v>0</v>
      </c>
      <c r="P180" s="54"/>
    </row>
    <row r="181" spans="1:16" ht="16" x14ac:dyDescent="0.2">
      <c r="A181" s="46"/>
      <c r="B181" s="40"/>
      <c r="C181" s="40"/>
      <c r="D181" s="40"/>
      <c r="E181" s="37"/>
      <c r="F181" s="39"/>
      <c r="G181" s="47"/>
      <c r="H181" s="40"/>
      <c r="I181" s="48"/>
      <c r="J181" s="49"/>
      <c r="K181" s="50"/>
      <c r="L181" s="51"/>
      <c r="M181" s="52"/>
      <c r="N181" s="46"/>
      <c r="O181" s="53">
        <f t="shared" si="2"/>
        <v>0</v>
      </c>
      <c r="P181" s="54"/>
    </row>
    <row r="182" spans="1:16" ht="16" x14ac:dyDescent="0.2">
      <c r="A182" s="46"/>
      <c r="B182" s="40"/>
      <c r="C182" s="40"/>
      <c r="D182" s="40"/>
      <c r="E182" s="37"/>
      <c r="F182" s="39"/>
      <c r="G182" s="47"/>
      <c r="H182" s="40"/>
      <c r="I182" s="48"/>
      <c r="J182" s="49"/>
      <c r="K182" s="50"/>
      <c r="L182" s="51"/>
      <c r="M182" s="52"/>
      <c r="N182" s="46"/>
      <c r="O182" s="53">
        <f t="shared" si="2"/>
        <v>0</v>
      </c>
      <c r="P182" s="54"/>
    </row>
    <row r="183" spans="1:16" ht="16" x14ac:dyDescent="0.2">
      <c r="A183" s="46"/>
      <c r="B183" s="40"/>
      <c r="C183" s="40"/>
      <c r="D183" s="40"/>
      <c r="E183" s="37"/>
      <c r="F183" s="39"/>
      <c r="G183" s="47"/>
      <c r="H183" s="40"/>
      <c r="I183" s="48"/>
      <c r="J183" s="49"/>
      <c r="K183" s="50"/>
      <c r="L183" s="51"/>
      <c r="M183" s="52"/>
      <c r="N183" s="46"/>
      <c r="O183" s="53">
        <f t="shared" si="2"/>
        <v>0</v>
      </c>
      <c r="P183" s="54"/>
    </row>
    <row r="184" spans="1:16" ht="16" x14ac:dyDescent="0.2">
      <c r="A184" s="46"/>
      <c r="B184" s="40"/>
      <c r="C184" s="40"/>
      <c r="D184" s="40"/>
      <c r="E184" s="37"/>
      <c r="F184" s="39"/>
      <c r="G184" s="47"/>
      <c r="H184" s="40"/>
      <c r="I184" s="48"/>
      <c r="J184" s="49"/>
      <c r="K184" s="50"/>
      <c r="L184" s="51"/>
      <c r="M184" s="52"/>
      <c r="N184" s="46"/>
      <c r="O184" s="53">
        <f t="shared" si="2"/>
        <v>0</v>
      </c>
      <c r="P184" s="54"/>
    </row>
    <row r="185" spans="1:16" ht="16" x14ac:dyDescent="0.2">
      <c r="A185" s="46"/>
      <c r="B185" s="40"/>
      <c r="C185" s="40"/>
      <c r="D185" s="40"/>
      <c r="E185" s="37"/>
      <c r="F185" s="39"/>
      <c r="G185" s="47"/>
      <c r="H185" s="40"/>
      <c r="I185" s="48"/>
      <c r="J185" s="49"/>
      <c r="K185" s="50"/>
      <c r="L185" s="51"/>
      <c r="M185" s="52"/>
      <c r="N185" s="46"/>
      <c r="O185" s="53">
        <f t="shared" si="2"/>
        <v>0</v>
      </c>
      <c r="P185" s="54"/>
    </row>
    <row r="186" spans="1:16" ht="16" x14ac:dyDescent="0.2">
      <c r="A186" s="46"/>
      <c r="B186" s="40"/>
      <c r="C186" s="40"/>
      <c r="D186" s="40"/>
      <c r="E186" s="37"/>
      <c r="F186" s="39"/>
      <c r="G186" s="47"/>
      <c r="H186" s="40"/>
      <c r="I186" s="48"/>
      <c r="J186" s="49"/>
      <c r="K186" s="50"/>
      <c r="L186" s="51"/>
      <c r="M186" s="52"/>
      <c r="N186" s="46"/>
      <c r="O186" s="53">
        <f t="shared" si="2"/>
        <v>0</v>
      </c>
      <c r="P186" s="54"/>
    </row>
    <row r="187" spans="1:16" ht="16" x14ac:dyDescent="0.2">
      <c r="A187" s="46"/>
      <c r="B187" s="40"/>
      <c r="C187" s="40"/>
      <c r="D187" s="40"/>
      <c r="E187" s="37"/>
      <c r="F187" s="39"/>
      <c r="G187" s="47"/>
      <c r="H187" s="40"/>
      <c r="I187" s="48"/>
      <c r="J187" s="49"/>
      <c r="K187" s="50"/>
      <c r="L187" s="51"/>
      <c r="M187" s="52"/>
      <c r="N187" s="46"/>
      <c r="O187" s="53">
        <f t="shared" si="2"/>
        <v>0</v>
      </c>
      <c r="P187" s="54"/>
    </row>
    <row r="188" spans="1:16" ht="16" x14ac:dyDescent="0.2">
      <c r="A188" s="46"/>
      <c r="B188" s="40"/>
      <c r="C188" s="40"/>
      <c r="D188" s="40"/>
      <c r="E188" s="37"/>
      <c r="F188" s="39"/>
      <c r="G188" s="47"/>
      <c r="H188" s="40"/>
      <c r="I188" s="48"/>
      <c r="J188" s="49"/>
      <c r="K188" s="50"/>
      <c r="L188" s="51"/>
      <c r="M188" s="52"/>
      <c r="N188" s="46"/>
      <c r="O188" s="53">
        <f t="shared" si="2"/>
        <v>0</v>
      </c>
      <c r="P188" s="54"/>
    </row>
    <row r="189" spans="1:16" ht="16" x14ac:dyDescent="0.2">
      <c r="A189" s="46"/>
      <c r="B189" s="40"/>
      <c r="C189" s="40"/>
      <c r="D189" s="40"/>
      <c r="E189" s="37"/>
      <c r="F189" s="39"/>
      <c r="G189" s="47"/>
      <c r="H189" s="40"/>
      <c r="I189" s="48"/>
      <c r="J189" s="49"/>
      <c r="K189" s="50"/>
      <c r="L189" s="51"/>
      <c r="M189" s="52"/>
      <c r="N189" s="46"/>
      <c r="O189" s="53">
        <f t="shared" si="2"/>
        <v>0</v>
      </c>
      <c r="P189" s="54"/>
    </row>
    <row r="190" spans="1:16" ht="16" x14ac:dyDescent="0.2">
      <c r="A190" s="46"/>
      <c r="B190" s="40"/>
      <c r="C190" s="40"/>
      <c r="D190" s="40"/>
      <c r="E190" s="37"/>
      <c r="F190" s="39"/>
      <c r="G190" s="47"/>
      <c r="H190" s="40"/>
      <c r="I190" s="48"/>
      <c r="J190" s="49"/>
      <c r="K190" s="50"/>
      <c r="L190" s="51"/>
      <c r="M190" s="52"/>
      <c r="N190" s="46"/>
      <c r="O190" s="53">
        <f t="shared" si="2"/>
        <v>0</v>
      </c>
      <c r="P190" s="54"/>
    </row>
    <row r="191" spans="1:16" ht="16" x14ac:dyDescent="0.2">
      <c r="A191" s="46"/>
      <c r="B191" s="40"/>
      <c r="C191" s="40"/>
      <c r="D191" s="40"/>
      <c r="E191" s="37"/>
      <c r="F191" s="39"/>
      <c r="G191" s="47"/>
      <c r="H191" s="40"/>
      <c r="I191" s="48"/>
      <c r="J191" s="49"/>
      <c r="K191" s="50"/>
      <c r="L191" s="51"/>
      <c r="M191" s="52"/>
      <c r="N191" s="46"/>
      <c r="O191" s="53">
        <f t="shared" si="2"/>
        <v>0</v>
      </c>
      <c r="P191" s="54"/>
    </row>
    <row r="192" spans="1:16" ht="16" x14ac:dyDescent="0.2">
      <c r="A192" s="46"/>
      <c r="B192" s="40"/>
      <c r="C192" s="40"/>
      <c r="D192" s="40"/>
      <c r="E192" s="37"/>
      <c r="F192" s="39"/>
      <c r="G192" s="47"/>
      <c r="H192" s="40"/>
      <c r="I192" s="48"/>
      <c r="J192" s="49"/>
      <c r="K192" s="50"/>
      <c r="L192" s="51"/>
      <c r="M192" s="52"/>
      <c r="N192" s="46"/>
      <c r="O192" s="53">
        <f t="shared" si="2"/>
        <v>0</v>
      </c>
      <c r="P192" s="54"/>
    </row>
    <row r="193" spans="1:16" ht="16" x14ac:dyDescent="0.2">
      <c r="A193" s="46"/>
      <c r="B193" s="40"/>
      <c r="C193" s="40"/>
      <c r="D193" s="40"/>
      <c r="E193" s="37"/>
      <c r="F193" s="39"/>
      <c r="G193" s="47"/>
      <c r="H193" s="40"/>
      <c r="I193" s="48"/>
      <c r="J193" s="49"/>
      <c r="K193" s="50"/>
      <c r="L193" s="51"/>
      <c r="M193" s="52"/>
      <c r="N193" s="46"/>
      <c r="O193" s="53">
        <f t="shared" si="2"/>
        <v>0</v>
      </c>
      <c r="P193" s="54"/>
    </row>
    <row r="194" spans="1:16" ht="16" x14ac:dyDescent="0.2">
      <c r="A194" s="46"/>
      <c r="B194" s="40"/>
      <c r="C194" s="40"/>
      <c r="D194" s="40"/>
      <c r="E194" s="37"/>
      <c r="F194" s="39"/>
      <c r="G194" s="47"/>
      <c r="H194" s="40"/>
      <c r="I194" s="48"/>
      <c r="J194" s="49"/>
      <c r="K194" s="50"/>
      <c r="L194" s="51"/>
      <c r="M194" s="52"/>
      <c r="N194" s="46"/>
      <c r="O194" s="53">
        <f t="shared" si="2"/>
        <v>0</v>
      </c>
      <c r="P194" s="54"/>
    </row>
    <row r="195" spans="1:16" ht="16" x14ac:dyDescent="0.2">
      <c r="A195" s="89"/>
      <c r="B195" s="90"/>
      <c r="C195" s="90"/>
      <c r="D195" s="90"/>
      <c r="E195" s="59"/>
      <c r="F195" s="91"/>
      <c r="G195" s="47"/>
      <c r="H195" s="40"/>
      <c r="I195" s="48"/>
      <c r="J195" s="49"/>
      <c r="K195" s="50"/>
      <c r="L195" s="51"/>
      <c r="M195" s="52"/>
      <c r="N195" s="46"/>
      <c r="O195" s="53">
        <f t="shared" si="2"/>
        <v>0</v>
      </c>
      <c r="P195" s="54"/>
    </row>
    <row r="196" spans="1:16" ht="16" x14ac:dyDescent="0.2">
      <c r="A196" s="46"/>
      <c r="B196" s="40"/>
      <c r="C196" s="40"/>
      <c r="D196" s="40"/>
      <c r="E196" s="37"/>
      <c r="F196" s="39"/>
      <c r="G196" s="47"/>
      <c r="H196" s="40"/>
      <c r="I196" s="48"/>
      <c r="J196" s="49"/>
      <c r="K196" s="50"/>
      <c r="L196" s="51"/>
      <c r="M196" s="52"/>
      <c r="N196" s="46"/>
      <c r="O196" s="53">
        <f t="shared" si="2"/>
        <v>0</v>
      </c>
      <c r="P196" s="54"/>
    </row>
    <row r="197" spans="1:16" ht="16" x14ac:dyDescent="0.2">
      <c r="A197" s="46"/>
      <c r="B197" s="40"/>
      <c r="C197" s="40"/>
      <c r="D197" s="40"/>
      <c r="E197" s="37"/>
      <c r="F197" s="39"/>
      <c r="G197" s="47"/>
      <c r="H197" s="40"/>
      <c r="I197" s="48"/>
      <c r="J197" s="49"/>
      <c r="K197" s="50"/>
      <c r="L197" s="51"/>
      <c r="M197" s="52"/>
      <c r="N197" s="46"/>
      <c r="O197" s="53">
        <f t="shared" ref="O197:O221" si="3">ABS(N197-A197)</f>
        <v>0</v>
      </c>
      <c r="P197" s="54"/>
    </row>
    <row r="198" spans="1:16" ht="16" x14ac:dyDescent="0.2">
      <c r="A198" s="46"/>
      <c r="B198" s="40"/>
      <c r="C198" s="40"/>
      <c r="D198" s="40"/>
      <c r="E198" s="37"/>
      <c r="F198" s="39"/>
      <c r="G198" s="47"/>
      <c r="H198" s="40"/>
      <c r="I198" s="48"/>
      <c r="J198" s="49"/>
      <c r="K198" s="50"/>
      <c r="L198" s="51"/>
      <c r="M198" s="52"/>
      <c r="N198" s="46"/>
      <c r="O198" s="53">
        <f t="shared" si="3"/>
        <v>0</v>
      </c>
      <c r="P198" s="54"/>
    </row>
    <row r="199" spans="1:16" ht="16" x14ac:dyDescent="0.2">
      <c r="A199" s="46"/>
      <c r="B199" s="40"/>
      <c r="C199" s="40"/>
      <c r="D199" s="40"/>
      <c r="E199" s="37"/>
      <c r="F199" s="39"/>
      <c r="G199" s="47"/>
      <c r="H199" s="40"/>
      <c r="I199" s="48"/>
      <c r="J199" s="49"/>
      <c r="K199" s="50"/>
      <c r="L199" s="51"/>
      <c r="M199" s="52"/>
      <c r="N199" s="46"/>
      <c r="O199" s="53">
        <f t="shared" si="3"/>
        <v>0</v>
      </c>
      <c r="P199" s="54"/>
    </row>
    <row r="200" spans="1:16" ht="16" x14ac:dyDescent="0.2">
      <c r="A200" s="46"/>
      <c r="B200" s="40"/>
      <c r="C200" s="40"/>
      <c r="D200" s="40"/>
      <c r="E200" s="37"/>
      <c r="F200" s="39"/>
      <c r="G200" s="47"/>
      <c r="H200" s="40"/>
      <c r="I200" s="48"/>
      <c r="J200" s="49"/>
      <c r="K200" s="50"/>
      <c r="L200" s="51"/>
      <c r="M200" s="52"/>
      <c r="N200" s="46"/>
      <c r="O200" s="53">
        <f t="shared" si="3"/>
        <v>0</v>
      </c>
      <c r="P200" s="54"/>
    </row>
    <row r="201" spans="1:16" ht="16" x14ac:dyDescent="0.2">
      <c r="A201" s="46"/>
      <c r="B201" s="40"/>
      <c r="C201" s="40"/>
      <c r="D201" s="40"/>
      <c r="E201" s="37"/>
      <c r="F201" s="39"/>
      <c r="G201" s="47"/>
      <c r="H201" s="40"/>
      <c r="I201" s="48"/>
      <c r="J201" s="49"/>
      <c r="K201" s="50"/>
      <c r="L201" s="51"/>
      <c r="M201" s="52"/>
      <c r="N201" s="46"/>
      <c r="O201" s="53">
        <f t="shared" si="3"/>
        <v>0</v>
      </c>
      <c r="P201" s="54"/>
    </row>
    <row r="202" spans="1:16" ht="16" x14ac:dyDescent="0.2">
      <c r="A202" s="46"/>
      <c r="B202" s="40"/>
      <c r="C202" s="40"/>
      <c r="D202" s="40"/>
      <c r="E202" s="37"/>
      <c r="F202" s="39"/>
      <c r="G202" s="47"/>
      <c r="H202" s="40"/>
      <c r="I202" s="48"/>
      <c r="J202" s="49"/>
      <c r="K202" s="50"/>
      <c r="L202" s="51"/>
      <c r="M202" s="52"/>
      <c r="N202" s="46"/>
      <c r="O202" s="53">
        <f t="shared" si="3"/>
        <v>0</v>
      </c>
      <c r="P202" s="54"/>
    </row>
    <row r="203" spans="1:16" ht="16" x14ac:dyDescent="0.2">
      <c r="A203" s="46"/>
      <c r="B203" s="40"/>
      <c r="C203" s="40"/>
      <c r="D203" s="40"/>
      <c r="E203" s="37"/>
      <c r="F203" s="39"/>
      <c r="G203" s="47"/>
      <c r="H203" s="40"/>
      <c r="I203" s="48"/>
      <c r="J203" s="49"/>
      <c r="K203" s="50"/>
      <c r="L203" s="51"/>
      <c r="M203" s="52"/>
      <c r="N203" s="46"/>
      <c r="O203" s="53">
        <f t="shared" si="3"/>
        <v>0</v>
      </c>
      <c r="P203" s="54"/>
    </row>
    <row r="204" spans="1:16" ht="16" x14ac:dyDescent="0.2">
      <c r="A204" s="46"/>
      <c r="B204" s="40"/>
      <c r="C204" s="40"/>
      <c r="D204" s="40"/>
      <c r="E204" s="37"/>
      <c r="F204" s="39"/>
      <c r="G204" s="47"/>
      <c r="H204" s="40"/>
      <c r="I204" s="48"/>
      <c r="J204" s="49"/>
      <c r="K204" s="50"/>
      <c r="L204" s="51"/>
      <c r="M204" s="52"/>
      <c r="N204" s="46"/>
      <c r="O204" s="53">
        <f t="shared" si="3"/>
        <v>0</v>
      </c>
      <c r="P204" s="54"/>
    </row>
    <row r="205" spans="1:16" ht="16" x14ac:dyDescent="0.2">
      <c r="A205" s="46"/>
      <c r="B205" s="40"/>
      <c r="C205" s="40"/>
      <c r="D205" s="40"/>
      <c r="E205" s="37"/>
      <c r="F205" s="39"/>
      <c r="G205" s="47"/>
      <c r="H205" s="40"/>
      <c r="I205" s="48"/>
      <c r="J205" s="49"/>
      <c r="K205" s="50"/>
      <c r="L205" s="51"/>
      <c r="M205" s="52"/>
      <c r="N205" s="46"/>
      <c r="O205" s="53">
        <f t="shared" si="3"/>
        <v>0</v>
      </c>
      <c r="P205" s="54"/>
    </row>
    <row r="206" spans="1:16" ht="16" x14ac:dyDescent="0.2">
      <c r="A206" s="46"/>
      <c r="B206" s="40"/>
      <c r="C206" s="40"/>
      <c r="D206" s="40"/>
      <c r="E206" s="37"/>
      <c r="F206" s="39"/>
      <c r="G206" s="47"/>
      <c r="H206" s="40"/>
      <c r="I206" s="48"/>
      <c r="J206" s="49"/>
      <c r="K206" s="50"/>
      <c r="L206" s="51"/>
      <c r="M206" s="52"/>
      <c r="N206" s="46"/>
      <c r="O206" s="53">
        <f t="shared" si="3"/>
        <v>0</v>
      </c>
      <c r="P206" s="54"/>
    </row>
    <row r="207" spans="1:16" ht="16" x14ac:dyDescent="0.2">
      <c r="A207" s="46"/>
      <c r="B207" s="40"/>
      <c r="C207" s="40"/>
      <c r="D207" s="40"/>
      <c r="E207" s="37"/>
      <c r="F207" s="39"/>
      <c r="G207" s="47"/>
      <c r="H207" s="40"/>
      <c r="I207" s="48"/>
      <c r="J207" s="49"/>
      <c r="K207" s="50"/>
      <c r="L207" s="51"/>
      <c r="M207" s="52"/>
      <c r="N207" s="46"/>
      <c r="O207" s="53">
        <f t="shared" si="3"/>
        <v>0</v>
      </c>
      <c r="P207" s="54"/>
    </row>
    <row r="208" spans="1:16" ht="16" x14ac:dyDescent="0.2">
      <c r="A208" s="46"/>
      <c r="B208" s="40"/>
      <c r="C208" s="40"/>
      <c r="D208" s="40"/>
      <c r="E208" s="37"/>
      <c r="F208" s="39"/>
      <c r="G208" s="47"/>
      <c r="H208" s="40"/>
      <c r="I208" s="48"/>
      <c r="J208" s="49"/>
      <c r="K208" s="50"/>
      <c r="L208" s="51"/>
      <c r="M208" s="52"/>
      <c r="N208" s="46"/>
      <c r="O208" s="53">
        <f t="shared" si="3"/>
        <v>0</v>
      </c>
      <c r="P208" s="54"/>
    </row>
    <row r="209" spans="1:16" ht="16" x14ac:dyDescent="0.2">
      <c r="A209" s="46"/>
      <c r="B209" s="40"/>
      <c r="C209" s="40"/>
      <c r="D209" s="40"/>
      <c r="E209" s="37"/>
      <c r="F209" s="39"/>
      <c r="G209" s="47"/>
      <c r="H209" s="40"/>
      <c r="I209" s="48"/>
      <c r="J209" s="49"/>
      <c r="K209" s="50"/>
      <c r="L209" s="51"/>
      <c r="M209" s="52"/>
      <c r="N209" s="46"/>
      <c r="O209" s="53">
        <f t="shared" si="3"/>
        <v>0</v>
      </c>
      <c r="P209" s="54"/>
    </row>
    <row r="210" spans="1:16" ht="16" x14ac:dyDescent="0.2">
      <c r="A210" s="46"/>
      <c r="B210" s="40"/>
      <c r="C210" s="40"/>
      <c r="D210" s="40"/>
      <c r="E210" s="37"/>
      <c r="F210" s="39"/>
      <c r="G210" s="47"/>
      <c r="H210" s="40"/>
      <c r="I210" s="48"/>
      <c r="J210" s="49"/>
      <c r="K210" s="50"/>
      <c r="L210" s="51"/>
      <c r="M210" s="52"/>
      <c r="N210" s="46"/>
      <c r="O210" s="53">
        <f t="shared" si="3"/>
        <v>0</v>
      </c>
      <c r="P210" s="54"/>
    </row>
    <row r="211" spans="1:16" ht="16" x14ac:dyDescent="0.2">
      <c r="A211" s="46"/>
      <c r="B211" s="40"/>
      <c r="C211" s="40"/>
      <c r="D211" s="40"/>
      <c r="E211" s="37"/>
      <c r="F211" s="39"/>
      <c r="G211" s="47"/>
      <c r="H211" s="40"/>
      <c r="I211" s="48"/>
      <c r="J211" s="49"/>
      <c r="K211" s="50"/>
      <c r="L211" s="51"/>
      <c r="M211" s="52"/>
      <c r="N211" s="46"/>
      <c r="O211" s="53">
        <f t="shared" si="3"/>
        <v>0</v>
      </c>
      <c r="P211" s="54"/>
    </row>
    <row r="212" spans="1:16" ht="16" x14ac:dyDescent="0.2">
      <c r="A212" s="46"/>
      <c r="B212" s="40"/>
      <c r="C212" s="40"/>
      <c r="D212" s="40"/>
      <c r="E212" s="37"/>
      <c r="F212" s="39"/>
      <c r="G212" s="47"/>
      <c r="H212" s="40"/>
      <c r="I212" s="48"/>
      <c r="J212" s="49"/>
      <c r="K212" s="50"/>
      <c r="L212" s="51"/>
      <c r="M212" s="52"/>
      <c r="N212" s="46"/>
      <c r="O212" s="53">
        <f t="shared" si="3"/>
        <v>0</v>
      </c>
      <c r="P212" s="54"/>
    </row>
    <row r="213" spans="1:16" ht="16" x14ac:dyDescent="0.2">
      <c r="A213" s="46"/>
      <c r="B213" s="40"/>
      <c r="C213" s="40"/>
      <c r="D213" s="40"/>
      <c r="E213" s="37"/>
      <c r="F213" s="39"/>
      <c r="G213" s="47"/>
      <c r="H213" s="40"/>
      <c r="I213" s="48"/>
      <c r="J213" s="49"/>
      <c r="K213" s="50"/>
      <c r="L213" s="51"/>
      <c r="M213" s="52"/>
      <c r="N213" s="46"/>
      <c r="O213" s="53">
        <f t="shared" si="3"/>
        <v>0</v>
      </c>
      <c r="P213" s="54"/>
    </row>
    <row r="214" spans="1:16" ht="16" x14ac:dyDescent="0.2">
      <c r="A214" s="46"/>
      <c r="B214" s="40"/>
      <c r="C214" s="40"/>
      <c r="D214" s="40"/>
      <c r="E214" s="37"/>
      <c r="F214" s="39"/>
      <c r="G214" s="47"/>
      <c r="H214" s="40"/>
      <c r="I214" s="48"/>
      <c r="J214" s="49"/>
      <c r="K214" s="50"/>
      <c r="L214" s="51"/>
      <c r="M214" s="52"/>
      <c r="N214" s="46"/>
      <c r="O214" s="53">
        <f t="shared" si="3"/>
        <v>0</v>
      </c>
      <c r="P214" s="54"/>
    </row>
    <row r="215" spans="1:16" ht="16" x14ac:dyDescent="0.2">
      <c r="A215" s="46"/>
      <c r="B215" s="40"/>
      <c r="C215" s="40"/>
      <c r="D215" s="40"/>
      <c r="E215" s="37"/>
      <c r="F215" s="39"/>
      <c r="G215" s="47"/>
      <c r="H215" s="40"/>
      <c r="I215" s="48"/>
      <c r="J215" s="49"/>
      <c r="K215" s="50"/>
      <c r="L215" s="51"/>
      <c r="M215" s="52"/>
      <c r="N215" s="46"/>
      <c r="O215" s="53">
        <f t="shared" si="3"/>
        <v>0</v>
      </c>
      <c r="P215" s="54"/>
    </row>
    <row r="216" spans="1:16" ht="16" x14ac:dyDescent="0.2">
      <c r="A216" s="46"/>
      <c r="B216" s="40"/>
      <c r="C216" s="40"/>
      <c r="D216" s="40"/>
      <c r="E216" s="37"/>
      <c r="F216" s="39"/>
      <c r="G216" s="47"/>
      <c r="H216" s="40"/>
      <c r="I216" s="48"/>
      <c r="J216" s="49"/>
      <c r="K216" s="50"/>
      <c r="L216" s="51"/>
      <c r="M216" s="52"/>
      <c r="N216" s="46"/>
      <c r="O216" s="53">
        <f t="shared" si="3"/>
        <v>0</v>
      </c>
      <c r="P216" s="54"/>
    </row>
    <row r="217" spans="1:16" ht="16" x14ac:dyDescent="0.2">
      <c r="A217" s="46"/>
      <c r="B217" s="40"/>
      <c r="C217" s="40"/>
      <c r="D217" s="40"/>
      <c r="E217" s="37"/>
      <c r="F217" s="39"/>
      <c r="G217" s="47"/>
      <c r="H217" s="40"/>
      <c r="I217" s="48"/>
      <c r="J217" s="49"/>
      <c r="K217" s="107"/>
      <c r="L217" s="110"/>
      <c r="M217" s="111"/>
      <c r="N217" s="46"/>
      <c r="O217" s="53">
        <f t="shared" si="3"/>
        <v>0</v>
      </c>
      <c r="P217" s="54"/>
    </row>
    <row r="218" spans="1:16" ht="16" x14ac:dyDescent="0.2">
      <c r="A218" s="46"/>
      <c r="B218" s="40"/>
      <c r="C218" s="40"/>
      <c r="D218" s="40"/>
      <c r="E218" s="37"/>
      <c r="F218" s="39"/>
      <c r="G218" s="47"/>
      <c r="H218" s="40"/>
      <c r="I218" s="48"/>
      <c r="J218" s="49"/>
      <c r="K218" s="50"/>
      <c r="L218" s="51"/>
      <c r="M218" s="52"/>
      <c r="N218" s="46"/>
      <c r="O218" s="53">
        <f t="shared" si="3"/>
        <v>0</v>
      </c>
      <c r="P218" s="54"/>
    </row>
    <row r="219" spans="1:16" ht="16" x14ac:dyDescent="0.2">
      <c r="A219" s="46"/>
      <c r="B219" s="40"/>
      <c r="C219" s="40"/>
      <c r="D219" s="40"/>
      <c r="E219" s="37"/>
      <c r="F219" s="39"/>
      <c r="G219" s="47"/>
      <c r="H219" s="40"/>
      <c r="I219" s="48"/>
      <c r="J219" s="49"/>
      <c r="K219" s="50"/>
      <c r="L219" s="51"/>
      <c r="M219" s="52"/>
      <c r="N219" s="46"/>
      <c r="O219" s="53">
        <f t="shared" si="3"/>
        <v>0</v>
      </c>
      <c r="P219" s="54"/>
    </row>
    <row r="220" spans="1:16" ht="16" x14ac:dyDescent="0.2">
      <c r="A220" s="46"/>
      <c r="B220" s="40"/>
      <c r="C220" s="40"/>
      <c r="D220" s="40"/>
      <c r="E220" s="37"/>
      <c r="F220" s="39"/>
      <c r="G220" s="47"/>
      <c r="H220" s="40"/>
      <c r="I220" s="48"/>
      <c r="J220" s="49"/>
      <c r="K220" s="50"/>
      <c r="L220" s="51"/>
      <c r="M220" s="52"/>
      <c r="N220" s="46"/>
      <c r="O220" s="53">
        <f t="shared" si="3"/>
        <v>0</v>
      </c>
      <c r="P220" s="54"/>
    </row>
    <row r="221" spans="1:16" ht="16" x14ac:dyDescent="0.2">
      <c r="A221" s="46"/>
      <c r="B221" s="40"/>
      <c r="C221" s="40"/>
      <c r="D221" s="40"/>
      <c r="E221" s="37"/>
      <c r="F221" s="39"/>
      <c r="G221" s="47"/>
      <c r="H221" s="40"/>
      <c r="I221" s="114"/>
      <c r="J221" s="49"/>
      <c r="K221" s="107"/>
      <c r="L221" s="110"/>
      <c r="M221" s="111"/>
      <c r="N221" s="46"/>
      <c r="O221" s="53">
        <f t="shared" si="3"/>
        <v>0</v>
      </c>
      <c r="P221" s="54"/>
    </row>
    <row r="222" spans="1:16" ht="33.75" customHeight="1" thickBot="1" x14ac:dyDescent="0.25">
      <c r="A222" s="100" t="s">
        <v>55</v>
      </c>
      <c r="B222" s="60"/>
      <c r="C222" s="104"/>
      <c r="D222" s="104"/>
      <c r="E222" s="92">
        <f>SUM(E4:E221)</f>
        <v>78</v>
      </c>
      <c r="F222" s="35"/>
      <c r="G222" s="161" t="s">
        <v>56</v>
      </c>
      <c r="H222" s="162"/>
      <c r="I222" s="62">
        <f>SUM(I4:I195)</f>
        <v>29</v>
      </c>
      <c r="J222" s="105">
        <f>SUM(J4:J195)</f>
        <v>0</v>
      </c>
      <c r="K222" s="108">
        <f>SUM(K4:K195)</f>
        <v>26</v>
      </c>
      <c r="L222" s="110">
        <f>SUM(L4:L195)</f>
        <v>25</v>
      </c>
      <c r="M222" s="52">
        <f>SUM(M4:M195)</f>
        <v>0</v>
      </c>
      <c r="N222" s="93"/>
      <c r="O222" s="64">
        <f>SUM(I222:M222)</f>
        <v>80</v>
      </c>
      <c r="P222" s="128" t="s">
        <v>57</v>
      </c>
    </row>
    <row r="223" spans="1:16" s="139" customFormat="1" ht="36" customHeight="1" thickBot="1" x14ac:dyDescent="0.25">
      <c r="A223" s="150" t="s">
        <v>58</v>
      </c>
      <c r="B223" s="150"/>
      <c r="C223" s="150"/>
      <c r="D223" s="117"/>
      <c r="E223" s="61">
        <f>SUM(C4:C221)</f>
        <v>10</v>
      </c>
      <c r="F223" s="137"/>
      <c r="G223" s="163" t="s">
        <v>184</v>
      </c>
      <c r="H223" s="164"/>
      <c r="I223" s="66">
        <f>SUMIF(I4:I195,"=1",O4:O195)</f>
        <v>0.76805555555555571</v>
      </c>
      <c r="J223" s="106">
        <f>SUMIF(J4:J195,"=1",O4:O195)</f>
        <v>0</v>
      </c>
      <c r="K223" s="109">
        <f>SUMIF(K4:K195,"=1",O4:O195)</f>
        <v>0.17708333333333309</v>
      </c>
      <c r="L223" s="113">
        <f>SUMIF(L4:L195,"=1",O4:O195)</f>
        <v>0.21597222222222201</v>
      </c>
      <c r="M223" s="112">
        <f>SUMIF(M4:M195,"=1",O4:O195)</f>
        <v>0</v>
      </c>
      <c r="N223" s="138"/>
      <c r="O223" s="67">
        <f>SUM(O4:O221)</f>
        <v>1.5638888888888887</v>
      </c>
      <c r="P223" s="128" t="s">
        <v>181</v>
      </c>
    </row>
    <row r="224" spans="1:16" ht="32.25" customHeight="1" x14ac:dyDescent="0.2">
      <c r="A224" s="63"/>
      <c r="B224" s="69"/>
      <c r="C224" s="35"/>
      <c r="D224" s="35"/>
      <c r="E224" s="35"/>
      <c r="F224" s="35"/>
      <c r="G224" s="163" t="s">
        <v>185</v>
      </c>
      <c r="H224" s="164"/>
      <c r="I224" s="70">
        <f>ABS(I223*60)</f>
        <v>46.083333333333343</v>
      </c>
      <c r="J224" s="71">
        <f>ABS(J223*60)</f>
        <v>0</v>
      </c>
      <c r="K224" s="72">
        <f>ABS(K223*60)</f>
        <v>10.624999999999986</v>
      </c>
      <c r="L224" s="73">
        <f>ABS(L223*60)</f>
        <v>12.958333333333321</v>
      </c>
      <c r="M224" s="74">
        <f>ABS(M223*60)</f>
        <v>0</v>
      </c>
      <c r="N224" s="95"/>
      <c r="O224" s="53">
        <f>ABS(O223*60)</f>
        <v>93.833333333333314</v>
      </c>
      <c r="P224" s="128" t="s">
        <v>182</v>
      </c>
    </row>
    <row r="225" spans="1:16" ht="30" customHeight="1" x14ac:dyDescent="0.2">
      <c r="A225" s="63"/>
      <c r="B225" s="69"/>
      <c r="C225" s="35"/>
      <c r="D225" s="35"/>
      <c r="E225" s="35"/>
      <c r="F225" s="35"/>
      <c r="G225" s="163" t="s">
        <v>186</v>
      </c>
      <c r="H225" s="164"/>
      <c r="I225" s="115">
        <f t="shared" ref="I225" si="4">ABS(I224/I222)</f>
        <v>1.5890804597701154</v>
      </c>
      <c r="J225" s="116">
        <v>0</v>
      </c>
      <c r="K225" s="76">
        <f>ABS(K224/K222)</f>
        <v>0.40865384615384559</v>
      </c>
      <c r="L225" s="77">
        <f>ABS(L224/L222)</f>
        <v>0.51833333333333287</v>
      </c>
      <c r="M225" s="78">
        <v>0</v>
      </c>
      <c r="N225" s="93"/>
      <c r="O225" s="79">
        <f>ABS(O224/O222)</f>
        <v>1.1729166666666664</v>
      </c>
      <c r="P225" s="129" t="s">
        <v>183</v>
      </c>
    </row>
    <row r="226" spans="1:16" ht="17" thickBot="1" x14ac:dyDescent="0.25">
      <c r="A226" s="63"/>
      <c r="B226" s="69"/>
      <c r="C226" s="35"/>
      <c r="D226" s="35"/>
      <c r="E226" s="35"/>
      <c r="F226" s="35"/>
      <c r="G226" s="81"/>
      <c r="H226" s="82"/>
      <c r="I226" s="35"/>
      <c r="J226" s="83"/>
      <c r="K226" s="83"/>
      <c r="L226" s="83"/>
      <c r="M226" s="83"/>
      <c r="N226" s="63"/>
      <c r="O226" s="35"/>
      <c r="P226" s="35"/>
    </row>
    <row r="227" spans="1:16" ht="18" thickTop="1" thickBot="1" x14ac:dyDescent="0.25">
      <c r="A227" s="153" t="s">
        <v>65</v>
      </c>
      <c r="B227" s="154"/>
      <c r="C227" s="154"/>
      <c r="D227" s="154"/>
      <c r="E227" s="154"/>
      <c r="F227" s="154"/>
      <c r="G227" s="155"/>
      <c r="H227" s="82" t="s">
        <v>66</v>
      </c>
      <c r="I227" s="118" t="s">
        <v>187</v>
      </c>
      <c r="J227" s="118" t="s">
        <v>188</v>
      </c>
      <c r="K227" s="118">
        <v>46</v>
      </c>
      <c r="L227" s="118">
        <v>47</v>
      </c>
      <c r="M227" s="118">
        <v>51</v>
      </c>
      <c r="N227" s="63"/>
      <c r="O227" s="35"/>
      <c r="P227" s="35"/>
    </row>
    <row r="228" spans="1:16" ht="17" thickTop="1" x14ac:dyDescent="0.2">
      <c r="A228" s="63"/>
      <c r="B228" s="35"/>
      <c r="C228" s="35"/>
      <c r="D228" s="35"/>
      <c r="E228" s="35"/>
      <c r="F228" s="35" t="s">
        <v>67</v>
      </c>
      <c r="G228" s="82"/>
      <c r="H228" s="82" t="s">
        <v>68</v>
      </c>
      <c r="I228" s="118">
        <v>38397</v>
      </c>
      <c r="J228" s="118"/>
      <c r="K228" s="118">
        <v>143416</v>
      </c>
      <c r="L228" s="118">
        <v>132219</v>
      </c>
      <c r="M228" s="118"/>
      <c r="N228" s="63"/>
      <c r="O228" s="35"/>
      <c r="P228" s="35"/>
    </row>
    <row r="229" spans="1:16" ht="16" x14ac:dyDescent="0.2">
      <c r="A229" s="84" t="s">
        <v>46</v>
      </c>
      <c r="B229" s="140" t="s">
        <v>69</v>
      </c>
      <c r="C229" s="141"/>
      <c r="D229" s="141"/>
      <c r="E229" s="142"/>
      <c r="F229" s="85">
        <f>SUMIF(F4:F221,"CA",E4:E221)</f>
        <v>13</v>
      </c>
      <c r="G229" s="86">
        <f>ABS(F229/E222)</f>
        <v>0.16666666666666666</v>
      </c>
      <c r="H229" s="82" t="s">
        <v>70</v>
      </c>
      <c r="I229" s="118">
        <v>38438</v>
      </c>
      <c r="J229" s="118"/>
      <c r="K229" s="118">
        <v>143457</v>
      </c>
      <c r="L229" s="118">
        <v>132263</v>
      </c>
      <c r="M229" s="118"/>
      <c r="N229" s="63"/>
      <c r="O229" s="35"/>
      <c r="P229" s="35"/>
    </row>
    <row r="230" spans="1:16" ht="16" x14ac:dyDescent="0.2">
      <c r="A230" s="84" t="s">
        <v>44</v>
      </c>
      <c r="B230" s="140" t="s">
        <v>71</v>
      </c>
      <c r="C230" s="141"/>
      <c r="D230" s="141"/>
      <c r="E230" s="142"/>
      <c r="F230" s="85">
        <f>SUMIF(F4:F221,"EL",E4:E221)</f>
        <v>15</v>
      </c>
      <c r="G230" s="86">
        <f>ABS(F230/E222)</f>
        <v>0.19230769230769232</v>
      </c>
      <c r="H230" s="82" t="s">
        <v>72</v>
      </c>
      <c r="I230" s="118">
        <f>SUM(I229-I228)</f>
        <v>41</v>
      </c>
      <c r="J230" s="118">
        <f>SUM(J229-J228)</f>
        <v>0</v>
      </c>
      <c r="K230" s="118">
        <f>SUM(K229-K228)</f>
        <v>41</v>
      </c>
      <c r="L230" s="118">
        <f>SUM(L229-L228)</f>
        <v>44</v>
      </c>
      <c r="M230" s="118">
        <f>SUM(M229-M228)</f>
        <v>0</v>
      </c>
      <c r="N230" s="63"/>
      <c r="O230" s="35"/>
      <c r="P230" s="35"/>
    </row>
    <row r="231" spans="1:16" ht="16" x14ac:dyDescent="0.2">
      <c r="A231" s="84" t="s">
        <v>53</v>
      </c>
      <c r="B231" s="140" t="s">
        <v>73</v>
      </c>
      <c r="C231" s="141"/>
      <c r="D231" s="141"/>
      <c r="E231" s="142"/>
      <c r="F231" s="85">
        <f>SUMIF(F4:F221,"EN",E4:E221)</f>
        <v>0</v>
      </c>
      <c r="G231" s="86">
        <f>ABS(F231/E222)</f>
        <v>0</v>
      </c>
      <c r="H231" s="82" t="s">
        <v>74</v>
      </c>
      <c r="I231" s="118"/>
      <c r="J231" s="118"/>
      <c r="K231" s="118"/>
      <c r="L231" s="118"/>
      <c r="M231" s="118"/>
      <c r="N231" s="63"/>
      <c r="O231" s="35"/>
      <c r="P231" s="35"/>
    </row>
    <row r="232" spans="1:16" ht="16" x14ac:dyDescent="0.2">
      <c r="A232" s="84" t="s">
        <v>54</v>
      </c>
      <c r="B232" s="140" t="s">
        <v>75</v>
      </c>
      <c r="C232" s="141"/>
      <c r="D232" s="141"/>
      <c r="E232" s="142"/>
      <c r="F232" s="85">
        <f>SUMIF(F4:F221,"EV",E4:E221)</f>
        <v>0</v>
      </c>
      <c r="G232" s="86">
        <f>ABS(F232/E222)</f>
        <v>0</v>
      </c>
      <c r="H232" s="82"/>
      <c r="I232" s="35"/>
      <c r="J232" s="35"/>
      <c r="K232" s="35" t="s">
        <v>76</v>
      </c>
      <c r="L232" s="35"/>
      <c r="M232" s="35"/>
      <c r="N232" s="63"/>
      <c r="O232" s="35"/>
      <c r="P232" s="35"/>
    </row>
    <row r="233" spans="1:16" ht="16" x14ac:dyDescent="0.2">
      <c r="A233" s="84" t="s">
        <v>77</v>
      </c>
      <c r="B233" s="140" t="s">
        <v>78</v>
      </c>
      <c r="C233" s="141"/>
      <c r="D233" s="141"/>
      <c r="E233" s="142"/>
      <c r="F233" s="85">
        <f>SUMIF(F4:F221,"FP",E4:E221)</f>
        <v>0</v>
      </c>
      <c r="G233" s="86">
        <f>ABS(F233/E222)</f>
        <v>0</v>
      </c>
      <c r="H233" s="82"/>
      <c r="I233" s="35"/>
      <c r="J233" s="35"/>
      <c r="K233" s="35"/>
      <c r="L233" s="35"/>
      <c r="M233" s="35"/>
      <c r="N233" s="63"/>
      <c r="O233" s="35"/>
      <c r="P233" s="35"/>
    </row>
    <row r="234" spans="1:16" ht="16" x14ac:dyDescent="0.2">
      <c r="A234" s="84" t="s">
        <v>51</v>
      </c>
      <c r="B234" s="140" t="s">
        <v>79</v>
      </c>
      <c r="C234" s="141"/>
      <c r="D234" s="141"/>
      <c r="E234" s="142"/>
      <c r="F234" s="85">
        <f>SUMIF(F4:F221,"LS",E4:E221)</f>
        <v>23</v>
      </c>
      <c r="G234" s="86">
        <f>ABS(F234/E222)</f>
        <v>0.29487179487179488</v>
      </c>
      <c r="H234" s="82" t="s">
        <v>80</v>
      </c>
      <c r="I234" s="35"/>
      <c r="J234" s="35"/>
      <c r="K234" s="35"/>
      <c r="L234" s="35"/>
      <c r="M234" s="35"/>
      <c r="N234" s="63"/>
      <c r="O234" s="35"/>
      <c r="P234" s="35"/>
    </row>
    <row r="235" spans="1:16" ht="16" x14ac:dyDescent="0.2">
      <c r="A235" s="84" t="s">
        <v>47</v>
      </c>
      <c r="B235" s="140" t="s">
        <v>81</v>
      </c>
      <c r="C235" s="141"/>
      <c r="D235" s="141"/>
      <c r="E235" s="142"/>
      <c r="F235" s="85">
        <f>SUMIF(F4:F221,"MA",E4:E221)</f>
        <v>2</v>
      </c>
      <c r="G235" s="86">
        <f>ABS(F235/E222)</f>
        <v>2.564102564102564E-2</v>
      </c>
      <c r="H235" s="35"/>
      <c r="I235" s="35"/>
      <c r="J235" s="35"/>
      <c r="K235" s="35"/>
      <c r="L235" s="35"/>
      <c r="M235" s="35"/>
      <c r="N235" s="35"/>
      <c r="O235" s="35"/>
      <c r="P235" s="35"/>
    </row>
    <row r="236" spans="1:16" ht="16" x14ac:dyDescent="0.2">
      <c r="A236" s="84" t="s">
        <v>49</v>
      </c>
      <c r="B236" s="140" t="s">
        <v>82</v>
      </c>
      <c r="C236" s="141"/>
      <c r="D236" s="141"/>
      <c r="E236" s="142"/>
      <c r="F236" s="85">
        <f>SUMIF(F4:F221,"TS",E4:E221)</f>
        <v>4</v>
      </c>
      <c r="G236" s="86">
        <f>ABS(F236/E222)</f>
        <v>5.128205128205128E-2</v>
      </c>
      <c r="H236" s="35"/>
      <c r="I236" s="35"/>
      <c r="J236" s="35"/>
      <c r="K236" s="35"/>
      <c r="L236" s="35"/>
      <c r="M236" s="35"/>
      <c r="N236" s="35"/>
      <c r="O236" s="35"/>
      <c r="P236" s="35"/>
    </row>
    <row r="237" spans="1:16" ht="16" x14ac:dyDescent="0.2">
      <c r="A237" s="84" t="s">
        <v>45</v>
      </c>
      <c r="B237" s="140" t="s">
        <v>83</v>
      </c>
      <c r="C237" s="141"/>
      <c r="D237" s="141"/>
      <c r="E237" s="142"/>
      <c r="F237" s="85">
        <f>SUMIF(F4:F221,"PL",E4:E221)</f>
        <v>16</v>
      </c>
      <c r="G237" s="86">
        <f>ABS(F237/E222)</f>
        <v>0.20512820512820512</v>
      </c>
      <c r="H237" s="35"/>
      <c r="I237" s="35"/>
      <c r="J237" s="35"/>
      <c r="K237" s="35"/>
      <c r="L237" s="35"/>
      <c r="M237" s="35"/>
      <c r="N237" s="35"/>
      <c r="O237" s="35"/>
      <c r="P237" s="35"/>
    </row>
    <row r="238" spans="1:16" ht="16" x14ac:dyDescent="0.2">
      <c r="A238" s="84" t="s">
        <v>50</v>
      </c>
      <c r="B238" s="140" t="s">
        <v>84</v>
      </c>
      <c r="C238" s="141"/>
      <c r="D238" s="141"/>
      <c r="E238" s="142"/>
      <c r="F238" s="85">
        <f>SUMIF(F4:F221,"SF",E4:E221)</f>
        <v>5</v>
      </c>
      <c r="G238" s="86">
        <f>ABS(F238/E222)</f>
        <v>6.4102564102564097E-2</v>
      </c>
      <c r="H238" s="35"/>
      <c r="I238" s="35"/>
      <c r="J238" s="35"/>
      <c r="K238" s="35"/>
      <c r="L238" s="35"/>
      <c r="M238" s="35"/>
      <c r="N238" s="35"/>
      <c r="O238" s="35"/>
      <c r="P238" s="35"/>
    </row>
    <row r="239" spans="1:16" ht="16" x14ac:dyDescent="0.2">
      <c r="A239" s="84" t="s">
        <v>48</v>
      </c>
      <c r="B239" s="140" t="s">
        <v>85</v>
      </c>
      <c r="C239" s="141"/>
      <c r="D239" s="141"/>
      <c r="E239" s="142"/>
      <c r="F239" s="85">
        <f>SUMIF(F4:F221,"CT",E4:E221)</f>
        <v>0</v>
      </c>
      <c r="G239" s="86">
        <f>ABS(F239/E222)</f>
        <v>0</v>
      </c>
      <c r="H239" s="35"/>
      <c r="I239" s="35"/>
      <c r="J239" s="35"/>
      <c r="K239" s="35"/>
      <c r="L239" s="35"/>
      <c r="M239" s="35"/>
      <c r="N239" s="35"/>
      <c r="O239" s="35"/>
      <c r="P239" s="35"/>
    </row>
    <row r="240" spans="1:16" ht="16" x14ac:dyDescent="0.2">
      <c r="A240" s="84" t="s">
        <v>86</v>
      </c>
      <c r="B240" s="140" t="s">
        <v>87</v>
      </c>
      <c r="C240" s="141"/>
      <c r="D240" s="141"/>
      <c r="E240" s="142"/>
      <c r="F240" s="85">
        <f>SUMIF(F4:F221,"PM",E4:E221)</f>
        <v>0</v>
      </c>
      <c r="G240" s="86">
        <f>ABS(F240/E222)</f>
        <v>0</v>
      </c>
      <c r="H240" s="35"/>
      <c r="I240" s="35"/>
      <c r="J240" s="35"/>
      <c r="K240" s="35"/>
      <c r="L240" s="35"/>
      <c r="M240" s="35"/>
      <c r="N240" s="35"/>
      <c r="O240" s="35"/>
      <c r="P240" s="35"/>
    </row>
    <row r="241" spans="1:16" ht="16" x14ac:dyDescent="0.2">
      <c r="A241" s="84" t="s">
        <v>52</v>
      </c>
      <c r="B241" s="140" t="s">
        <v>88</v>
      </c>
      <c r="C241" s="141"/>
      <c r="D241" s="141"/>
      <c r="E241" s="142"/>
      <c r="F241" s="85">
        <f>SUMIF(F4:F221,"OS",E4:E221)</f>
        <v>0</v>
      </c>
      <c r="G241" s="86">
        <f>ABS(F241/E222)</f>
        <v>0</v>
      </c>
      <c r="H241" s="35"/>
      <c r="I241" s="35"/>
      <c r="J241" s="35"/>
      <c r="K241" s="35"/>
      <c r="L241" s="35"/>
      <c r="M241" s="35"/>
      <c r="N241" s="35"/>
      <c r="O241" s="35"/>
      <c r="P241" s="35"/>
    </row>
    <row r="242" spans="1:16" ht="16" x14ac:dyDescent="0.2">
      <c r="A242" s="63"/>
      <c r="B242" s="63"/>
      <c r="C242" s="69"/>
      <c r="D242" s="69"/>
      <c r="E242" s="35"/>
      <c r="F242" s="35"/>
      <c r="G242" s="86">
        <f>SUM(G229:G241)</f>
        <v>1</v>
      </c>
      <c r="H242" s="35"/>
      <c r="I242" s="35"/>
      <c r="J242" s="35"/>
      <c r="K242" s="35"/>
      <c r="L242" s="35"/>
      <c r="M242" s="35"/>
      <c r="N242" s="35"/>
      <c r="O242" s="35"/>
      <c r="P242" s="35"/>
    </row>
  </sheetData>
  <mergeCells count="23">
    <mergeCell ref="B238:E238"/>
    <mergeCell ref="B239:E239"/>
    <mergeCell ref="B240:E240"/>
    <mergeCell ref="B241:E241"/>
    <mergeCell ref="B232:E232"/>
    <mergeCell ref="B233:E233"/>
    <mergeCell ref="B234:E234"/>
    <mergeCell ref="B235:E235"/>
    <mergeCell ref="B236:E236"/>
    <mergeCell ref="B237:E237"/>
    <mergeCell ref="B231:E231"/>
    <mergeCell ref="A1:G1"/>
    <mergeCell ref="I1:L1"/>
    <mergeCell ref="M1:N1"/>
    <mergeCell ref="A2:G2"/>
    <mergeCell ref="G222:H222"/>
    <mergeCell ref="A223:C223"/>
    <mergeCell ref="G223:H223"/>
    <mergeCell ref="G224:H224"/>
    <mergeCell ref="G225:H225"/>
    <mergeCell ref="A227:G227"/>
    <mergeCell ref="B229:E229"/>
    <mergeCell ref="B230:E230"/>
  </mergeCell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R241"/>
  <sheetViews>
    <sheetView tabSelected="1" zoomScale="144" zoomScaleNormal="86" workbookViewId="0">
      <pane ySplit="3" topLeftCell="A34" activePane="bottomLeft" state="frozen"/>
      <selection activeCell="B223" sqref="B223"/>
      <selection pane="bottomLeft" activeCell="M35" sqref="M35"/>
    </sheetView>
  </sheetViews>
  <sheetFormatPr baseColWidth="10" defaultColWidth="8.83203125" defaultRowHeight="15" x14ac:dyDescent="0.2"/>
  <cols>
    <col min="1" max="1" width="9.5" customWidth="1"/>
    <col min="2" max="2" width="15.5" customWidth="1"/>
    <col min="3" max="4" width="5.5" customWidth="1"/>
    <col min="5" max="5" width="7.1640625" customWidth="1"/>
    <col min="7" max="8" width="15.5" customWidth="1"/>
    <col min="9" max="9" width="9.1640625" customWidth="1"/>
    <col min="14" max="14" width="12.33203125" customWidth="1"/>
    <col min="15" max="15" width="14.33203125" customWidth="1"/>
    <col min="16" max="16" width="63.1640625" customWidth="1"/>
  </cols>
  <sheetData>
    <row r="1" spans="1:18" ht="16" x14ac:dyDescent="0.2">
      <c r="A1" s="156" t="s">
        <v>32</v>
      </c>
      <c r="B1" s="156"/>
      <c r="C1" s="156"/>
      <c r="D1" s="156"/>
      <c r="E1" s="156"/>
      <c r="F1" s="156"/>
      <c r="G1" s="156"/>
      <c r="H1" s="118" t="s">
        <v>33</v>
      </c>
      <c r="I1" s="157" t="s">
        <v>513</v>
      </c>
      <c r="J1" s="157"/>
      <c r="K1" s="157"/>
      <c r="L1" s="157"/>
      <c r="M1" s="158" t="s">
        <v>34</v>
      </c>
      <c r="N1" s="158"/>
      <c r="O1" s="118" t="s">
        <v>93</v>
      </c>
      <c r="P1" s="118"/>
      <c r="Q1" s="121"/>
      <c r="R1" s="121"/>
    </row>
    <row r="2" spans="1:18" ht="16" x14ac:dyDescent="0.2">
      <c r="A2" s="159" t="s">
        <v>91</v>
      </c>
      <c r="B2" s="160"/>
      <c r="C2" s="160"/>
      <c r="D2" s="160"/>
      <c r="E2" s="160"/>
      <c r="F2" s="160"/>
      <c r="G2" s="160"/>
      <c r="H2" s="102">
        <v>3</v>
      </c>
      <c r="I2" s="122"/>
      <c r="J2" s="122"/>
      <c r="K2" s="122"/>
      <c r="L2" s="122"/>
      <c r="M2" s="120"/>
      <c r="N2" s="118"/>
      <c r="O2" s="118"/>
      <c r="P2" s="118"/>
      <c r="Q2" s="121"/>
      <c r="R2" s="121"/>
    </row>
    <row r="3" spans="1:18" ht="99" x14ac:dyDescent="0.2">
      <c r="A3" s="36" t="s">
        <v>35</v>
      </c>
      <c r="B3" s="37" t="s">
        <v>94</v>
      </c>
      <c r="C3" s="38" t="s">
        <v>36</v>
      </c>
      <c r="D3" s="38" t="s">
        <v>101</v>
      </c>
      <c r="E3" s="37" t="s">
        <v>37</v>
      </c>
      <c r="F3" s="39" t="s">
        <v>38</v>
      </c>
      <c r="G3" s="40" t="s">
        <v>39</v>
      </c>
      <c r="H3" s="40" t="s">
        <v>40</v>
      </c>
      <c r="I3" s="123" t="s">
        <v>176</v>
      </c>
      <c r="J3" s="124" t="s">
        <v>540</v>
      </c>
      <c r="K3" s="125" t="s">
        <v>602</v>
      </c>
      <c r="L3" s="126" t="s">
        <v>424</v>
      </c>
      <c r="M3" s="127" t="s">
        <v>96</v>
      </c>
      <c r="N3" s="36" t="s">
        <v>41</v>
      </c>
      <c r="O3" s="37" t="s">
        <v>180</v>
      </c>
      <c r="P3" s="39" t="s">
        <v>541</v>
      </c>
    </row>
    <row r="4" spans="1:18" ht="16" x14ac:dyDescent="0.2">
      <c r="A4" s="46">
        <v>0.32013888888888892</v>
      </c>
      <c r="B4" s="40" t="s">
        <v>542</v>
      </c>
      <c r="C4" s="40"/>
      <c r="D4" s="40"/>
      <c r="E4" s="37">
        <v>1</v>
      </c>
      <c r="F4" s="39" t="s">
        <v>344</v>
      </c>
      <c r="G4" s="47" t="s">
        <v>347</v>
      </c>
      <c r="H4" s="40" t="s">
        <v>543</v>
      </c>
      <c r="I4" s="48">
        <v>1</v>
      </c>
      <c r="J4" s="49"/>
      <c r="K4" s="50"/>
      <c r="L4" s="51"/>
      <c r="M4" s="52"/>
      <c r="N4" s="46">
        <v>0.32222222222222224</v>
      </c>
      <c r="O4" s="53">
        <f t="shared" ref="O4:O67" si="0">ABS(N4-A4)</f>
        <v>2.0833333333333259E-3</v>
      </c>
      <c r="P4" s="54"/>
    </row>
    <row r="5" spans="1:18" ht="16" x14ac:dyDescent="0.2">
      <c r="A5" s="46">
        <v>0.32083333333333336</v>
      </c>
      <c r="B5" s="40" t="s">
        <v>545</v>
      </c>
      <c r="C5" s="40"/>
      <c r="D5" s="40"/>
      <c r="E5" s="37">
        <v>1</v>
      </c>
      <c r="F5" s="39" t="s">
        <v>344</v>
      </c>
      <c r="G5" s="47" t="s">
        <v>347</v>
      </c>
      <c r="H5" s="40" t="s">
        <v>544</v>
      </c>
      <c r="I5" s="48"/>
      <c r="J5" s="49"/>
      <c r="K5" s="50"/>
      <c r="L5" s="51">
        <v>1</v>
      </c>
      <c r="M5" s="52"/>
      <c r="N5" s="46">
        <v>0.3263888888888889</v>
      </c>
      <c r="O5" s="53">
        <f t="shared" si="0"/>
        <v>5.5555555555555358E-3</v>
      </c>
      <c r="P5" s="54"/>
    </row>
    <row r="6" spans="1:18" ht="16" x14ac:dyDescent="0.2">
      <c r="A6" s="46">
        <v>0.32291666666666669</v>
      </c>
      <c r="B6" s="40" t="s">
        <v>546</v>
      </c>
      <c r="C6" s="40"/>
      <c r="D6" s="40"/>
      <c r="E6" s="37">
        <v>1</v>
      </c>
      <c r="F6" s="39" t="s">
        <v>497</v>
      </c>
      <c r="G6" s="47" t="s">
        <v>347</v>
      </c>
      <c r="H6" s="40" t="s">
        <v>543</v>
      </c>
      <c r="I6" s="48"/>
      <c r="J6" s="49">
        <v>1</v>
      </c>
      <c r="K6" s="50"/>
      <c r="L6" s="51"/>
      <c r="M6" s="52"/>
      <c r="N6" s="46">
        <v>0.32777777777777778</v>
      </c>
      <c r="O6" s="53">
        <f t="shared" si="0"/>
        <v>4.8611111111110938E-3</v>
      </c>
      <c r="P6" s="54"/>
    </row>
    <row r="7" spans="1:18" ht="16" x14ac:dyDescent="0.2">
      <c r="A7" s="46">
        <v>0.32777777777777778</v>
      </c>
      <c r="B7" s="40" t="s">
        <v>547</v>
      </c>
      <c r="C7" s="40"/>
      <c r="D7" s="40"/>
      <c r="E7" s="37">
        <v>1</v>
      </c>
      <c r="F7" s="39" t="s">
        <v>548</v>
      </c>
      <c r="G7" s="47" t="s">
        <v>347</v>
      </c>
      <c r="H7" s="40" t="s">
        <v>549</v>
      </c>
      <c r="I7" s="48">
        <v>1</v>
      </c>
      <c r="J7" s="49"/>
      <c r="K7" s="50"/>
      <c r="L7" s="51"/>
      <c r="M7" s="52"/>
      <c r="N7" s="46">
        <v>0.33194444444444443</v>
      </c>
      <c r="O7" s="53">
        <f t="shared" si="0"/>
        <v>4.1666666666666519E-3</v>
      </c>
      <c r="P7" s="54"/>
    </row>
    <row r="8" spans="1:18" ht="16" x14ac:dyDescent="0.2">
      <c r="A8" s="46">
        <v>0.32708333333333334</v>
      </c>
      <c r="B8" s="40" t="s">
        <v>551</v>
      </c>
      <c r="C8" s="40"/>
      <c r="D8" s="40"/>
      <c r="E8" s="37">
        <v>1</v>
      </c>
      <c r="F8" s="39" t="s">
        <v>354</v>
      </c>
      <c r="G8" s="47" t="s">
        <v>347</v>
      </c>
      <c r="H8" s="40" t="s">
        <v>550</v>
      </c>
      <c r="I8" s="48">
        <v>1</v>
      </c>
      <c r="J8" s="49"/>
      <c r="K8" s="50"/>
      <c r="L8" s="51"/>
      <c r="M8" s="52"/>
      <c r="N8" s="46">
        <v>0.33194444444444443</v>
      </c>
      <c r="O8" s="53">
        <f t="shared" si="0"/>
        <v>4.8611111111110938E-3</v>
      </c>
      <c r="P8" s="54"/>
    </row>
    <row r="9" spans="1:18" ht="16" x14ac:dyDescent="0.2">
      <c r="A9" s="46">
        <v>0.3347222222222222</v>
      </c>
      <c r="B9" s="40" t="s">
        <v>553</v>
      </c>
      <c r="C9" s="40"/>
      <c r="D9" s="40"/>
      <c r="E9" s="37">
        <v>1</v>
      </c>
      <c r="F9" s="39" t="s">
        <v>354</v>
      </c>
      <c r="G9" s="47" t="s">
        <v>347</v>
      </c>
      <c r="H9" s="40" t="s">
        <v>552</v>
      </c>
      <c r="I9" s="48">
        <v>1</v>
      </c>
      <c r="J9" s="49"/>
      <c r="K9" s="50"/>
      <c r="L9" s="51"/>
      <c r="M9" s="52"/>
      <c r="N9" s="46">
        <v>0.34513888888888888</v>
      </c>
      <c r="O9" s="53">
        <f t="shared" si="0"/>
        <v>1.0416666666666685E-2</v>
      </c>
      <c r="P9" s="54"/>
    </row>
    <row r="10" spans="1:18" ht="16" x14ac:dyDescent="0.2">
      <c r="A10" s="46">
        <v>0.34722222222222227</v>
      </c>
      <c r="B10" s="40" t="s">
        <v>554</v>
      </c>
      <c r="C10" s="40"/>
      <c r="D10" s="40"/>
      <c r="E10" s="37">
        <v>3</v>
      </c>
      <c r="F10" s="39" t="s">
        <v>365</v>
      </c>
      <c r="G10" s="47" t="s">
        <v>347</v>
      </c>
      <c r="H10" s="40" t="s">
        <v>557</v>
      </c>
      <c r="I10" s="48"/>
      <c r="J10" s="49">
        <v>1</v>
      </c>
      <c r="K10" s="50"/>
      <c r="L10" s="51"/>
      <c r="M10" s="52"/>
      <c r="N10" s="46">
        <v>0.35694444444444445</v>
      </c>
      <c r="O10" s="53">
        <f t="shared" si="0"/>
        <v>9.7222222222221877E-3</v>
      </c>
      <c r="P10" s="54"/>
    </row>
    <row r="11" spans="1:18" ht="16" x14ac:dyDescent="0.2">
      <c r="A11" s="46">
        <v>0.34513888888888888</v>
      </c>
      <c r="B11" s="40" t="s">
        <v>556</v>
      </c>
      <c r="C11" s="40"/>
      <c r="D11" s="40"/>
      <c r="E11" s="37">
        <v>1</v>
      </c>
      <c r="F11" s="39" t="s">
        <v>365</v>
      </c>
      <c r="G11" s="47" t="s">
        <v>347</v>
      </c>
      <c r="H11" s="40" t="s">
        <v>555</v>
      </c>
      <c r="I11" s="48"/>
      <c r="J11" s="49"/>
      <c r="K11" s="50"/>
      <c r="L11" s="51">
        <v>1</v>
      </c>
      <c r="M11" s="52"/>
      <c r="N11" s="46">
        <v>0.35902777777777778</v>
      </c>
      <c r="O11" s="53">
        <f t="shared" si="0"/>
        <v>1.3888888888888895E-2</v>
      </c>
      <c r="P11" s="54"/>
    </row>
    <row r="12" spans="1:18" ht="16" x14ac:dyDescent="0.2">
      <c r="A12" s="46">
        <v>0.34583333333333338</v>
      </c>
      <c r="B12" s="40" t="s">
        <v>547</v>
      </c>
      <c r="C12" s="40"/>
      <c r="D12" s="40"/>
      <c r="E12" s="37">
        <v>1</v>
      </c>
      <c r="F12" s="39" t="s">
        <v>548</v>
      </c>
      <c r="G12" s="47" t="s">
        <v>549</v>
      </c>
      <c r="H12" s="40" t="s">
        <v>558</v>
      </c>
      <c r="I12" s="48">
        <v>1</v>
      </c>
      <c r="J12" s="49"/>
      <c r="K12" s="50"/>
      <c r="L12" s="51"/>
      <c r="M12" s="52"/>
      <c r="N12" s="46">
        <v>0.36249999999999999</v>
      </c>
      <c r="O12" s="53">
        <f t="shared" si="0"/>
        <v>1.6666666666666607E-2</v>
      </c>
      <c r="P12" s="54"/>
    </row>
    <row r="13" spans="1:18" ht="16" x14ac:dyDescent="0.2">
      <c r="A13" s="46">
        <v>0.34722222222222227</v>
      </c>
      <c r="B13" s="40" t="s">
        <v>559</v>
      </c>
      <c r="C13" s="40"/>
      <c r="D13" s="40"/>
      <c r="E13" s="37">
        <v>2</v>
      </c>
      <c r="F13" s="39" t="s">
        <v>354</v>
      </c>
      <c r="G13" s="47" t="s">
        <v>347</v>
      </c>
      <c r="H13" s="40" t="s">
        <v>552</v>
      </c>
      <c r="I13" s="48"/>
      <c r="J13" s="49"/>
      <c r="K13" s="50"/>
      <c r="L13" s="51">
        <v>1</v>
      </c>
      <c r="M13" s="52"/>
      <c r="N13" s="46">
        <v>0.35486111111111113</v>
      </c>
      <c r="O13" s="53">
        <f t="shared" si="0"/>
        <v>7.6388888888888618E-3</v>
      </c>
      <c r="P13" s="54"/>
    </row>
    <row r="14" spans="1:18" ht="16" x14ac:dyDescent="0.2">
      <c r="A14" s="46">
        <v>0.35000000000000003</v>
      </c>
      <c r="B14" s="40" t="s">
        <v>547</v>
      </c>
      <c r="C14" s="40"/>
      <c r="D14" s="40"/>
      <c r="E14" s="37">
        <v>2</v>
      </c>
      <c r="F14" s="39" t="s">
        <v>560</v>
      </c>
      <c r="G14" s="47" t="s">
        <v>347</v>
      </c>
      <c r="H14" s="40" t="s">
        <v>397</v>
      </c>
      <c r="I14" s="48"/>
      <c r="J14" s="49"/>
      <c r="K14" s="50"/>
      <c r="L14" s="51">
        <v>1</v>
      </c>
      <c r="M14" s="52"/>
      <c r="N14" s="46">
        <v>0.37013888888888885</v>
      </c>
      <c r="O14" s="53">
        <f t="shared" si="0"/>
        <v>2.0138888888888817E-2</v>
      </c>
      <c r="P14" s="54"/>
    </row>
    <row r="15" spans="1:18" ht="16" x14ac:dyDescent="0.2">
      <c r="A15" s="46">
        <v>0.35347222222222219</v>
      </c>
      <c r="B15" s="40" t="s">
        <v>561</v>
      </c>
      <c r="C15" s="40"/>
      <c r="D15" s="40"/>
      <c r="E15" s="37">
        <v>1</v>
      </c>
      <c r="F15" s="39" t="s">
        <v>562</v>
      </c>
      <c r="G15" s="47" t="s">
        <v>347</v>
      </c>
      <c r="H15" s="40" t="s">
        <v>563</v>
      </c>
      <c r="I15" s="48">
        <v>1</v>
      </c>
      <c r="J15" s="49"/>
      <c r="K15" s="50"/>
      <c r="L15" s="51"/>
      <c r="M15" s="52"/>
      <c r="N15" s="46">
        <v>0.37152777777777773</v>
      </c>
      <c r="O15" s="53">
        <f t="shared" si="0"/>
        <v>1.8055555555555547E-2</v>
      </c>
      <c r="P15" s="54"/>
    </row>
    <row r="16" spans="1:18" ht="16" x14ac:dyDescent="0.2">
      <c r="A16" s="46">
        <v>0.36249999999999999</v>
      </c>
      <c r="B16" s="40" t="s">
        <v>564</v>
      </c>
      <c r="C16" s="40"/>
      <c r="D16" s="40"/>
      <c r="E16" s="37">
        <v>1</v>
      </c>
      <c r="F16" s="39" t="s">
        <v>354</v>
      </c>
      <c r="G16" s="47" t="s">
        <v>347</v>
      </c>
      <c r="H16" s="40" t="s">
        <v>397</v>
      </c>
      <c r="I16" s="48"/>
      <c r="J16" s="49"/>
      <c r="K16" s="50"/>
      <c r="L16" s="51">
        <v>1</v>
      </c>
      <c r="M16" s="52"/>
      <c r="N16" s="46">
        <v>0.37083333333333335</v>
      </c>
      <c r="O16" s="53">
        <f t="shared" si="0"/>
        <v>8.3333333333333592E-3</v>
      </c>
      <c r="P16" s="54"/>
    </row>
    <row r="17" spans="1:16" ht="16" x14ac:dyDescent="0.2">
      <c r="A17" s="46">
        <v>0.3659722222222222</v>
      </c>
      <c r="B17" s="40" t="s">
        <v>566</v>
      </c>
      <c r="C17" s="40"/>
      <c r="D17" s="40"/>
      <c r="E17" s="37">
        <v>2</v>
      </c>
      <c r="F17" s="39" t="s">
        <v>497</v>
      </c>
      <c r="G17" s="47" t="s">
        <v>347</v>
      </c>
      <c r="H17" s="40" t="s">
        <v>565</v>
      </c>
      <c r="I17" s="48"/>
      <c r="J17" s="49"/>
      <c r="K17" s="50"/>
      <c r="L17" s="51">
        <v>1</v>
      </c>
      <c r="M17" s="52"/>
      <c r="N17" s="46">
        <v>0.37152777777777773</v>
      </c>
      <c r="O17" s="53">
        <f t="shared" si="0"/>
        <v>5.5555555555555358E-3</v>
      </c>
      <c r="P17" s="54"/>
    </row>
    <row r="18" spans="1:16" ht="16" x14ac:dyDescent="0.2">
      <c r="A18" s="46">
        <v>0.3666666666666667</v>
      </c>
      <c r="B18" s="40" t="s">
        <v>545</v>
      </c>
      <c r="C18" s="40"/>
      <c r="D18" s="40"/>
      <c r="E18" s="37">
        <v>1</v>
      </c>
      <c r="F18" s="39" t="s">
        <v>344</v>
      </c>
      <c r="G18" s="47" t="s">
        <v>544</v>
      </c>
      <c r="H18" s="40" t="s">
        <v>347</v>
      </c>
      <c r="I18" s="48"/>
      <c r="J18" s="49">
        <v>1</v>
      </c>
      <c r="K18" s="50"/>
      <c r="L18" s="51"/>
      <c r="M18" s="52"/>
      <c r="N18" s="46">
        <v>0.37708333333333338</v>
      </c>
      <c r="O18" s="53">
        <f t="shared" si="0"/>
        <v>1.0416666666666685E-2</v>
      </c>
      <c r="P18" s="54"/>
    </row>
    <row r="19" spans="1:16" ht="16" x14ac:dyDescent="0.2">
      <c r="A19" s="46">
        <v>0.36736111111111108</v>
      </c>
      <c r="B19" s="40" t="s">
        <v>567</v>
      </c>
      <c r="C19" s="40">
        <v>1</v>
      </c>
      <c r="D19" s="40"/>
      <c r="E19" s="37"/>
      <c r="F19" s="39" t="s">
        <v>344</v>
      </c>
      <c r="G19" s="47" t="s">
        <v>347</v>
      </c>
      <c r="H19" s="40" t="s">
        <v>371</v>
      </c>
      <c r="I19" s="48"/>
      <c r="J19" s="49"/>
      <c r="K19" s="50"/>
      <c r="L19" s="51">
        <v>1</v>
      </c>
      <c r="M19" s="52"/>
      <c r="N19" s="46">
        <v>0.38055555555555554</v>
      </c>
      <c r="O19" s="53">
        <f t="shared" si="0"/>
        <v>1.3194444444444453E-2</v>
      </c>
      <c r="P19" s="54"/>
    </row>
    <row r="20" spans="1:16" ht="16" x14ac:dyDescent="0.2">
      <c r="A20" s="46">
        <v>0.37638888888888888</v>
      </c>
      <c r="B20" s="40" t="s">
        <v>561</v>
      </c>
      <c r="C20" s="40">
        <v>1</v>
      </c>
      <c r="D20" s="40"/>
      <c r="E20" s="37"/>
      <c r="F20" s="39" t="s">
        <v>344</v>
      </c>
      <c r="G20" s="47" t="s">
        <v>372</v>
      </c>
      <c r="H20" s="40" t="s">
        <v>563</v>
      </c>
      <c r="I20" s="48"/>
      <c r="J20" s="49">
        <v>1</v>
      </c>
      <c r="K20" s="50"/>
      <c r="L20" s="51"/>
      <c r="M20" s="52"/>
      <c r="N20" s="46">
        <v>0.3840277777777778</v>
      </c>
      <c r="O20" s="53">
        <f t="shared" si="0"/>
        <v>7.6388888888889173E-3</v>
      </c>
      <c r="P20" s="54"/>
    </row>
    <row r="21" spans="1:16" ht="16" x14ac:dyDescent="0.2">
      <c r="A21" s="46">
        <v>0.37986111111111115</v>
      </c>
      <c r="B21" s="40" t="s">
        <v>547</v>
      </c>
      <c r="C21" s="40">
        <v>1</v>
      </c>
      <c r="D21" s="40"/>
      <c r="E21" s="37"/>
      <c r="F21" s="39" t="s">
        <v>548</v>
      </c>
      <c r="G21" s="47" t="s">
        <v>563</v>
      </c>
      <c r="H21" s="40" t="s">
        <v>568</v>
      </c>
      <c r="I21" s="48"/>
      <c r="J21" s="49">
        <v>1</v>
      </c>
      <c r="K21" s="50"/>
      <c r="L21" s="51"/>
      <c r="M21" s="52"/>
      <c r="N21" s="46">
        <v>0.3840277777777778</v>
      </c>
      <c r="O21" s="53">
        <f t="shared" si="0"/>
        <v>4.1666666666666519E-3</v>
      </c>
      <c r="P21" s="54"/>
    </row>
    <row r="22" spans="1:16" ht="16" x14ac:dyDescent="0.2">
      <c r="A22" s="46">
        <v>0.38263888888888892</v>
      </c>
      <c r="B22" s="40" t="s">
        <v>556</v>
      </c>
      <c r="C22" s="40"/>
      <c r="D22" s="40"/>
      <c r="E22" s="37">
        <v>1</v>
      </c>
      <c r="F22" s="39" t="s">
        <v>365</v>
      </c>
      <c r="G22" s="47" t="s">
        <v>386</v>
      </c>
      <c r="H22" s="40" t="s">
        <v>358</v>
      </c>
      <c r="I22" s="48">
        <v>1</v>
      </c>
      <c r="J22" s="49"/>
      <c r="K22" s="50"/>
      <c r="L22" s="51"/>
      <c r="M22" s="52"/>
      <c r="N22" s="46">
        <v>0.40902777777777777</v>
      </c>
      <c r="O22" s="53">
        <f t="shared" si="0"/>
        <v>2.6388888888888851E-2</v>
      </c>
      <c r="P22" s="54"/>
    </row>
    <row r="23" spans="1:16" ht="16" x14ac:dyDescent="0.2">
      <c r="A23" s="46">
        <v>0.38958333333333334</v>
      </c>
      <c r="B23" s="40" t="s">
        <v>570</v>
      </c>
      <c r="C23" s="40"/>
      <c r="D23" s="40"/>
      <c r="E23" s="37">
        <v>1</v>
      </c>
      <c r="F23" s="39" t="s">
        <v>548</v>
      </c>
      <c r="G23" s="47" t="s">
        <v>347</v>
      </c>
      <c r="H23" s="40" t="s">
        <v>569</v>
      </c>
      <c r="I23" s="48"/>
      <c r="J23" s="49"/>
      <c r="K23" s="50"/>
      <c r="L23" s="51">
        <v>1</v>
      </c>
      <c r="M23" s="52"/>
      <c r="N23" s="46">
        <v>0.39583333333333331</v>
      </c>
      <c r="O23" s="53">
        <f t="shared" si="0"/>
        <v>6.2499999999999778E-3</v>
      </c>
      <c r="P23" s="54"/>
    </row>
    <row r="24" spans="1:16" ht="16" x14ac:dyDescent="0.2">
      <c r="A24" s="46">
        <v>0.43055555555555558</v>
      </c>
      <c r="B24" s="40" t="s">
        <v>545</v>
      </c>
      <c r="C24" s="40"/>
      <c r="D24" s="40"/>
      <c r="E24" s="37">
        <v>1</v>
      </c>
      <c r="F24" s="39" t="s">
        <v>344</v>
      </c>
      <c r="G24" s="47" t="s">
        <v>347</v>
      </c>
      <c r="H24" s="40" t="s">
        <v>571</v>
      </c>
      <c r="I24" s="48">
        <v>1</v>
      </c>
      <c r="J24" s="49"/>
      <c r="K24" s="50"/>
      <c r="L24" s="51"/>
      <c r="M24" s="52"/>
      <c r="N24" s="46">
        <v>0.44097222222222227</v>
      </c>
      <c r="O24" s="53">
        <f t="shared" si="0"/>
        <v>1.0416666666666685E-2</v>
      </c>
      <c r="P24" s="54"/>
    </row>
    <row r="25" spans="1:16" ht="16" x14ac:dyDescent="0.2">
      <c r="A25" s="46">
        <v>0.43333333333333335</v>
      </c>
      <c r="B25" s="40" t="s">
        <v>561</v>
      </c>
      <c r="C25" s="40">
        <v>1</v>
      </c>
      <c r="D25" s="40"/>
      <c r="E25" s="37"/>
      <c r="F25" s="39" t="s">
        <v>344</v>
      </c>
      <c r="G25" s="47" t="s">
        <v>372</v>
      </c>
      <c r="H25" s="40" t="s">
        <v>563</v>
      </c>
      <c r="I25" s="48"/>
      <c r="J25" s="49">
        <v>1</v>
      </c>
      <c r="K25" s="50"/>
      <c r="L25" s="51"/>
      <c r="M25" s="52"/>
      <c r="N25" s="46">
        <v>0.44166666666666665</v>
      </c>
      <c r="O25" s="53">
        <f t="shared" si="0"/>
        <v>8.3333333333333037E-3</v>
      </c>
      <c r="P25" s="54"/>
    </row>
    <row r="26" spans="1:16" ht="16" x14ac:dyDescent="0.2">
      <c r="A26" s="46">
        <v>0.43541666666666662</v>
      </c>
      <c r="B26" s="40" t="s">
        <v>547</v>
      </c>
      <c r="C26" s="40">
        <v>1</v>
      </c>
      <c r="D26" s="40"/>
      <c r="E26" s="37"/>
      <c r="F26" s="39" t="s">
        <v>548</v>
      </c>
      <c r="G26" s="47" t="s">
        <v>372</v>
      </c>
      <c r="H26" s="40" t="s">
        <v>563</v>
      </c>
      <c r="I26" s="48"/>
      <c r="J26" s="49">
        <v>1</v>
      </c>
      <c r="K26" s="50"/>
      <c r="L26" s="51"/>
      <c r="M26" s="52"/>
      <c r="N26" s="46">
        <v>0.44166666666666665</v>
      </c>
      <c r="O26" s="53">
        <f t="shared" si="0"/>
        <v>6.2500000000000333E-3</v>
      </c>
      <c r="P26" s="54"/>
    </row>
    <row r="27" spans="1:16" ht="16" x14ac:dyDescent="0.2">
      <c r="A27" s="46">
        <v>0.4375</v>
      </c>
      <c r="B27" s="40" t="s">
        <v>551</v>
      </c>
      <c r="C27" s="40"/>
      <c r="D27" s="40"/>
      <c r="E27" s="37">
        <v>1</v>
      </c>
      <c r="F27" s="39" t="s">
        <v>354</v>
      </c>
      <c r="G27" s="47" t="s">
        <v>347</v>
      </c>
      <c r="H27" s="40" t="s">
        <v>572</v>
      </c>
      <c r="I27" s="48"/>
      <c r="J27" s="49"/>
      <c r="K27" s="50"/>
      <c r="L27" s="51">
        <v>1</v>
      </c>
      <c r="M27" s="52"/>
      <c r="N27" s="46">
        <v>0.44791666666666669</v>
      </c>
      <c r="O27" s="53">
        <f t="shared" si="0"/>
        <v>1.0416666666666685E-2</v>
      </c>
      <c r="P27" s="54"/>
    </row>
    <row r="28" spans="1:16" ht="16" x14ac:dyDescent="0.2">
      <c r="A28" s="46">
        <v>0.4381944444444445</v>
      </c>
      <c r="B28" s="40" t="s">
        <v>500</v>
      </c>
      <c r="C28" s="40"/>
      <c r="D28" s="40"/>
      <c r="E28" s="37">
        <v>1</v>
      </c>
      <c r="F28" s="39" t="s">
        <v>560</v>
      </c>
      <c r="G28" s="47" t="s">
        <v>347</v>
      </c>
      <c r="H28" s="40" t="s">
        <v>397</v>
      </c>
      <c r="I28" s="48"/>
      <c r="J28" s="49"/>
      <c r="K28" s="50"/>
      <c r="L28" s="51">
        <v>1</v>
      </c>
      <c r="M28" s="52"/>
      <c r="N28" s="46">
        <v>0.44791666666666669</v>
      </c>
      <c r="O28" s="53">
        <f t="shared" si="0"/>
        <v>9.7222222222221877E-3</v>
      </c>
      <c r="P28" s="54"/>
    </row>
    <row r="29" spans="1:16" ht="16" x14ac:dyDescent="0.2">
      <c r="A29" s="46">
        <v>0.43888888888888888</v>
      </c>
      <c r="B29" s="40" t="s">
        <v>376</v>
      </c>
      <c r="C29" s="40"/>
      <c r="D29" s="40"/>
      <c r="E29" s="37">
        <v>1</v>
      </c>
      <c r="F29" s="39" t="s">
        <v>365</v>
      </c>
      <c r="G29" s="47" t="s">
        <v>347</v>
      </c>
      <c r="H29" s="40" t="s">
        <v>573</v>
      </c>
      <c r="I29" s="48"/>
      <c r="J29" s="49"/>
      <c r="K29" s="50"/>
      <c r="L29" s="51">
        <v>1</v>
      </c>
      <c r="M29" s="52"/>
      <c r="N29" s="46">
        <v>0.44791666666666669</v>
      </c>
      <c r="O29" s="53">
        <f t="shared" si="0"/>
        <v>9.0277777777778012E-3</v>
      </c>
      <c r="P29" s="54"/>
    </row>
    <row r="30" spans="1:16" ht="16" x14ac:dyDescent="0.2">
      <c r="A30" s="46">
        <v>0.44027777777777777</v>
      </c>
      <c r="B30" s="40" t="s">
        <v>574</v>
      </c>
      <c r="C30" s="40"/>
      <c r="D30" s="40"/>
      <c r="E30" s="37">
        <v>1</v>
      </c>
      <c r="F30" s="39" t="s">
        <v>365</v>
      </c>
      <c r="G30" s="47" t="s">
        <v>347</v>
      </c>
      <c r="H30" s="40" t="s">
        <v>386</v>
      </c>
      <c r="I30" s="48">
        <v>1</v>
      </c>
      <c r="J30" s="49"/>
      <c r="K30" s="50"/>
      <c r="L30" s="51"/>
      <c r="M30" s="52"/>
      <c r="N30" s="46">
        <v>0.44513888888888892</v>
      </c>
      <c r="O30" s="53">
        <f t="shared" si="0"/>
        <v>4.8611111111111494E-3</v>
      </c>
      <c r="P30" s="54"/>
    </row>
    <row r="31" spans="1:16" ht="16" x14ac:dyDescent="0.2">
      <c r="A31" s="46">
        <v>0.4458333333333333</v>
      </c>
      <c r="B31" s="40" t="s">
        <v>575</v>
      </c>
      <c r="C31" s="40"/>
      <c r="D31" s="40"/>
      <c r="E31" s="37">
        <v>1</v>
      </c>
      <c r="F31" s="39" t="s">
        <v>344</v>
      </c>
      <c r="G31" s="47" t="s">
        <v>347</v>
      </c>
      <c r="H31" s="40" t="s">
        <v>576</v>
      </c>
      <c r="I31" s="48"/>
      <c r="J31" s="49">
        <v>1</v>
      </c>
      <c r="K31" s="50"/>
      <c r="L31" s="51"/>
      <c r="M31" s="52"/>
      <c r="N31" s="46">
        <v>0.4513888888888889</v>
      </c>
      <c r="O31" s="53">
        <f t="shared" si="0"/>
        <v>5.5555555555555913E-3</v>
      </c>
      <c r="P31" s="54"/>
    </row>
    <row r="32" spans="1:16" ht="16" x14ac:dyDescent="0.2">
      <c r="A32" s="46">
        <v>0.4465277777777778</v>
      </c>
      <c r="B32" s="40" t="s">
        <v>545</v>
      </c>
      <c r="C32" s="40"/>
      <c r="D32" s="40"/>
      <c r="E32" s="37">
        <v>1</v>
      </c>
      <c r="F32" s="39" t="s">
        <v>344</v>
      </c>
      <c r="G32" s="47" t="s">
        <v>577</v>
      </c>
      <c r="H32" s="40" t="s">
        <v>544</v>
      </c>
      <c r="I32" s="48"/>
      <c r="J32" s="49">
        <v>1</v>
      </c>
      <c r="K32" s="50"/>
      <c r="L32" s="51"/>
      <c r="M32" s="52"/>
      <c r="N32" s="46">
        <v>0.45624999999999999</v>
      </c>
      <c r="O32" s="53">
        <f t="shared" si="0"/>
        <v>9.7222222222221877E-3</v>
      </c>
      <c r="P32" s="54"/>
    </row>
    <row r="33" spans="1:16" ht="16" x14ac:dyDescent="0.2">
      <c r="A33" s="46">
        <v>0.45208333333333334</v>
      </c>
      <c r="B33" s="40" t="s">
        <v>564</v>
      </c>
      <c r="C33" s="40"/>
      <c r="D33" s="40"/>
      <c r="E33" s="37">
        <v>1</v>
      </c>
      <c r="F33" s="39" t="s">
        <v>354</v>
      </c>
      <c r="G33" s="47" t="s">
        <v>347</v>
      </c>
      <c r="H33" s="40" t="s">
        <v>578</v>
      </c>
      <c r="I33" s="48">
        <v>1</v>
      </c>
      <c r="J33" s="49"/>
      <c r="K33" s="50"/>
      <c r="L33" s="51"/>
      <c r="M33" s="52"/>
      <c r="N33" s="46">
        <v>0.45833333333333331</v>
      </c>
      <c r="O33" s="53">
        <f t="shared" si="0"/>
        <v>6.2499999999999778E-3</v>
      </c>
      <c r="P33" s="54"/>
    </row>
    <row r="34" spans="1:16" ht="16" x14ac:dyDescent="0.2">
      <c r="A34" s="46">
        <v>0.45833333333333331</v>
      </c>
      <c r="B34" s="40" t="s">
        <v>353</v>
      </c>
      <c r="C34" s="40">
        <v>1</v>
      </c>
      <c r="D34" s="40"/>
      <c r="E34" s="37"/>
      <c r="F34" s="39" t="s">
        <v>548</v>
      </c>
      <c r="G34" s="47" t="s">
        <v>347</v>
      </c>
      <c r="H34" s="40" t="s">
        <v>364</v>
      </c>
      <c r="I34" s="48"/>
      <c r="J34" s="49"/>
      <c r="K34" s="50"/>
      <c r="L34" s="51">
        <v>1</v>
      </c>
      <c r="M34" s="52"/>
      <c r="N34" s="46">
        <v>0.46597222222222223</v>
      </c>
      <c r="O34" s="53">
        <f t="shared" si="0"/>
        <v>7.6388888888889173E-3</v>
      </c>
      <c r="P34" s="54"/>
    </row>
    <row r="35" spans="1:16" ht="16" x14ac:dyDescent="0.2">
      <c r="A35" s="46">
        <v>0.45833333333333331</v>
      </c>
      <c r="B35" s="40" t="s">
        <v>363</v>
      </c>
      <c r="C35" s="40">
        <v>1</v>
      </c>
      <c r="D35" s="40"/>
      <c r="E35" s="37"/>
      <c r="F35" s="39" t="s">
        <v>548</v>
      </c>
      <c r="G35" s="47" t="s">
        <v>347</v>
      </c>
      <c r="H35" s="40" t="s">
        <v>569</v>
      </c>
      <c r="I35" s="48"/>
      <c r="J35" s="49">
        <v>1</v>
      </c>
      <c r="K35" s="50"/>
      <c r="L35" s="51"/>
      <c r="M35" s="52"/>
      <c r="N35" s="46">
        <v>0.46875</v>
      </c>
      <c r="O35" s="53">
        <f t="shared" si="0"/>
        <v>1.0416666666666685E-2</v>
      </c>
      <c r="P35" s="54"/>
    </row>
    <row r="36" spans="1:16" ht="16" x14ac:dyDescent="0.2">
      <c r="A36" s="46">
        <v>0.4597222222222222</v>
      </c>
      <c r="B36" s="40" t="s">
        <v>579</v>
      </c>
      <c r="C36" s="40"/>
      <c r="D36" s="40"/>
      <c r="E36" s="37"/>
      <c r="F36" s="39" t="s">
        <v>354</v>
      </c>
      <c r="G36" s="47" t="s">
        <v>347</v>
      </c>
      <c r="H36" s="40" t="s">
        <v>364</v>
      </c>
      <c r="I36" s="48"/>
      <c r="J36" s="49"/>
      <c r="K36" s="50"/>
      <c r="L36" s="51">
        <v>1</v>
      </c>
      <c r="M36" s="52"/>
      <c r="N36" s="46">
        <v>0.46597222222222223</v>
      </c>
      <c r="O36" s="53">
        <f t="shared" si="0"/>
        <v>6.2500000000000333E-3</v>
      </c>
      <c r="P36" s="54"/>
    </row>
    <row r="37" spans="1:16" ht="16" x14ac:dyDescent="0.2">
      <c r="A37" s="46">
        <v>0.47500000000000003</v>
      </c>
      <c r="B37" s="40" t="s">
        <v>547</v>
      </c>
      <c r="C37" s="40">
        <v>1</v>
      </c>
      <c r="D37" s="40"/>
      <c r="E37" s="37"/>
      <c r="F37" s="39" t="s">
        <v>548</v>
      </c>
      <c r="G37" s="47" t="s">
        <v>372</v>
      </c>
      <c r="H37" s="40" t="s">
        <v>563</v>
      </c>
      <c r="I37" s="48">
        <v>1</v>
      </c>
      <c r="J37" s="49"/>
      <c r="K37" s="50"/>
      <c r="L37" s="51"/>
      <c r="M37" s="52"/>
      <c r="N37" s="46">
        <v>0.4777777777777778</v>
      </c>
      <c r="O37" s="53">
        <f t="shared" si="0"/>
        <v>2.7777777777777679E-3</v>
      </c>
      <c r="P37" s="54"/>
    </row>
    <row r="38" spans="1:16" ht="16" x14ac:dyDescent="0.2">
      <c r="A38" s="46">
        <v>0.48333333333333334</v>
      </c>
      <c r="B38" s="40" t="s">
        <v>580</v>
      </c>
      <c r="C38" s="40"/>
      <c r="D38" s="40"/>
      <c r="E38" s="37">
        <v>1</v>
      </c>
      <c r="F38" s="39" t="s">
        <v>560</v>
      </c>
      <c r="G38" s="47" t="s">
        <v>397</v>
      </c>
      <c r="H38" s="40" t="s">
        <v>347</v>
      </c>
      <c r="I38" s="48"/>
      <c r="J38" s="49">
        <v>1</v>
      </c>
      <c r="K38" s="50"/>
      <c r="L38" s="51"/>
      <c r="M38" s="52"/>
      <c r="N38" s="46">
        <v>0.49027777777777781</v>
      </c>
      <c r="O38" s="53">
        <f t="shared" si="0"/>
        <v>6.9444444444444753E-3</v>
      </c>
      <c r="P38" s="54"/>
    </row>
    <row r="39" spans="1:16" ht="16" x14ac:dyDescent="0.2">
      <c r="A39" s="46">
        <v>0.48402777777777778</v>
      </c>
      <c r="B39" s="40" t="s">
        <v>582</v>
      </c>
      <c r="C39" s="40"/>
      <c r="D39" s="40"/>
      <c r="E39" s="37">
        <v>1</v>
      </c>
      <c r="F39" s="39" t="s">
        <v>365</v>
      </c>
      <c r="G39" s="47" t="s">
        <v>371</v>
      </c>
      <c r="H39" s="40" t="s">
        <v>581</v>
      </c>
      <c r="I39" s="48"/>
      <c r="J39" s="49">
        <v>1</v>
      </c>
      <c r="K39" s="50"/>
      <c r="L39" s="51"/>
      <c r="M39" s="52"/>
      <c r="N39" s="46">
        <v>0.48819444444444443</v>
      </c>
      <c r="O39" s="53">
        <f t="shared" si="0"/>
        <v>4.1666666666666519E-3</v>
      </c>
      <c r="P39" s="54"/>
    </row>
    <row r="40" spans="1:16" ht="16" x14ac:dyDescent="0.2">
      <c r="A40" s="46">
        <v>0.48541666666666666</v>
      </c>
      <c r="B40" s="40" t="s">
        <v>542</v>
      </c>
      <c r="C40" s="40"/>
      <c r="D40" s="40"/>
      <c r="E40" s="37">
        <v>1</v>
      </c>
      <c r="F40" s="39" t="s">
        <v>344</v>
      </c>
      <c r="G40" s="47" t="s">
        <v>583</v>
      </c>
      <c r="H40" s="40" t="s">
        <v>125</v>
      </c>
      <c r="I40" s="48"/>
      <c r="J40" s="49"/>
      <c r="K40" s="50"/>
      <c r="L40" s="51">
        <v>1</v>
      </c>
      <c r="M40" s="52"/>
      <c r="N40" s="46">
        <v>0.49652777777777773</v>
      </c>
      <c r="O40" s="53">
        <f t="shared" si="0"/>
        <v>1.1111111111111072E-2</v>
      </c>
      <c r="P40" s="54"/>
    </row>
    <row r="41" spans="1:16" ht="16" x14ac:dyDescent="0.2">
      <c r="A41" s="46">
        <v>0.52430555555555558</v>
      </c>
      <c r="B41" s="40" t="s">
        <v>584</v>
      </c>
      <c r="C41" s="40"/>
      <c r="D41" s="40"/>
      <c r="E41" s="37">
        <v>4</v>
      </c>
      <c r="F41" s="39" t="s">
        <v>365</v>
      </c>
      <c r="G41" s="47" t="s">
        <v>585</v>
      </c>
      <c r="H41" s="40" t="s">
        <v>586</v>
      </c>
      <c r="I41" s="48"/>
      <c r="J41" s="49">
        <v>1</v>
      </c>
      <c r="K41" s="50"/>
      <c r="L41" s="51"/>
      <c r="M41" s="52"/>
      <c r="N41" s="46">
        <v>4.8611111111111112E-2</v>
      </c>
      <c r="O41" s="53">
        <f t="shared" si="0"/>
        <v>0.47569444444444448</v>
      </c>
      <c r="P41" s="54"/>
    </row>
    <row r="42" spans="1:16" ht="16" x14ac:dyDescent="0.2">
      <c r="A42" s="46">
        <v>0.52430555555555558</v>
      </c>
      <c r="B42" s="40" t="s">
        <v>353</v>
      </c>
      <c r="C42" s="40"/>
      <c r="D42" s="40"/>
      <c r="E42" s="37">
        <v>1</v>
      </c>
      <c r="F42" s="39" t="s">
        <v>548</v>
      </c>
      <c r="G42" s="47" t="s">
        <v>364</v>
      </c>
      <c r="H42" s="40" t="s">
        <v>586</v>
      </c>
      <c r="I42" s="48"/>
      <c r="J42" s="49"/>
      <c r="K42" s="50"/>
      <c r="L42" s="51">
        <v>1</v>
      </c>
      <c r="M42" s="52"/>
      <c r="N42" s="46">
        <v>0.53472222222222221</v>
      </c>
      <c r="O42" s="53">
        <f t="shared" si="0"/>
        <v>1.041666666666663E-2</v>
      </c>
      <c r="P42" s="54"/>
    </row>
    <row r="43" spans="1:16" ht="16" x14ac:dyDescent="0.2">
      <c r="A43" s="46">
        <v>0.52430555555555558</v>
      </c>
      <c r="B43" s="40" t="s">
        <v>406</v>
      </c>
      <c r="C43" s="40"/>
      <c r="D43" s="40"/>
      <c r="E43" s="37">
        <v>1</v>
      </c>
      <c r="F43" s="39" t="s">
        <v>354</v>
      </c>
      <c r="G43" s="47" t="s">
        <v>364</v>
      </c>
      <c r="H43" s="40" t="s">
        <v>347</v>
      </c>
      <c r="I43" s="48"/>
      <c r="J43" s="49"/>
      <c r="K43" s="50"/>
      <c r="L43" s="51">
        <v>1</v>
      </c>
      <c r="M43" s="52"/>
      <c r="N43" s="46">
        <v>0.53472222222222221</v>
      </c>
      <c r="O43" s="53">
        <f t="shared" si="0"/>
        <v>1.041666666666663E-2</v>
      </c>
      <c r="P43" s="54"/>
    </row>
    <row r="44" spans="1:16" ht="16" x14ac:dyDescent="0.2">
      <c r="A44" s="46">
        <v>0.52430555555555558</v>
      </c>
      <c r="B44" s="40" t="s">
        <v>500</v>
      </c>
      <c r="C44" s="40"/>
      <c r="D44" s="40"/>
      <c r="E44" s="37">
        <v>2</v>
      </c>
      <c r="F44" s="39" t="s">
        <v>560</v>
      </c>
      <c r="G44" s="47" t="s">
        <v>347</v>
      </c>
      <c r="H44" s="40" t="s">
        <v>397</v>
      </c>
      <c r="I44" s="48"/>
      <c r="J44" s="49"/>
      <c r="K44" s="50"/>
      <c r="L44" s="51">
        <v>1</v>
      </c>
      <c r="M44" s="52"/>
      <c r="N44" s="46">
        <v>0.52777777777777779</v>
      </c>
      <c r="O44" s="53">
        <f t="shared" si="0"/>
        <v>3.4722222222222099E-3</v>
      </c>
      <c r="P44" s="54"/>
    </row>
    <row r="45" spans="1:16" ht="16" x14ac:dyDescent="0.2">
      <c r="A45" s="46">
        <v>0.52430555555555558</v>
      </c>
      <c r="B45" s="40" t="s">
        <v>511</v>
      </c>
      <c r="C45" s="40"/>
      <c r="D45" s="40"/>
      <c r="E45" s="37">
        <v>1</v>
      </c>
      <c r="F45" s="39" t="s">
        <v>354</v>
      </c>
      <c r="G45" s="47" t="s">
        <v>347</v>
      </c>
      <c r="H45" s="40" t="s">
        <v>383</v>
      </c>
      <c r="I45" s="48"/>
      <c r="J45" s="49"/>
      <c r="K45" s="50"/>
      <c r="L45" s="51">
        <v>1</v>
      </c>
      <c r="M45" s="52"/>
      <c r="N45" s="46">
        <v>0.53472222222222221</v>
      </c>
      <c r="O45" s="53">
        <f t="shared" si="0"/>
        <v>1.041666666666663E-2</v>
      </c>
      <c r="P45" s="54"/>
    </row>
    <row r="46" spans="1:16" ht="16" x14ac:dyDescent="0.2">
      <c r="A46" s="46">
        <v>0.52430555555555558</v>
      </c>
      <c r="B46" s="40" t="s">
        <v>547</v>
      </c>
      <c r="C46" s="40"/>
      <c r="D46" s="40"/>
      <c r="E46" s="37">
        <v>1</v>
      </c>
      <c r="F46" s="39" t="s">
        <v>548</v>
      </c>
      <c r="G46" s="47" t="s">
        <v>347</v>
      </c>
      <c r="H46" s="40" t="s">
        <v>563</v>
      </c>
      <c r="I46" s="48">
        <v>1</v>
      </c>
      <c r="J46" s="49"/>
      <c r="K46" s="50"/>
      <c r="L46" s="51"/>
      <c r="M46" s="52"/>
      <c r="N46" s="46">
        <v>0.53888888888888886</v>
      </c>
      <c r="O46" s="53">
        <f t="shared" si="0"/>
        <v>1.4583333333333282E-2</v>
      </c>
      <c r="P46" s="54"/>
    </row>
    <row r="47" spans="1:16" ht="16" x14ac:dyDescent="0.2">
      <c r="A47" s="46">
        <v>0.52430555555555558</v>
      </c>
      <c r="B47" s="40" t="s">
        <v>587</v>
      </c>
      <c r="C47" s="40"/>
      <c r="D47" s="40"/>
      <c r="E47" s="37">
        <v>2</v>
      </c>
      <c r="F47" s="39" t="s">
        <v>497</v>
      </c>
      <c r="G47" s="47" t="s">
        <v>347</v>
      </c>
      <c r="H47" s="40" t="s">
        <v>364</v>
      </c>
      <c r="I47" s="48">
        <v>1</v>
      </c>
      <c r="J47" s="49"/>
      <c r="K47" s="50"/>
      <c r="L47" s="51"/>
      <c r="M47" s="52"/>
      <c r="N47" s="46">
        <v>0.53541666666666665</v>
      </c>
      <c r="O47" s="53">
        <v>1.1111111111111112E-2</v>
      </c>
      <c r="P47" s="54"/>
    </row>
    <row r="48" spans="1:16" ht="16" x14ac:dyDescent="0.2">
      <c r="A48" s="46">
        <v>0.53333333333333333</v>
      </c>
      <c r="B48" s="40" t="s">
        <v>582</v>
      </c>
      <c r="C48" s="40"/>
      <c r="D48" s="40"/>
      <c r="E48" s="37">
        <v>1</v>
      </c>
      <c r="F48" s="39" t="s">
        <v>365</v>
      </c>
      <c r="G48" s="47" t="s">
        <v>588</v>
      </c>
      <c r="H48" s="40" t="s">
        <v>387</v>
      </c>
      <c r="I48" s="48"/>
      <c r="J48" s="49"/>
      <c r="K48" s="50"/>
      <c r="L48" s="51">
        <v>1</v>
      </c>
      <c r="M48" s="52"/>
      <c r="N48" s="46">
        <v>0.53819444444444442</v>
      </c>
      <c r="O48" s="53">
        <f t="shared" si="0"/>
        <v>4.8611111111110938E-3</v>
      </c>
      <c r="P48" s="54"/>
    </row>
    <row r="49" spans="1:16" ht="16" x14ac:dyDescent="0.2">
      <c r="A49" s="46">
        <v>0.53472222222222221</v>
      </c>
      <c r="B49" s="40" t="s">
        <v>369</v>
      </c>
      <c r="C49" s="40"/>
      <c r="D49" s="40"/>
      <c r="E49" s="37"/>
      <c r="F49" s="39" t="s">
        <v>344</v>
      </c>
      <c r="G49" s="47" t="s">
        <v>389</v>
      </c>
      <c r="H49" s="40" t="s">
        <v>347</v>
      </c>
      <c r="I49" s="48">
        <v>1</v>
      </c>
      <c r="J49" s="49"/>
      <c r="K49" s="50"/>
      <c r="L49" s="51"/>
      <c r="M49" s="52"/>
      <c r="N49" s="46">
        <v>4.5138888888888888E-2</v>
      </c>
      <c r="O49" s="53">
        <f t="shared" si="0"/>
        <v>0.48958333333333331</v>
      </c>
      <c r="P49" s="54"/>
    </row>
    <row r="50" spans="1:16" ht="16" x14ac:dyDescent="0.2">
      <c r="A50" s="46">
        <v>4.1666666666666664E-2</v>
      </c>
      <c r="B50" s="40" t="s">
        <v>584</v>
      </c>
      <c r="C50" s="40"/>
      <c r="D50" s="40"/>
      <c r="E50" s="37">
        <v>1</v>
      </c>
      <c r="F50" s="39" t="s">
        <v>359</v>
      </c>
      <c r="G50" s="47" t="s">
        <v>347</v>
      </c>
      <c r="H50" s="40" t="s">
        <v>590</v>
      </c>
      <c r="I50" s="48"/>
      <c r="J50" s="49"/>
      <c r="K50" s="50"/>
      <c r="L50" s="51">
        <v>1</v>
      </c>
      <c r="M50" s="52"/>
      <c r="N50" s="46">
        <v>4.8611111111111112E-2</v>
      </c>
      <c r="O50" s="53">
        <f t="shared" si="0"/>
        <v>6.9444444444444475E-3</v>
      </c>
      <c r="P50" s="54"/>
    </row>
    <row r="51" spans="1:16" ht="16" x14ac:dyDescent="0.2">
      <c r="A51" s="46">
        <v>4.1666666666666664E-2</v>
      </c>
      <c r="B51" s="40" t="s">
        <v>553</v>
      </c>
      <c r="C51" s="40"/>
      <c r="D51" s="40"/>
      <c r="E51" s="37">
        <v>1</v>
      </c>
      <c r="F51" s="39" t="s">
        <v>354</v>
      </c>
      <c r="G51" s="47" t="s">
        <v>552</v>
      </c>
      <c r="H51" s="40" t="s">
        <v>589</v>
      </c>
      <c r="I51" s="48">
        <v>1</v>
      </c>
      <c r="J51" s="49"/>
      <c r="K51" s="50"/>
      <c r="L51" s="51"/>
      <c r="M51" s="52"/>
      <c r="N51" s="46">
        <v>6.0416666666666667E-2</v>
      </c>
      <c r="O51" s="53">
        <f t="shared" si="0"/>
        <v>1.8750000000000003E-2</v>
      </c>
      <c r="P51" s="54"/>
    </row>
    <row r="52" spans="1:16" ht="16" x14ac:dyDescent="0.2">
      <c r="A52" s="46">
        <v>4.8611111111111112E-2</v>
      </c>
      <c r="B52" s="40" t="s">
        <v>570</v>
      </c>
      <c r="C52" s="40"/>
      <c r="D52" s="40"/>
      <c r="E52" s="37">
        <v>1</v>
      </c>
      <c r="F52" s="39" t="s">
        <v>548</v>
      </c>
      <c r="G52" s="47" t="s">
        <v>591</v>
      </c>
      <c r="H52" s="40" t="s">
        <v>592</v>
      </c>
      <c r="I52" s="48"/>
      <c r="J52" s="49"/>
      <c r="K52" s="50"/>
      <c r="L52" s="51">
        <v>1</v>
      </c>
      <c r="M52" s="52"/>
      <c r="N52" s="46">
        <v>5.8333333333333327E-2</v>
      </c>
      <c r="O52" s="53">
        <f t="shared" si="0"/>
        <v>9.7222222222222154E-3</v>
      </c>
      <c r="P52" s="54"/>
    </row>
    <row r="53" spans="1:16" ht="16" x14ac:dyDescent="0.2">
      <c r="A53" s="46">
        <v>4.8611111111111112E-2</v>
      </c>
      <c r="B53" s="40" t="s">
        <v>376</v>
      </c>
      <c r="C53" s="40"/>
      <c r="D53" s="40"/>
      <c r="E53" s="37">
        <v>1</v>
      </c>
      <c r="F53" s="39" t="s">
        <v>593</v>
      </c>
      <c r="G53" s="47" t="s">
        <v>387</v>
      </c>
      <c r="H53" s="40" t="s">
        <v>599</v>
      </c>
      <c r="I53" s="48"/>
      <c r="J53" s="49">
        <v>1</v>
      </c>
      <c r="K53" s="50"/>
      <c r="L53" s="51"/>
      <c r="M53" s="52"/>
      <c r="N53" s="46">
        <v>5.8333333333333327E-2</v>
      </c>
      <c r="O53" s="53">
        <f t="shared" si="0"/>
        <v>9.7222222222222154E-3</v>
      </c>
      <c r="P53" s="54"/>
    </row>
    <row r="54" spans="1:16" ht="16" x14ac:dyDescent="0.2">
      <c r="A54" s="46">
        <v>5.1388888888888894E-2</v>
      </c>
      <c r="B54" s="40" t="s">
        <v>564</v>
      </c>
      <c r="C54" s="40"/>
      <c r="D54" s="40"/>
      <c r="E54" s="37">
        <v>1</v>
      </c>
      <c r="F54" s="39" t="s">
        <v>354</v>
      </c>
      <c r="G54" s="47" t="s">
        <v>383</v>
      </c>
      <c r="H54" s="40" t="s">
        <v>347</v>
      </c>
      <c r="I54" s="48"/>
      <c r="J54" s="49"/>
      <c r="K54" s="50"/>
      <c r="L54" s="51">
        <v>1</v>
      </c>
      <c r="M54" s="52"/>
      <c r="N54" s="46">
        <v>5.9027777777777783E-2</v>
      </c>
      <c r="O54" s="53">
        <f t="shared" si="0"/>
        <v>7.6388888888888895E-3</v>
      </c>
      <c r="P54" s="54"/>
    </row>
    <row r="55" spans="1:16" ht="16" x14ac:dyDescent="0.2">
      <c r="A55" s="46">
        <v>7.7083333333333337E-2</v>
      </c>
      <c r="B55" s="40" t="s">
        <v>598</v>
      </c>
      <c r="C55" s="40">
        <v>1</v>
      </c>
      <c r="D55" s="40"/>
      <c r="E55" s="37"/>
      <c r="F55" s="39" t="s">
        <v>548</v>
      </c>
      <c r="G55" s="47" t="s">
        <v>347</v>
      </c>
      <c r="H55" s="40" t="s">
        <v>543</v>
      </c>
      <c r="I55" s="48">
        <v>1</v>
      </c>
      <c r="J55" s="55"/>
      <c r="K55" s="56"/>
      <c r="L55" s="51"/>
      <c r="M55" s="52"/>
      <c r="N55" s="46">
        <v>7.6388888888888895E-2</v>
      </c>
      <c r="O55" s="53">
        <f t="shared" si="0"/>
        <v>6.9444444444444198E-4</v>
      </c>
      <c r="P55" s="54"/>
    </row>
    <row r="56" spans="1:16" ht="16" x14ac:dyDescent="0.2">
      <c r="A56" s="46">
        <v>9.375E-2</v>
      </c>
      <c r="B56" s="40" t="s">
        <v>570</v>
      </c>
      <c r="C56" s="40"/>
      <c r="D56" s="40"/>
      <c r="E56" s="37">
        <v>1</v>
      </c>
      <c r="F56" s="39" t="s">
        <v>548</v>
      </c>
      <c r="G56" s="47" t="s">
        <v>594</v>
      </c>
      <c r="H56" s="40" t="s">
        <v>347</v>
      </c>
      <c r="I56" s="48"/>
      <c r="J56" s="55"/>
      <c r="K56" s="56"/>
      <c r="L56" s="51">
        <v>1</v>
      </c>
      <c r="M56" s="52"/>
      <c r="N56" s="46">
        <v>9.8611111111111108E-2</v>
      </c>
      <c r="O56" s="53">
        <f t="shared" si="0"/>
        <v>4.8611111111111077E-3</v>
      </c>
      <c r="P56" s="54"/>
    </row>
    <row r="57" spans="1:16" ht="16" x14ac:dyDescent="0.2">
      <c r="A57" s="46">
        <v>9.375E-2</v>
      </c>
      <c r="B57" s="40" t="s">
        <v>598</v>
      </c>
      <c r="C57" s="40"/>
      <c r="D57" s="40"/>
      <c r="E57" s="37">
        <v>1</v>
      </c>
      <c r="F57" s="39" t="s">
        <v>548</v>
      </c>
      <c r="G57" s="47" t="s">
        <v>347</v>
      </c>
      <c r="H57" s="40" t="s">
        <v>387</v>
      </c>
      <c r="I57" s="48">
        <v>1</v>
      </c>
      <c r="J57" s="55"/>
      <c r="K57" s="56"/>
      <c r="L57" s="51"/>
      <c r="M57" s="52"/>
      <c r="N57" s="46">
        <v>9.9999999999999992E-2</v>
      </c>
      <c r="O57" s="53">
        <f t="shared" si="0"/>
        <v>6.2499999999999917E-3</v>
      </c>
      <c r="P57" s="54"/>
    </row>
    <row r="58" spans="1:16" ht="16" x14ac:dyDescent="0.2">
      <c r="A58" s="46">
        <v>9.375E-2</v>
      </c>
      <c r="B58" s="40" t="s">
        <v>597</v>
      </c>
      <c r="C58" s="40"/>
      <c r="D58" s="40"/>
      <c r="E58" s="37">
        <v>2</v>
      </c>
      <c r="F58" s="39" t="s">
        <v>354</v>
      </c>
      <c r="G58" s="47" t="s">
        <v>552</v>
      </c>
      <c r="H58" s="40" t="s">
        <v>347</v>
      </c>
      <c r="I58" s="48">
        <v>1</v>
      </c>
      <c r="J58" s="55"/>
      <c r="K58" s="56"/>
      <c r="L58" s="51"/>
      <c r="M58" s="52"/>
      <c r="N58" s="46">
        <v>0.11875000000000001</v>
      </c>
      <c r="O58" s="53">
        <f t="shared" si="0"/>
        <v>2.5000000000000008E-2</v>
      </c>
      <c r="P58" s="54"/>
    </row>
    <row r="59" spans="1:16" ht="16" x14ac:dyDescent="0.2">
      <c r="A59" s="46">
        <v>9.5833333333333326E-2</v>
      </c>
      <c r="B59" s="40" t="s">
        <v>500</v>
      </c>
      <c r="C59" s="40"/>
      <c r="D59" s="40"/>
      <c r="E59" s="37">
        <v>1</v>
      </c>
      <c r="F59" s="39" t="s">
        <v>560</v>
      </c>
      <c r="G59" s="47" t="s">
        <v>347</v>
      </c>
      <c r="H59" s="40" t="s">
        <v>595</v>
      </c>
      <c r="I59" s="57"/>
      <c r="J59" s="55"/>
      <c r="K59" s="56"/>
      <c r="L59" s="51">
        <v>1</v>
      </c>
      <c r="M59" s="52"/>
      <c r="N59" s="46">
        <v>0.10694444444444444</v>
      </c>
      <c r="O59" s="53">
        <f t="shared" si="0"/>
        <v>1.1111111111111113E-2</v>
      </c>
      <c r="P59" s="54"/>
    </row>
    <row r="60" spans="1:16" ht="16" x14ac:dyDescent="0.2">
      <c r="A60" s="46">
        <v>9.7222222222222224E-2</v>
      </c>
      <c r="B60" s="40" t="s">
        <v>564</v>
      </c>
      <c r="C60" s="40"/>
      <c r="D60" s="40"/>
      <c r="E60" s="37">
        <v>1</v>
      </c>
      <c r="F60" s="39" t="s">
        <v>354</v>
      </c>
      <c r="G60" s="47" t="s">
        <v>347</v>
      </c>
      <c r="H60" s="40" t="s">
        <v>383</v>
      </c>
      <c r="I60" s="57"/>
      <c r="J60" s="55"/>
      <c r="K60" s="56"/>
      <c r="L60" s="51">
        <v>1</v>
      </c>
      <c r="M60" s="52"/>
      <c r="N60" s="46">
        <v>0.10694444444444444</v>
      </c>
      <c r="O60" s="53">
        <f t="shared" si="0"/>
        <v>9.7222222222222154E-3</v>
      </c>
      <c r="P60" s="54"/>
    </row>
    <row r="61" spans="1:16" ht="16" x14ac:dyDescent="0.2">
      <c r="A61" s="46">
        <v>0.10277777777777779</v>
      </c>
      <c r="B61" s="40" t="s">
        <v>553</v>
      </c>
      <c r="C61" s="40"/>
      <c r="D61" s="40"/>
      <c r="E61" s="37">
        <v>1</v>
      </c>
      <c r="F61" s="39" t="s">
        <v>354</v>
      </c>
      <c r="G61" s="47" t="s">
        <v>387</v>
      </c>
      <c r="H61" s="40" t="s">
        <v>347</v>
      </c>
      <c r="I61" s="48"/>
      <c r="J61" s="55"/>
      <c r="K61" s="56"/>
      <c r="L61" s="51">
        <v>1</v>
      </c>
      <c r="M61" s="52"/>
      <c r="N61" s="46">
        <v>0.11666666666666665</v>
      </c>
      <c r="O61" s="53">
        <f t="shared" si="0"/>
        <v>1.3888888888888867E-2</v>
      </c>
      <c r="P61" s="88"/>
    </row>
    <row r="62" spans="1:16" ht="16" x14ac:dyDescent="0.2">
      <c r="A62" s="46">
        <v>0.10625</v>
      </c>
      <c r="B62" s="40" t="s">
        <v>547</v>
      </c>
      <c r="C62" s="40"/>
      <c r="D62" s="40"/>
      <c r="E62" s="37">
        <v>1</v>
      </c>
      <c r="F62" s="39" t="s">
        <v>548</v>
      </c>
      <c r="G62" s="47" t="s">
        <v>596</v>
      </c>
      <c r="H62" s="40" t="s">
        <v>347</v>
      </c>
      <c r="I62" s="48"/>
      <c r="J62" s="55"/>
      <c r="K62" s="56"/>
      <c r="L62" s="51">
        <v>1</v>
      </c>
      <c r="M62" s="52"/>
      <c r="N62" s="46">
        <v>0.11666666666666665</v>
      </c>
      <c r="O62" s="53">
        <f t="shared" si="0"/>
        <v>1.0416666666666657E-2</v>
      </c>
      <c r="P62" s="54"/>
    </row>
    <row r="63" spans="1:16" ht="16" x14ac:dyDescent="0.2">
      <c r="A63" s="46">
        <v>0.10833333333333334</v>
      </c>
      <c r="B63" s="40" t="s">
        <v>570</v>
      </c>
      <c r="C63" s="40"/>
      <c r="D63" s="40"/>
      <c r="E63" s="37">
        <v>1</v>
      </c>
      <c r="F63" s="39" t="s">
        <v>548</v>
      </c>
      <c r="G63" s="47" t="s">
        <v>347</v>
      </c>
      <c r="H63" s="40" t="s">
        <v>387</v>
      </c>
      <c r="I63" s="48"/>
      <c r="J63" s="55"/>
      <c r="K63" s="56"/>
      <c r="L63" s="51">
        <v>1</v>
      </c>
      <c r="M63" s="52"/>
      <c r="N63" s="46">
        <v>0.12083333333333333</v>
      </c>
      <c r="O63" s="53">
        <f t="shared" si="0"/>
        <v>1.2499999999999997E-2</v>
      </c>
      <c r="P63" s="54"/>
    </row>
    <row r="64" spans="1:16" ht="16" x14ac:dyDescent="0.2">
      <c r="A64" s="46">
        <v>0.1111111111111111</v>
      </c>
      <c r="B64" s="40" t="s">
        <v>542</v>
      </c>
      <c r="C64" s="40"/>
      <c r="D64" s="40"/>
      <c r="E64" s="37">
        <v>1</v>
      </c>
      <c r="F64" s="39" t="s">
        <v>344</v>
      </c>
      <c r="G64" s="47" t="s">
        <v>383</v>
      </c>
      <c r="H64" s="40" t="s">
        <v>347</v>
      </c>
      <c r="I64" s="48">
        <v>1</v>
      </c>
      <c r="J64" s="55"/>
      <c r="K64" s="56"/>
      <c r="L64" s="51"/>
      <c r="M64" s="52"/>
      <c r="N64" s="46">
        <v>0.13541666666666666</v>
      </c>
      <c r="O64" s="53">
        <f t="shared" si="0"/>
        <v>2.4305555555555552E-2</v>
      </c>
      <c r="P64" s="54"/>
    </row>
    <row r="65" spans="1:16" ht="16" x14ac:dyDescent="0.2">
      <c r="A65" s="46">
        <v>0.11805555555555557</v>
      </c>
      <c r="B65" s="40" t="s">
        <v>587</v>
      </c>
      <c r="C65" s="40"/>
      <c r="D65" s="40"/>
      <c r="E65" s="37">
        <v>2</v>
      </c>
      <c r="F65" s="39" t="s">
        <v>497</v>
      </c>
      <c r="G65" s="47" t="s">
        <v>501</v>
      </c>
      <c r="H65" s="40" t="s">
        <v>347</v>
      </c>
      <c r="I65" s="48">
        <v>1</v>
      </c>
      <c r="J65" s="55"/>
      <c r="K65" s="56"/>
      <c r="L65" s="51"/>
      <c r="M65" s="52"/>
      <c r="N65" s="46">
        <v>0.13541666666666666</v>
      </c>
      <c r="O65" s="53">
        <f t="shared" si="0"/>
        <v>1.7361111111111091E-2</v>
      </c>
      <c r="P65" s="54"/>
    </row>
    <row r="66" spans="1:16" ht="16" x14ac:dyDescent="0.2">
      <c r="A66" s="46">
        <v>0.12569444444444444</v>
      </c>
      <c r="B66" s="40" t="s">
        <v>600</v>
      </c>
      <c r="C66" s="40"/>
      <c r="D66" s="40"/>
      <c r="E66" s="37">
        <v>1</v>
      </c>
      <c r="F66" s="39" t="s">
        <v>365</v>
      </c>
      <c r="G66" s="47" t="s">
        <v>383</v>
      </c>
      <c r="H66" s="40" t="s">
        <v>347</v>
      </c>
      <c r="I66" s="48">
        <v>1</v>
      </c>
      <c r="J66" s="55"/>
      <c r="K66" s="56"/>
      <c r="L66" s="51"/>
      <c r="M66" s="52"/>
      <c r="N66" s="46">
        <v>0.13541666666666666</v>
      </c>
      <c r="O66" s="53">
        <f t="shared" si="0"/>
        <v>9.7222222222222154E-3</v>
      </c>
      <c r="P66" s="54"/>
    </row>
    <row r="67" spans="1:16" ht="16" x14ac:dyDescent="0.2">
      <c r="A67" s="46">
        <v>0.13333333333333333</v>
      </c>
      <c r="B67" s="40" t="s">
        <v>574</v>
      </c>
      <c r="C67" s="40"/>
      <c r="D67" s="40"/>
      <c r="E67" s="37">
        <v>1</v>
      </c>
      <c r="F67" s="39" t="s">
        <v>365</v>
      </c>
      <c r="G67" s="47" t="s">
        <v>386</v>
      </c>
      <c r="H67" s="40" t="s">
        <v>347</v>
      </c>
      <c r="I67" s="48"/>
      <c r="J67" s="55"/>
      <c r="K67" s="56"/>
      <c r="L67" s="51">
        <v>1</v>
      </c>
      <c r="M67" s="52"/>
      <c r="N67" s="46">
        <v>0.15763888888888888</v>
      </c>
      <c r="O67" s="53">
        <f t="shared" si="0"/>
        <v>2.4305555555555552E-2</v>
      </c>
      <c r="P67" s="54"/>
    </row>
    <row r="68" spans="1:16" ht="16" x14ac:dyDescent="0.2">
      <c r="A68" s="46">
        <v>0.13680555555555554</v>
      </c>
      <c r="B68" s="40" t="s">
        <v>570</v>
      </c>
      <c r="C68" s="40"/>
      <c r="D68" s="40"/>
      <c r="E68" s="37">
        <v>2</v>
      </c>
      <c r="F68" s="39" t="s">
        <v>350</v>
      </c>
      <c r="G68" s="47" t="s">
        <v>387</v>
      </c>
      <c r="H68" s="40" t="s">
        <v>347</v>
      </c>
      <c r="I68" s="48"/>
      <c r="J68" s="55"/>
      <c r="K68" s="56"/>
      <c r="L68" s="51">
        <v>1</v>
      </c>
      <c r="M68" s="52"/>
      <c r="N68" s="46">
        <v>0.15763888888888888</v>
      </c>
      <c r="O68" s="53">
        <f t="shared" ref="O68:O131" si="1">ABS(N68-A68)</f>
        <v>2.0833333333333343E-2</v>
      </c>
      <c r="P68" s="54"/>
    </row>
    <row r="69" spans="1:16" ht="16" x14ac:dyDescent="0.2">
      <c r="A69" s="46">
        <v>0.13680555555555554</v>
      </c>
      <c r="B69" s="40" t="s">
        <v>561</v>
      </c>
      <c r="C69" s="40"/>
      <c r="D69" s="40"/>
      <c r="E69" s="37">
        <v>1</v>
      </c>
      <c r="F69" s="39" t="s">
        <v>344</v>
      </c>
      <c r="G69" s="47" t="s">
        <v>347</v>
      </c>
      <c r="H69" s="40" t="s">
        <v>601</v>
      </c>
      <c r="I69" s="48">
        <v>1</v>
      </c>
      <c r="J69" s="55"/>
      <c r="K69" s="56"/>
      <c r="L69" s="51"/>
      <c r="M69" s="52"/>
      <c r="N69" s="46">
        <v>0.14097222222222222</v>
      </c>
      <c r="O69" s="53">
        <f t="shared" si="1"/>
        <v>4.1666666666666796E-3</v>
      </c>
      <c r="P69" s="54"/>
    </row>
    <row r="70" spans="1:16" ht="16" x14ac:dyDescent="0.2">
      <c r="A70" s="46"/>
      <c r="B70" s="40"/>
      <c r="C70" s="40"/>
      <c r="D70" s="40"/>
      <c r="E70" s="37"/>
      <c r="F70" s="39"/>
      <c r="G70" s="47"/>
      <c r="H70" s="40"/>
      <c r="I70" s="48"/>
      <c r="J70" s="55"/>
      <c r="K70" s="56"/>
      <c r="L70" s="51"/>
      <c r="M70" s="52"/>
      <c r="N70" s="46"/>
      <c r="O70" s="53">
        <f t="shared" si="1"/>
        <v>0</v>
      </c>
      <c r="P70" s="54"/>
    </row>
    <row r="71" spans="1:16" ht="16" x14ac:dyDescent="0.2">
      <c r="A71" s="46"/>
      <c r="B71" s="40"/>
      <c r="C71" s="40"/>
      <c r="D71" s="40"/>
      <c r="E71" s="37"/>
      <c r="F71" s="39"/>
      <c r="G71" s="47"/>
      <c r="H71" s="40"/>
      <c r="I71" s="48"/>
      <c r="J71" s="55"/>
      <c r="K71" s="56"/>
      <c r="L71" s="51"/>
      <c r="M71" s="52"/>
      <c r="N71" s="46"/>
      <c r="O71" s="53">
        <f t="shared" si="1"/>
        <v>0</v>
      </c>
      <c r="P71" s="54"/>
    </row>
    <row r="72" spans="1:16" ht="16" x14ac:dyDescent="0.2">
      <c r="A72" s="46"/>
      <c r="B72" s="40"/>
      <c r="C72" s="40"/>
      <c r="D72" s="40"/>
      <c r="E72" s="37"/>
      <c r="F72" s="39"/>
      <c r="G72" s="47"/>
      <c r="H72" s="40"/>
      <c r="I72" s="48"/>
      <c r="J72" s="55"/>
      <c r="K72" s="56"/>
      <c r="L72" s="51"/>
      <c r="M72" s="52"/>
      <c r="N72" s="46"/>
      <c r="O72" s="53">
        <f t="shared" si="1"/>
        <v>0</v>
      </c>
      <c r="P72" s="54"/>
    </row>
    <row r="73" spans="1:16" ht="16" x14ac:dyDescent="0.2">
      <c r="A73" s="46"/>
      <c r="B73" s="40"/>
      <c r="C73" s="40"/>
      <c r="D73" s="40"/>
      <c r="E73" s="37"/>
      <c r="F73" s="39"/>
      <c r="G73" s="47"/>
      <c r="H73" s="40"/>
      <c r="I73" s="48"/>
      <c r="J73" s="55"/>
      <c r="K73" s="56"/>
      <c r="L73" s="51"/>
      <c r="M73" s="52"/>
      <c r="N73" s="46"/>
      <c r="O73" s="53">
        <f t="shared" si="1"/>
        <v>0</v>
      </c>
      <c r="P73" s="54"/>
    </row>
    <row r="74" spans="1:16" ht="16" x14ac:dyDescent="0.2">
      <c r="A74" s="46"/>
      <c r="B74" s="40"/>
      <c r="C74" s="40"/>
      <c r="D74" s="40"/>
      <c r="E74" s="37"/>
      <c r="F74" s="39"/>
      <c r="G74" s="47"/>
      <c r="H74" s="40"/>
      <c r="I74" s="48"/>
      <c r="J74" s="55"/>
      <c r="K74" s="56"/>
      <c r="L74" s="51"/>
      <c r="M74" s="52"/>
      <c r="N74" s="46"/>
      <c r="O74" s="53">
        <f t="shared" si="1"/>
        <v>0</v>
      </c>
      <c r="P74" s="54"/>
    </row>
    <row r="75" spans="1:16" ht="16" x14ac:dyDescent="0.2">
      <c r="A75" s="46"/>
      <c r="B75" s="40"/>
      <c r="C75" s="40"/>
      <c r="D75" s="40"/>
      <c r="E75" s="37"/>
      <c r="F75" s="39"/>
      <c r="G75" s="47"/>
      <c r="H75" s="40"/>
      <c r="I75" s="48"/>
      <c r="J75" s="55"/>
      <c r="K75" s="56"/>
      <c r="L75" s="51"/>
      <c r="M75" s="52"/>
      <c r="N75" s="46"/>
      <c r="O75" s="53">
        <f t="shared" si="1"/>
        <v>0</v>
      </c>
      <c r="P75" s="54"/>
    </row>
    <row r="76" spans="1:16" ht="16" x14ac:dyDescent="0.2">
      <c r="A76" s="46"/>
      <c r="B76" s="40"/>
      <c r="C76" s="40"/>
      <c r="D76" s="40"/>
      <c r="E76" s="37"/>
      <c r="F76" s="39"/>
      <c r="G76" s="47"/>
      <c r="H76" s="40"/>
      <c r="I76" s="48"/>
      <c r="J76" s="55"/>
      <c r="K76" s="56"/>
      <c r="L76" s="51"/>
      <c r="M76" s="52"/>
      <c r="N76" s="46"/>
      <c r="O76" s="53">
        <f t="shared" si="1"/>
        <v>0</v>
      </c>
      <c r="P76" s="54"/>
    </row>
    <row r="77" spans="1:16" ht="16" x14ac:dyDescent="0.2">
      <c r="A77" s="46"/>
      <c r="B77" s="40"/>
      <c r="C77" s="40"/>
      <c r="D77" s="40"/>
      <c r="E77" s="37"/>
      <c r="F77" s="39"/>
      <c r="G77" s="47"/>
      <c r="H77" s="40"/>
      <c r="I77" s="48"/>
      <c r="J77" s="55"/>
      <c r="K77" s="56"/>
      <c r="L77" s="51"/>
      <c r="M77" s="52"/>
      <c r="N77" s="46"/>
      <c r="O77" s="53">
        <f t="shared" si="1"/>
        <v>0</v>
      </c>
      <c r="P77" s="54"/>
    </row>
    <row r="78" spans="1:16" ht="16" x14ac:dyDescent="0.2">
      <c r="A78" s="46"/>
      <c r="B78" s="40"/>
      <c r="C78" s="40"/>
      <c r="D78" s="40"/>
      <c r="E78" s="37"/>
      <c r="F78" s="39"/>
      <c r="G78" s="47"/>
      <c r="H78" s="40"/>
      <c r="I78" s="48"/>
      <c r="J78" s="55"/>
      <c r="K78" s="56"/>
      <c r="L78" s="51"/>
      <c r="M78" s="52"/>
      <c r="N78" s="46"/>
      <c r="O78" s="53">
        <f t="shared" si="1"/>
        <v>0</v>
      </c>
      <c r="P78" s="54"/>
    </row>
    <row r="79" spans="1:16" ht="16" x14ac:dyDescent="0.2">
      <c r="A79" s="46"/>
      <c r="B79" s="40"/>
      <c r="C79" s="40"/>
      <c r="D79" s="40"/>
      <c r="E79" s="37"/>
      <c r="F79" s="39"/>
      <c r="G79" s="47"/>
      <c r="H79" s="40"/>
      <c r="I79" s="48"/>
      <c r="J79" s="55"/>
      <c r="K79" s="56"/>
      <c r="L79" s="51"/>
      <c r="M79" s="52"/>
      <c r="N79" s="46"/>
      <c r="O79" s="53">
        <f t="shared" si="1"/>
        <v>0</v>
      </c>
      <c r="P79" s="54"/>
    </row>
    <row r="80" spans="1:16" ht="16" x14ac:dyDescent="0.2">
      <c r="A80" s="46"/>
      <c r="B80" s="40"/>
      <c r="C80" s="40"/>
      <c r="D80" s="40"/>
      <c r="E80" s="37"/>
      <c r="F80" s="39"/>
      <c r="G80" s="47"/>
      <c r="H80" s="40"/>
      <c r="I80" s="48"/>
      <c r="J80" s="55"/>
      <c r="K80" s="56"/>
      <c r="L80" s="51"/>
      <c r="M80" s="52"/>
      <c r="N80" s="46"/>
      <c r="O80" s="53">
        <f t="shared" si="1"/>
        <v>0</v>
      </c>
      <c r="P80" s="54"/>
    </row>
    <row r="81" spans="1:16" ht="16" x14ac:dyDescent="0.2">
      <c r="A81" s="46"/>
      <c r="B81" s="40"/>
      <c r="C81" s="40"/>
      <c r="D81" s="40"/>
      <c r="E81" s="37"/>
      <c r="F81" s="39"/>
      <c r="G81" s="47"/>
      <c r="H81" s="40"/>
      <c r="I81" s="48"/>
      <c r="J81" s="55"/>
      <c r="K81" s="56"/>
      <c r="L81" s="51"/>
      <c r="M81" s="52"/>
      <c r="N81" s="46"/>
      <c r="O81" s="53">
        <f t="shared" si="1"/>
        <v>0</v>
      </c>
      <c r="P81" s="54"/>
    </row>
    <row r="82" spans="1:16" ht="16" x14ac:dyDescent="0.2">
      <c r="A82" s="46"/>
      <c r="B82" s="40"/>
      <c r="C82" s="40"/>
      <c r="D82" s="40"/>
      <c r="E82" s="37"/>
      <c r="F82" s="39"/>
      <c r="G82" s="47"/>
      <c r="H82" s="40"/>
      <c r="I82" s="48"/>
      <c r="J82" s="55"/>
      <c r="K82" s="56"/>
      <c r="L82" s="51"/>
      <c r="M82" s="52"/>
      <c r="N82" s="46"/>
      <c r="O82" s="53">
        <f t="shared" si="1"/>
        <v>0</v>
      </c>
      <c r="P82" s="54"/>
    </row>
    <row r="83" spans="1:16" ht="16" x14ac:dyDescent="0.2">
      <c r="A83" s="46"/>
      <c r="B83" s="40"/>
      <c r="C83" s="40"/>
      <c r="D83" s="40"/>
      <c r="E83" s="37"/>
      <c r="F83" s="39"/>
      <c r="G83" s="47"/>
      <c r="H83" s="40"/>
      <c r="I83" s="48"/>
      <c r="J83" s="55"/>
      <c r="K83" s="56"/>
      <c r="L83" s="51"/>
      <c r="M83" s="52"/>
      <c r="N83" s="46"/>
      <c r="O83" s="53">
        <f t="shared" si="1"/>
        <v>0</v>
      </c>
      <c r="P83" s="54"/>
    </row>
    <row r="84" spans="1:16" ht="16" x14ac:dyDescent="0.2">
      <c r="A84" s="46"/>
      <c r="B84" s="40"/>
      <c r="C84" s="40"/>
      <c r="D84" s="40"/>
      <c r="E84" s="37"/>
      <c r="F84" s="39"/>
      <c r="G84" s="47"/>
      <c r="H84" s="40"/>
      <c r="I84" s="48"/>
      <c r="J84" s="55"/>
      <c r="K84" s="56"/>
      <c r="L84" s="51"/>
      <c r="M84" s="52"/>
      <c r="N84" s="46"/>
      <c r="O84" s="53">
        <f t="shared" si="1"/>
        <v>0</v>
      </c>
      <c r="P84" s="54"/>
    </row>
    <row r="85" spans="1:16" ht="16" x14ac:dyDescent="0.2">
      <c r="A85" s="46"/>
      <c r="B85" s="40"/>
      <c r="C85" s="40"/>
      <c r="D85" s="40"/>
      <c r="E85" s="37"/>
      <c r="F85" s="39"/>
      <c r="G85" s="47"/>
      <c r="H85" s="40"/>
      <c r="I85" s="48"/>
      <c r="J85" s="55"/>
      <c r="K85" s="56"/>
      <c r="L85" s="51"/>
      <c r="M85" s="52"/>
      <c r="N85" s="46"/>
      <c r="O85" s="53">
        <f t="shared" si="1"/>
        <v>0</v>
      </c>
      <c r="P85" s="54"/>
    </row>
    <row r="86" spans="1:16" ht="16" x14ac:dyDescent="0.2">
      <c r="A86" s="46"/>
      <c r="B86" s="40"/>
      <c r="C86" s="40"/>
      <c r="D86" s="40"/>
      <c r="E86" s="37"/>
      <c r="F86" s="39"/>
      <c r="G86" s="47"/>
      <c r="H86" s="40"/>
      <c r="I86" s="48"/>
      <c r="J86" s="55"/>
      <c r="K86" s="56"/>
      <c r="L86" s="51"/>
      <c r="M86" s="52"/>
      <c r="N86" s="46"/>
      <c r="O86" s="53">
        <f t="shared" si="1"/>
        <v>0</v>
      </c>
      <c r="P86" s="54"/>
    </row>
    <row r="87" spans="1:16" ht="16" x14ac:dyDescent="0.2">
      <c r="A87" s="46"/>
      <c r="B87" s="40"/>
      <c r="C87" s="40"/>
      <c r="D87" s="40"/>
      <c r="E87" s="37"/>
      <c r="F87" s="39"/>
      <c r="G87" s="47"/>
      <c r="H87" s="40"/>
      <c r="I87" s="48"/>
      <c r="J87" s="55"/>
      <c r="K87" s="56"/>
      <c r="L87" s="51"/>
      <c r="M87" s="52"/>
      <c r="N87" s="46"/>
      <c r="O87" s="53">
        <f t="shared" si="1"/>
        <v>0</v>
      </c>
      <c r="P87" s="54"/>
    </row>
    <row r="88" spans="1:16" ht="16" x14ac:dyDescent="0.2">
      <c r="A88" s="46"/>
      <c r="B88" s="40"/>
      <c r="C88" s="40"/>
      <c r="D88" s="40"/>
      <c r="E88" s="37"/>
      <c r="F88" s="39"/>
      <c r="G88" s="47"/>
      <c r="H88" s="40"/>
      <c r="I88" s="48"/>
      <c r="J88" s="55"/>
      <c r="K88" s="56"/>
      <c r="L88" s="51"/>
      <c r="M88" s="52"/>
      <c r="N88" s="46"/>
      <c r="O88" s="53">
        <f t="shared" si="1"/>
        <v>0</v>
      </c>
      <c r="P88" s="54"/>
    </row>
    <row r="89" spans="1:16" ht="16" x14ac:dyDescent="0.2">
      <c r="A89" s="46"/>
      <c r="B89" s="40"/>
      <c r="C89" s="40"/>
      <c r="D89" s="40"/>
      <c r="E89" s="37"/>
      <c r="F89" s="39"/>
      <c r="G89" s="47"/>
      <c r="H89" s="40"/>
      <c r="I89" s="48"/>
      <c r="J89" s="55"/>
      <c r="K89" s="56"/>
      <c r="L89" s="51"/>
      <c r="M89" s="52"/>
      <c r="N89" s="46"/>
      <c r="O89" s="53">
        <f t="shared" si="1"/>
        <v>0</v>
      </c>
      <c r="P89" s="54"/>
    </row>
    <row r="90" spans="1:16" ht="16" x14ac:dyDescent="0.2">
      <c r="A90" s="46"/>
      <c r="B90" s="40"/>
      <c r="C90" s="40"/>
      <c r="D90" s="40"/>
      <c r="E90" s="37"/>
      <c r="F90" s="39"/>
      <c r="G90" s="47"/>
      <c r="H90" s="40"/>
      <c r="I90" s="48"/>
      <c r="J90" s="55"/>
      <c r="K90" s="56"/>
      <c r="L90" s="51"/>
      <c r="M90" s="52"/>
      <c r="N90" s="46"/>
      <c r="O90" s="53">
        <f t="shared" si="1"/>
        <v>0</v>
      </c>
      <c r="P90" s="54"/>
    </row>
    <row r="91" spans="1:16" ht="16" x14ac:dyDescent="0.2">
      <c r="A91" s="46"/>
      <c r="B91" s="40"/>
      <c r="C91" s="40"/>
      <c r="D91" s="40"/>
      <c r="E91" s="37"/>
      <c r="F91" s="39"/>
      <c r="G91" s="47"/>
      <c r="H91" s="40"/>
      <c r="I91" s="48"/>
      <c r="J91" s="55"/>
      <c r="K91" s="56"/>
      <c r="L91" s="51"/>
      <c r="M91" s="52"/>
      <c r="N91" s="46"/>
      <c r="O91" s="53">
        <f t="shared" si="1"/>
        <v>0</v>
      </c>
      <c r="P91" s="54"/>
    </row>
    <row r="92" spans="1:16" ht="16" x14ac:dyDescent="0.2">
      <c r="A92" s="46"/>
      <c r="B92" s="40"/>
      <c r="C92" s="40"/>
      <c r="D92" s="40"/>
      <c r="E92" s="37"/>
      <c r="F92" s="39"/>
      <c r="G92" s="47"/>
      <c r="H92" s="40"/>
      <c r="I92" s="48"/>
      <c r="J92" s="55"/>
      <c r="K92" s="56"/>
      <c r="L92" s="51"/>
      <c r="M92" s="52"/>
      <c r="N92" s="46"/>
      <c r="O92" s="53">
        <f t="shared" si="1"/>
        <v>0</v>
      </c>
      <c r="P92" s="54"/>
    </row>
    <row r="93" spans="1:16" ht="16" x14ac:dyDescent="0.2">
      <c r="A93" s="46"/>
      <c r="B93" s="40"/>
      <c r="C93" s="40"/>
      <c r="D93" s="40"/>
      <c r="E93" s="37"/>
      <c r="F93" s="39"/>
      <c r="G93" s="47"/>
      <c r="H93" s="40"/>
      <c r="I93" s="48"/>
      <c r="J93" s="55"/>
      <c r="K93" s="56"/>
      <c r="L93" s="51"/>
      <c r="M93" s="52"/>
      <c r="N93" s="46"/>
      <c r="O93" s="53">
        <f t="shared" si="1"/>
        <v>0</v>
      </c>
      <c r="P93" s="54"/>
    </row>
    <row r="94" spans="1:16" ht="16" x14ac:dyDescent="0.2">
      <c r="A94" s="46"/>
      <c r="B94" s="40"/>
      <c r="C94" s="40"/>
      <c r="D94" s="40"/>
      <c r="E94" s="37"/>
      <c r="F94" s="39"/>
      <c r="G94" s="47"/>
      <c r="H94" s="40"/>
      <c r="I94" s="48"/>
      <c r="J94" s="55"/>
      <c r="K94" s="56"/>
      <c r="L94" s="51"/>
      <c r="M94" s="52"/>
      <c r="N94" s="46"/>
      <c r="O94" s="53">
        <f t="shared" si="1"/>
        <v>0</v>
      </c>
      <c r="P94" s="54"/>
    </row>
    <row r="95" spans="1:16" ht="16" x14ac:dyDescent="0.2">
      <c r="A95" s="46"/>
      <c r="B95" s="40"/>
      <c r="C95" s="40"/>
      <c r="D95" s="40"/>
      <c r="E95" s="37"/>
      <c r="F95" s="39"/>
      <c r="G95" s="47"/>
      <c r="H95" s="40"/>
      <c r="I95" s="48"/>
      <c r="J95" s="55"/>
      <c r="K95" s="56"/>
      <c r="L95" s="51"/>
      <c r="M95" s="52"/>
      <c r="N95" s="46"/>
      <c r="O95" s="53">
        <f t="shared" si="1"/>
        <v>0</v>
      </c>
      <c r="P95" s="54"/>
    </row>
    <row r="96" spans="1:16" ht="16" x14ac:dyDescent="0.2">
      <c r="A96" s="46"/>
      <c r="B96" s="40"/>
      <c r="C96" s="40"/>
      <c r="D96" s="40"/>
      <c r="E96" s="37"/>
      <c r="F96" s="39"/>
      <c r="G96" s="47"/>
      <c r="H96" s="40"/>
      <c r="I96" s="48"/>
      <c r="J96" s="55"/>
      <c r="K96" s="56"/>
      <c r="L96" s="51"/>
      <c r="M96" s="52"/>
      <c r="N96" s="46"/>
      <c r="O96" s="53">
        <f t="shared" si="1"/>
        <v>0</v>
      </c>
      <c r="P96" s="54"/>
    </row>
    <row r="97" spans="1:16" ht="16" x14ac:dyDescent="0.2">
      <c r="A97" s="46"/>
      <c r="B97" s="40"/>
      <c r="C97" s="40"/>
      <c r="D97" s="40"/>
      <c r="E97" s="37"/>
      <c r="F97" s="39"/>
      <c r="G97" s="47"/>
      <c r="H97" s="40"/>
      <c r="I97" s="48"/>
      <c r="J97" s="55"/>
      <c r="K97" s="56"/>
      <c r="L97" s="51"/>
      <c r="M97" s="52"/>
      <c r="N97" s="46"/>
      <c r="O97" s="53">
        <f t="shared" si="1"/>
        <v>0</v>
      </c>
      <c r="P97" s="54"/>
    </row>
    <row r="98" spans="1:16" ht="16" x14ac:dyDescent="0.2">
      <c r="A98" s="46"/>
      <c r="B98" s="40"/>
      <c r="C98" s="40"/>
      <c r="D98" s="40"/>
      <c r="E98" s="37"/>
      <c r="F98" s="39"/>
      <c r="G98" s="47"/>
      <c r="H98" s="40"/>
      <c r="I98" s="48"/>
      <c r="J98" s="55"/>
      <c r="K98" s="56"/>
      <c r="L98" s="51"/>
      <c r="M98" s="52"/>
      <c r="N98" s="46"/>
      <c r="O98" s="53">
        <f t="shared" si="1"/>
        <v>0</v>
      </c>
      <c r="P98" s="54"/>
    </row>
    <row r="99" spans="1:16" ht="16" x14ac:dyDescent="0.2">
      <c r="A99" s="46"/>
      <c r="B99" s="40"/>
      <c r="C99" s="40"/>
      <c r="D99" s="40"/>
      <c r="E99" s="37"/>
      <c r="F99" s="39"/>
      <c r="G99" s="47"/>
      <c r="H99" s="40"/>
      <c r="I99" s="48"/>
      <c r="J99" s="55"/>
      <c r="K99" s="56"/>
      <c r="L99" s="51"/>
      <c r="M99" s="52"/>
      <c r="N99" s="46"/>
      <c r="O99" s="53">
        <f t="shared" si="1"/>
        <v>0</v>
      </c>
      <c r="P99" s="54"/>
    </row>
    <row r="100" spans="1:16" ht="16" x14ac:dyDescent="0.2">
      <c r="A100" s="46"/>
      <c r="B100" s="40"/>
      <c r="C100" s="40"/>
      <c r="D100" s="40"/>
      <c r="E100" s="37"/>
      <c r="F100" s="39"/>
      <c r="G100" s="47"/>
      <c r="H100" s="40"/>
      <c r="I100" s="48"/>
      <c r="J100" s="55"/>
      <c r="K100" s="56"/>
      <c r="L100" s="51"/>
      <c r="M100" s="52"/>
      <c r="N100" s="46"/>
      <c r="O100" s="53">
        <f t="shared" si="1"/>
        <v>0</v>
      </c>
      <c r="P100" s="54"/>
    </row>
    <row r="101" spans="1:16" ht="16" x14ac:dyDescent="0.2">
      <c r="A101" s="46"/>
      <c r="B101" s="40"/>
      <c r="C101" s="40"/>
      <c r="D101" s="40"/>
      <c r="E101" s="37"/>
      <c r="F101" s="39"/>
      <c r="G101" s="47"/>
      <c r="H101" s="40"/>
      <c r="I101" s="48"/>
      <c r="J101" s="55"/>
      <c r="K101" s="56"/>
      <c r="L101" s="51"/>
      <c r="M101" s="52"/>
      <c r="N101" s="46"/>
      <c r="O101" s="53">
        <f t="shared" si="1"/>
        <v>0</v>
      </c>
      <c r="P101" s="54"/>
    </row>
    <row r="102" spans="1:16" ht="16" x14ac:dyDescent="0.2">
      <c r="A102" s="46"/>
      <c r="B102" s="40"/>
      <c r="C102" s="40"/>
      <c r="D102" s="40"/>
      <c r="E102" s="37"/>
      <c r="F102" s="39"/>
      <c r="G102" s="47"/>
      <c r="H102" s="40"/>
      <c r="I102" s="48"/>
      <c r="J102" s="55"/>
      <c r="K102" s="56"/>
      <c r="L102" s="51"/>
      <c r="M102" s="52"/>
      <c r="N102" s="46"/>
      <c r="O102" s="53">
        <f t="shared" si="1"/>
        <v>0</v>
      </c>
      <c r="P102" s="54"/>
    </row>
    <row r="103" spans="1:16" ht="16" x14ac:dyDescent="0.2">
      <c r="A103" s="46"/>
      <c r="B103" s="40"/>
      <c r="C103" s="40"/>
      <c r="D103" s="40"/>
      <c r="E103" s="37"/>
      <c r="F103" s="39"/>
      <c r="G103" s="47"/>
      <c r="H103" s="40"/>
      <c r="I103" s="48"/>
      <c r="J103" s="55"/>
      <c r="K103" s="56"/>
      <c r="L103" s="51"/>
      <c r="M103" s="52"/>
      <c r="N103" s="46"/>
      <c r="O103" s="53">
        <f t="shared" si="1"/>
        <v>0</v>
      </c>
      <c r="P103" s="54"/>
    </row>
    <row r="104" spans="1:16" ht="16" x14ac:dyDescent="0.2">
      <c r="A104" s="46"/>
      <c r="B104" s="40"/>
      <c r="C104" s="40"/>
      <c r="D104" s="40"/>
      <c r="E104" s="37"/>
      <c r="F104" s="39"/>
      <c r="G104" s="47"/>
      <c r="H104" s="40"/>
      <c r="I104" s="48"/>
      <c r="J104" s="55"/>
      <c r="K104" s="56"/>
      <c r="L104" s="51"/>
      <c r="M104" s="52"/>
      <c r="N104" s="46"/>
      <c r="O104" s="53">
        <f t="shared" si="1"/>
        <v>0</v>
      </c>
      <c r="P104" s="54"/>
    </row>
    <row r="105" spans="1:16" ht="16" x14ac:dyDescent="0.2">
      <c r="A105" s="46"/>
      <c r="B105" s="40"/>
      <c r="C105" s="40"/>
      <c r="D105" s="40"/>
      <c r="E105" s="37"/>
      <c r="F105" s="39"/>
      <c r="G105" s="47"/>
      <c r="H105" s="40"/>
      <c r="I105" s="48"/>
      <c r="J105" s="55"/>
      <c r="K105" s="56"/>
      <c r="L105" s="51"/>
      <c r="M105" s="52"/>
      <c r="N105" s="46"/>
      <c r="O105" s="53">
        <f t="shared" si="1"/>
        <v>0</v>
      </c>
      <c r="P105" s="54"/>
    </row>
    <row r="106" spans="1:16" ht="16" x14ac:dyDescent="0.2">
      <c r="A106" s="46"/>
      <c r="B106" s="40"/>
      <c r="C106" s="40"/>
      <c r="D106" s="40"/>
      <c r="E106" s="37"/>
      <c r="F106" s="39"/>
      <c r="G106" s="47"/>
      <c r="H106" s="40"/>
      <c r="I106" s="48"/>
      <c r="J106" s="55"/>
      <c r="K106" s="56"/>
      <c r="L106" s="51"/>
      <c r="M106" s="52"/>
      <c r="N106" s="46"/>
      <c r="O106" s="53">
        <f t="shared" si="1"/>
        <v>0</v>
      </c>
      <c r="P106" s="54"/>
    </row>
    <row r="107" spans="1:16" ht="16" x14ac:dyDescent="0.2">
      <c r="A107" s="46"/>
      <c r="B107" s="40"/>
      <c r="C107" s="40"/>
      <c r="D107" s="40"/>
      <c r="E107" s="37"/>
      <c r="F107" s="39"/>
      <c r="G107" s="47"/>
      <c r="H107" s="40"/>
      <c r="I107" s="48"/>
      <c r="J107" s="55"/>
      <c r="K107" s="56"/>
      <c r="L107" s="51"/>
      <c r="M107" s="52"/>
      <c r="N107" s="46"/>
      <c r="O107" s="53">
        <f t="shared" si="1"/>
        <v>0</v>
      </c>
      <c r="P107" s="54"/>
    </row>
    <row r="108" spans="1:16" ht="16" x14ac:dyDescent="0.2">
      <c r="A108" s="46"/>
      <c r="B108" s="40"/>
      <c r="C108" s="40"/>
      <c r="D108" s="40"/>
      <c r="E108" s="37"/>
      <c r="F108" s="39"/>
      <c r="G108" s="47"/>
      <c r="H108" s="40"/>
      <c r="I108" s="48"/>
      <c r="J108" s="55"/>
      <c r="K108" s="56"/>
      <c r="L108" s="51"/>
      <c r="M108" s="52"/>
      <c r="N108" s="46"/>
      <c r="O108" s="53">
        <f t="shared" si="1"/>
        <v>0</v>
      </c>
      <c r="P108" s="54"/>
    </row>
    <row r="109" spans="1:16" ht="16" x14ac:dyDescent="0.2">
      <c r="A109" s="46"/>
      <c r="B109" s="40"/>
      <c r="C109" s="40"/>
      <c r="D109" s="40"/>
      <c r="E109" s="37"/>
      <c r="F109" s="39"/>
      <c r="G109" s="47"/>
      <c r="H109" s="40"/>
      <c r="I109" s="48"/>
      <c r="J109" s="55"/>
      <c r="K109" s="56"/>
      <c r="L109" s="51"/>
      <c r="M109" s="52"/>
      <c r="N109" s="46"/>
      <c r="O109" s="53">
        <f t="shared" si="1"/>
        <v>0</v>
      </c>
      <c r="P109" s="54"/>
    </row>
    <row r="110" spans="1:16" ht="16" x14ac:dyDescent="0.2">
      <c r="A110" s="46"/>
      <c r="B110" s="40"/>
      <c r="C110" s="40"/>
      <c r="D110" s="40"/>
      <c r="E110" s="37"/>
      <c r="F110" s="39"/>
      <c r="G110" s="47"/>
      <c r="H110" s="40"/>
      <c r="I110" s="48"/>
      <c r="J110" s="55"/>
      <c r="K110" s="56"/>
      <c r="L110" s="51"/>
      <c r="M110" s="52"/>
      <c r="N110" s="46"/>
      <c r="O110" s="53">
        <f t="shared" si="1"/>
        <v>0</v>
      </c>
      <c r="P110" s="54"/>
    </row>
    <row r="111" spans="1:16" ht="16" x14ac:dyDescent="0.2">
      <c r="A111" s="46"/>
      <c r="B111" s="40"/>
      <c r="C111" s="40"/>
      <c r="D111" s="40"/>
      <c r="E111" s="37"/>
      <c r="F111" s="39"/>
      <c r="G111" s="47"/>
      <c r="H111" s="40"/>
      <c r="I111" s="48"/>
      <c r="J111" s="55"/>
      <c r="K111" s="56"/>
      <c r="L111" s="51"/>
      <c r="M111" s="52"/>
      <c r="N111" s="46"/>
      <c r="O111" s="53">
        <f t="shared" si="1"/>
        <v>0</v>
      </c>
      <c r="P111" s="54"/>
    </row>
    <row r="112" spans="1:16" ht="16" x14ac:dyDescent="0.2">
      <c r="A112" s="46"/>
      <c r="B112" s="40"/>
      <c r="C112" s="40"/>
      <c r="D112" s="40"/>
      <c r="E112" s="37"/>
      <c r="F112" s="39"/>
      <c r="G112" s="47"/>
      <c r="H112" s="40"/>
      <c r="I112" s="48"/>
      <c r="J112" s="55"/>
      <c r="K112" s="56"/>
      <c r="L112" s="51"/>
      <c r="M112" s="52"/>
      <c r="N112" s="46"/>
      <c r="O112" s="53">
        <f t="shared" si="1"/>
        <v>0</v>
      </c>
      <c r="P112" s="54"/>
    </row>
    <row r="113" spans="1:16" ht="16" x14ac:dyDescent="0.2">
      <c r="A113" s="46"/>
      <c r="B113" s="40"/>
      <c r="C113" s="40"/>
      <c r="D113" s="40"/>
      <c r="E113" s="37"/>
      <c r="F113" s="39"/>
      <c r="G113" s="47"/>
      <c r="H113" s="40"/>
      <c r="I113" s="48"/>
      <c r="J113" s="55"/>
      <c r="K113" s="56"/>
      <c r="L113" s="51"/>
      <c r="M113" s="52"/>
      <c r="N113" s="46"/>
      <c r="O113" s="53">
        <f t="shared" si="1"/>
        <v>0</v>
      </c>
      <c r="P113" s="54"/>
    </row>
    <row r="114" spans="1:16" ht="16" x14ac:dyDescent="0.2">
      <c r="A114" s="46"/>
      <c r="B114" s="40"/>
      <c r="C114" s="40"/>
      <c r="D114" s="40"/>
      <c r="E114" s="37"/>
      <c r="F114" s="39"/>
      <c r="G114" s="47"/>
      <c r="H114" s="40"/>
      <c r="I114" s="48"/>
      <c r="J114" s="55"/>
      <c r="K114" s="56"/>
      <c r="L114" s="51"/>
      <c r="M114" s="52"/>
      <c r="N114" s="46"/>
      <c r="O114" s="53">
        <f t="shared" si="1"/>
        <v>0</v>
      </c>
      <c r="P114" s="54"/>
    </row>
    <row r="115" spans="1:16" ht="16" x14ac:dyDescent="0.2">
      <c r="A115" s="46"/>
      <c r="B115" s="40"/>
      <c r="C115" s="40"/>
      <c r="D115" s="40"/>
      <c r="E115" s="37"/>
      <c r="F115" s="39"/>
      <c r="G115" s="47"/>
      <c r="H115" s="40"/>
      <c r="I115" s="48"/>
      <c r="J115" s="55"/>
      <c r="K115" s="56"/>
      <c r="L115" s="51"/>
      <c r="M115" s="52"/>
      <c r="N115" s="46"/>
      <c r="O115" s="53">
        <f t="shared" si="1"/>
        <v>0</v>
      </c>
      <c r="P115" s="54"/>
    </row>
    <row r="116" spans="1:16" ht="16" x14ac:dyDescent="0.2">
      <c r="A116" s="46"/>
      <c r="B116" s="40"/>
      <c r="C116" s="40"/>
      <c r="D116" s="40"/>
      <c r="E116" s="37"/>
      <c r="F116" s="39"/>
      <c r="G116" s="47"/>
      <c r="H116" s="40"/>
      <c r="I116" s="48"/>
      <c r="J116" s="55"/>
      <c r="K116" s="56"/>
      <c r="L116" s="51"/>
      <c r="M116" s="52"/>
      <c r="N116" s="46"/>
      <c r="O116" s="53">
        <f t="shared" si="1"/>
        <v>0</v>
      </c>
      <c r="P116" s="54"/>
    </row>
    <row r="117" spans="1:16" ht="16" x14ac:dyDescent="0.2">
      <c r="A117" s="46"/>
      <c r="B117" s="40"/>
      <c r="C117" s="40"/>
      <c r="D117" s="40"/>
      <c r="E117" s="37"/>
      <c r="F117" s="39"/>
      <c r="G117" s="47"/>
      <c r="H117" s="40"/>
      <c r="I117" s="48"/>
      <c r="J117" s="55"/>
      <c r="K117" s="56"/>
      <c r="L117" s="51"/>
      <c r="M117" s="52"/>
      <c r="N117" s="46"/>
      <c r="O117" s="53">
        <f t="shared" si="1"/>
        <v>0</v>
      </c>
      <c r="P117" s="54"/>
    </row>
    <row r="118" spans="1:16" ht="16" x14ac:dyDescent="0.2">
      <c r="A118" s="46"/>
      <c r="B118" s="40"/>
      <c r="C118" s="40"/>
      <c r="D118" s="40"/>
      <c r="E118" s="37"/>
      <c r="F118" s="39"/>
      <c r="G118" s="47"/>
      <c r="H118" s="40"/>
      <c r="I118" s="48"/>
      <c r="J118" s="55"/>
      <c r="K118" s="56"/>
      <c r="L118" s="51"/>
      <c r="M118" s="52"/>
      <c r="N118" s="46"/>
      <c r="O118" s="53">
        <f t="shared" si="1"/>
        <v>0</v>
      </c>
      <c r="P118" s="54"/>
    </row>
    <row r="119" spans="1:16" ht="16" x14ac:dyDescent="0.2">
      <c r="A119" s="46"/>
      <c r="B119" s="40"/>
      <c r="C119" s="40"/>
      <c r="D119" s="40"/>
      <c r="E119" s="37"/>
      <c r="F119" s="39"/>
      <c r="G119" s="47"/>
      <c r="H119" s="40"/>
      <c r="I119" s="48"/>
      <c r="J119" s="55"/>
      <c r="K119" s="56"/>
      <c r="L119" s="51"/>
      <c r="M119" s="52"/>
      <c r="N119" s="46"/>
      <c r="O119" s="53">
        <f t="shared" si="1"/>
        <v>0</v>
      </c>
      <c r="P119" s="54"/>
    </row>
    <row r="120" spans="1:16" ht="16" x14ac:dyDescent="0.2">
      <c r="A120" s="46"/>
      <c r="B120" s="40"/>
      <c r="C120" s="40"/>
      <c r="D120" s="40"/>
      <c r="E120" s="37"/>
      <c r="F120" s="39"/>
      <c r="G120" s="47"/>
      <c r="H120" s="40"/>
      <c r="I120" s="48"/>
      <c r="J120" s="55"/>
      <c r="K120" s="56"/>
      <c r="L120" s="51"/>
      <c r="M120" s="52"/>
      <c r="N120" s="46"/>
      <c r="O120" s="53">
        <f t="shared" si="1"/>
        <v>0</v>
      </c>
      <c r="P120" s="54"/>
    </row>
    <row r="121" spans="1:16" ht="16" x14ac:dyDescent="0.2">
      <c r="A121" s="46"/>
      <c r="B121" s="40"/>
      <c r="C121" s="40"/>
      <c r="D121" s="40"/>
      <c r="E121" s="37"/>
      <c r="F121" s="39"/>
      <c r="G121" s="47"/>
      <c r="H121" s="40"/>
      <c r="I121" s="48"/>
      <c r="J121" s="55"/>
      <c r="K121" s="56"/>
      <c r="L121" s="51"/>
      <c r="M121" s="52"/>
      <c r="N121" s="46"/>
      <c r="O121" s="53">
        <f t="shared" si="1"/>
        <v>0</v>
      </c>
      <c r="P121" s="54"/>
    </row>
    <row r="122" spans="1:16" ht="16" x14ac:dyDescent="0.2">
      <c r="A122" s="46"/>
      <c r="B122" s="40"/>
      <c r="C122" s="40"/>
      <c r="D122" s="40"/>
      <c r="E122" s="37"/>
      <c r="F122" s="39"/>
      <c r="G122" s="47"/>
      <c r="H122" s="40"/>
      <c r="I122" s="48"/>
      <c r="J122" s="55"/>
      <c r="K122" s="56"/>
      <c r="L122" s="51"/>
      <c r="M122" s="52"/>
      <c r="N122" s="46"/>
      <c r="O122" s="53">
        <f t="shared" si="1"/>
        <v>0</v>
      </c>
      <c r="P122" s="54"/>
    </row>
    <row r="123" spans="1:16" ht="16" x14ac:dyDescent="0.2">
      <c r="A123" s="46"/>
      <c r="B123" s="40"/>
      <c r="C123" s="40"/>
      <c r="D123" s="40"/>
      <c r="E123" s="37"/>
      <c r="F123" s="39"/>
      <c r="G123" s="47"/>
      <c r="H123" s="40"/>
      <c r="I123" s="48"/>
      <c r="J123" s="55"/>
      <c r="K123" s="56"/>
      <c r="L123" s="51"/>
      <c r="M123" s="52"/>
      <c r="N123" s="46"/>
      <c r="O123" s="53">
        <f t="shared" si="1"/>
        <v>0</v>
      </c>
      <c r="P123" s="58"/>
    </row>
    <row r="124" spans="1:16" ht="16" x14ac:dyDescent="0.2">
      <c r="A124" s="46"/>
      <c r="B124" s="40"/>
      <c r="C124" s="40"/>
      <c r="D124" s="40"/>
      <c r="E124" s="37"/>
      <c r="F124" s="39"/>
      <c r="G124" s="47"/>
      <c r="H124" s="40"/>
      <c r="I124" s="48"/>
      <c r="J124" s="55"/>
      <c r="K124" s="56"/>
      <c r="L124" s="51"/>
      <c r="M124" s="52"/>
      <c r="N124" s="46"/>
      <c r="O124" s="53">
        <f t="shared" si="1"/>
        <v>0</v>
      </c>
      <c r="P124" s="54"/>
    </row>
    <row r="125" spans="1:16" ht="16" x14ac:dyDescent="0.2">
      <c r="A125" s="46"/>
      <c r="B125" s="40"/>
      <c r="C125" s="40"/>
      <c r="D125" s="40"/>
      <c r="E125" s="37"/>
      <c r="F125" s="39"/>
      <c r="G125" s="47"/>
      <c r="H125" s="40"/>
      <c r="I125" s="48"/>
      <c r="J125" s="55"/>
      <c r="K125" s="56"/>
      <c r="L125" s="51"/>
      <c r="M125" s="52"/>
      <c r="N125" s="46"/>
      <c r="O125" s="53">
        <f t="shared" si="1"/>
        <v>0</v>
      </c>
      <c r="P125" s="54"/>
    </row>
    <row r="126" spans="1:16" ht="16" x14ac:dyDescent="0.2">
      <c r="A126" s="46"/>
      <c r="B126" s="40"/>
      <c r="C126" s="40"/>
      <c r="D126" s="40"/>
      <c r="E126" s="37"/>
      <c r="F126" s="39"/>
      <c r="G126" s="47"/>
      <c r="H126" s="40"/>
      <c r="I126" s="48"/>
      <c r="J126" s="55"/>
      <c r="K126" s="56"/>
      <c r="L126" s="51"/>
      <c r="M126" s="52"/>
      <c r="N126" s="46"/>
      <c r="O126" s="53">
        <f t="shared" si="1"/>
        <v>0</v>
      </c>
      <c r="P126" s="54"/>
    </row>
    <row r="127" spans="1:16" ht="16" x14ac:dyDescent="0.2">
      <c r="A127" s="46"/>
      <c r="B127" s="40"/>
      <c r="C127" s="40"/>
      <c r="D127" s="40"/>
      <c r="E127" s="37"/>
      <c r="F127" s="39"/>
      <c r="G127" s="47"/>
      <c r="H127" s="40"/>
      <c r="I127" s="48"/>
      <c r="J127" s="55"/>
      <c r="K127" s="56"/>
      <c r="L127" s="51"/>
      <c r="M127" s="52"/>
      <c r="N127" s="46"/>
      <c r="O127" s="53">
        <f t="shared" si="1"/>
        <v>0</v>
      </c>
      <c r="P127" s="54"/>
    </row>
    <row r="128" spans="1:16" ht="16" x14ac:dyDescent="0.2">
      <c r="A128" s="46"/>
      <c r="B128" s="40"/>
      <c r="C128" s="40"/>
      <c r="D128" s="40"/>
      <c r="E128" s="37"/>
      <c r="F128" s="39"/>
      <c r="G128" s="47"/>
      <c r="H128" s="40"/>
      <c r="I128" s="48"/>
      <c r="J128" s="55"/>
      <c r="K128" s="56"/>
      <c r="L128" s="51"/>
      <c r="M128" s="52"/>
      <c r="N128" s="46"/>
      <c r="O128" s="53">
        <f t="shared" si="1"/>
        <v>0</v>
      </c>
      <c r="P128" s="54"/>
    </row>
    <row r="129" spans="1:16" ht="16" x14ac:dyDescent="0.2">
      <c r="A129" s="46"/>
      <c r="B129" s="40"/>
      <c r="C129" s="40"/>
      <c r="D129" s="40"/>
      <c r="E129" s="37"/>
      <c r="F129" s="39"/>
      <c r="G129" s="47"/>
      <c r="H129" s="40"/>
      <c r="I129" s="57"/>
      <c r="J129" s="49"/>
      <c r="K129" s="50"/>
      <c r="L129" s="51"/>
      <c r="M129" s="52"/>
      <c r="N129" s="46"/>
      <c r="O129" s="53">
        <f t="shared" si="1"/>
        <v>0</v>
      </c>
      <c r="P129" s="54"/>
    </row>
    <row r="130" spans="1:16" ht="16" x14ac:dyDescent="0.2">
      <c r="A130" s="46"/>
      <c r="B130" s="40"/>
      <c r="C130" s="40"/>
      <c r="D130" s="40"/>
      <c r="E130" s="37"/>
      <c r="F130" s="39"/>
      <c r="G130" s="47"/>
      <c r="H130" s="40"/>
      <c r="I130" s="48"/>
      <c r="J130" s="49"/>
      <c r="K130" s="50"/>
      <c r="L130" s="51"/>
      <c r="M130" s="52"/>
      <c r="N130" s="46"/>
      <c r="O130" s="53">
        <f t="shared" si="1"/>
        <v>0</v>
      </c>
      <c r="P130" s="54"/>
    </row>
    <row r="131" spans="1:16" ht="16" x14ac:dyDescent="0.2">
      <c r="A131" s="46"/>
      <c r="B131" s="40"/>
      <c r="C131" s="40"/>
      <c r="D131" s="40"/>
      <c r="E131" s="37"/>
      <c r="F131" s="39"/>
      <c r="G131" s="47"/>
      <c r="H131" s="40"/>
      <c r="I131" s="48"/>
      <c r="J131" s="49"/>
      <c r="K131" s="50"/>
      <c r="L131" s="51"/>
      <c r="M131" s="52"/>
      <c r="N131" s="46"/>
      <c r="O131" s="53">
        <f t="shared" si="1"/>
        <v>0</v>
      </c>
      <c r="P131" s="54"/>
    </row>
    <row r="132" spans="1:16" ht="16" x14ac:dyDescent="0.2">
      <c r="A132" s="46"/>
      <c r="B132" s="40"/>
      <c r="C132" s="40"/>
      <c r="D132" s="40"/>
      <c r="E132" s="37"/>
      <c r="F132" s="39"/>
      <c r="G132" s="47"/>
      <c r="H132" s="40"/>
      <c r="I132" s="48"/>
      <c r="J132" s="49"/>
      <c r="K132" s="50"/>
      <c r="L132" s="51"/>
      <c r="M132" s="52"/>
      <c r="N132" s="46"/>
      <c r="O132" s="53">
        <f t="shared" ref="O132:O195" si="2">ABS(N132-A132)</f>
        <v>0</v>
      </c>
      <c r="P132" s="54"/>
    </row>
    <row r="133" spans="1:16" ht="16" x14ac:dyDescent="0.2">
      <c r="A133" s="46"/>
      <c r="B133" s="40"/>
      <c r="C133" s="40"/>
      <c r="D133" s="40"/>
      <c r="E133" s="37"/>
      <c r="F133" s="39"/>
      <c r="G133" s="47"/>
      <c r="H133" s="40"/>
      <c r="I133" s="48"/>
      <c r="J133" s="49"/>
      <c r="K133" s="50"/>
      <c r="L133" s="51"/>
      <c r="M133" s="52"/>
      <c r="N133" s="46"/>
      <c r="O133" s="53">
        <f t="shared" si="2"/>
        <v>0</v>
      </c>
      <c r="P133" s="54"/>
    </row>
    <row r="134" spans="1:16" ht="16" x14ac:dyDescent="0.2">
      <c r="A134" s="46"/>
      <c r="B134" s="40"/>
      <c r="C134" s="40"/>
      <c r="D134" s="40"/>
      <c r="E134" s="37"/>
      <c r="F134" s="39"/>
      <c r="G134" s="47"/>
      <c r="H134" s="40"/>
      <c r="I134" s="48"/>
      <c r="J134" s="49"/>
      <c r="K134" s="50"/>
      <c r="L134" s="51"/>
      <c r="M134" s="52"/>
      <c r="N134" s="46"/>
      <c r="O134" s="53">
        <f t="shared" si="2"/>
        <v>0</v>
      </c>
      <c r="P134" s="54"/>
    </row>
    <row r="135" spans="1:16" ht="16" x14ac:dyDescent="0.2">
      <c r="A135" s="46"/>
      <c r="B135" s="40"/>
      <c r="C135" s="40"/>
      <c r="D135" s="40"/>
      <c r="E135" s="37"/>
      <c r="F135" s="39"/>
      <c r="G135" s="47"/>
      <c r="H135" s="40"/>
      <c r="I135" s="48"/>
      <c r="J135" s="49"/>
      <c r="K135" s="50"/>
      <c r="L135" s="51"/>
      <c r="M135" s="52"/>
      <c r="N135" s="46"/>
      <c r="O135" s="53">
        <f t="shared" si="2"/>
        <v>0</v>
      </c>
      <c r="P135" s="54"/>
    </row>
    <row r="136" spans="1:16" ht="16" x14ac:dyDescent="0.2">
      <c r="A136" s="46"/>
      <c r="B136" s="40"/>
      <c r="C136" s="40"/>
      <c r="D136" s="40"/>
      <c r="E136" s="37"/>
      <c r="F136" s="39"/>
      <c r="G136" s="47"/>
      <c r="H136" s="40"/>
      <c r="I136" s="48"/>
      <c r="J136" s="49"/>
      <c r="K136" s="50"/>
      <c r="L136" s="51"/>
      <c r="M136" s="52"/>
      <c r="N136" s="46"/>
      <c r="O136" s="53">
        <f t="shared" si="2"/>
        <v>0</v>
      </c>
      <c r="P136" s="54"/>
    </row>
    <row r="137" spans="1:16" ht="16" x14ac:dyDescent="0.2">
      <c r="A137" s="46"/>
      <c r="B137" s="40"/>
      <c r="C137" s="40"/>
      <c r="D137" s="40"/>
      <c r="E137" s="37"/>
      <c r="F137" s="39"/>
      <c r="G137" s="47"/>
      <c r="H137" s="40"/>
      <c r="I137" s="48"/>
      <c r="J137" s="49"/>
      <c r="K137" s="50"/>
      <c r="L137" s="51"/>
      <c r="M137" s="52"/>
      <c r="N137" s="46"/>
      <c r="O137" s="53">
        <f t="shared" si="2"/>
        <v>0</v>
      </c>
      <c r="P137" s="54"/>
    </row>
    <row r="138" spans="1:16" ht="16" x14ac:dyDescent="0.2">
      <c r="A138" s="46"/>
      <c r="B138" s="40"/>
      <c r="C138" s="40"/>
      <c r="D138" s="40"/>
      <c r="E138" s="37"/>
      <c r="F138" s="39"/>
      <c r="G138" s="47"/>
      <c r="H138" s="40"/>
      <c r="I138" s="48"/>
      <c r="J138" s="49"/>
      <c r="K138" s="50"/>
      <c r="L138" s="51"/>
      <c r="M138" s="52"/>
      <c r="N138" s="46"/>
      <c r="O138" s="53">
        <f t="shared" si="2"/>
        <v>0</v>
      </c>
      <c r="P138" s="54"/>
    </row>
    <row r="139" spans="1:16" ht="16" x14ac:dyDescent="0.2">
      <c r="A139" s="46"/>
      <c r="B139" s="40"/>
      <c r="C139" s="40"/>
      <c r="D139" s="40"/>
      <c r="E139" s="37"/>
      <c r="F139" s="39"/>
      <c r="G139" s="47"/>
      <c r="H139" s="40"/>
      <c r="I139" s="48"/>
      <c r="J139" s="49"/>
      <c r="K139" s="50"/>
      <c r="L139" s="51"/>
      <c r="M139" s="52"/>
      <c r="N139" s="46"/>
      <c r="O139" s="53">
        <f t="shared" si="2"/>
        <v>0</v>
      </c>
      <c r="P139" s="54"/>
    </row>
    <row r="140" spans="1:16" ht="16" x14ac:dyDescent="0.2">
      <c r="A140" s="46"/>
      <c r="B140" s="40"/>
      <c r="C140" s="40"/>
      <c r="D140" s="40"/>
      <c r="E140" s="37"/>
      <c r="F140" s="39"/>
      <c r="G140" s="47"/>
      <c r="H140" s="40"/>
      <c r="I140" s="48"/>
      <c r="J140" s="49"/>
      <c r="K140" s="50"/>
      <c r="L140" s="51"/>
      <c r="M140" s="52"/>
      <c r="N140" s="46"/>
      <c r="O140" s="53">
        <f t="shared" si="2"/>
        <v>0</v>
      </c>
      <c r="P140" s="54"/>
    </row>
    <row r="141" spans="1:16" ht="16" x14ac:dyDescent="0.2">
      <c r="A141" s="46"/>
      <c r="B141" s="40"/>
      <c r="C141" s="40"/>
      <c r="D141" s="40"/>
      <c r="E141" s="37"/>
      <c r="F141" s="39"/>
      <c r="G141" s="47"/>
      <c r="H141" s="40"/>
      <c r="I141" s="48"/>
      <c r="J141" s="49"/>
      <c r="K141" s="50"/>
      <c r="L141" s="51"/>
      <c r="M141" s="52"/>
      <c r="N141" s="46"/>
      <c r="O141" s="53">
        <f t="shared" si="2"/>
        <v>0</v>
      </c>
      <c r="P141" s="54"/>
    </row>
    <row r="142" spans="1:16" ht="16" x14ac:dyDescent="0.2">
      <c r="A142" s="46"/>
      <c r="B142" s="40"/>
      <c r="C142" s="40"/>
      <c r="D142" s="40"/>
      <c r="E142" s="37"/>
      <c r="F142" s="39"/>
      <c r="G142" s="47"/>
      <c r="H142" s="40"/>
      <c r="I142" s="48"/>
      <c r="J142" s="49"/>
      <c r="K142" s="50"/>
      <c r="L142" s="51"/>
      <c r="M142" s="52"/>
      <c r="N142" s="46"/>
      <c r="O142" s="53">
        <f t="shared" si="2"/>
        <v>0</v>
      </c>
      <c r="P142" s="54"/>
    </row>
    <row r="143" spans="1:16" ht="16" x14ac:dyDescent="0.2">
      <c r="A143" s="46"/>
      <c r="B143" s="40"/>
      <c r="C143" s="40"/>
      <c r="D143" s="40"/>
      <c r="E143" s="37"/>
      <c r="F143" s="39"/>
      <c r="G143" s="47"/>
      <c r="H143" s="40"/>
      <c r="I143" s="48"/>
      <c r="J143" s="49"/>
      <c r="K143" s="50"/>
      <c r="L143" s="51"/>
      <c r="M143" s="52"/>
      <c r="N143" s="46"/>
      <c r="O143" s="53">
        <f t="shared" si="2"/>
        <v>0</v>
      </c>
      <c r="P143" s="54"/>
    </row>
    <row r="144" spans="1:16" ht="16" x14ac:dyDescent="0.2">
      <c r="A144" s="46"/>
      <c r="B144" s="40"/>
      <c r="C144" s="40"/>
      <c r="D144" s="40"/>
      <c r="E144" s="37"/>
      <c r="F144" s="39"/>
      <c r="G144" s="47"/>
      <c r="H144" s="40"/>
      <c r="I144" s="48"/>
      <c r="J144" s="49"/>
      <c r="K144" s="50"/>
      <c r="L144" s="51"/>
      <c r="M144" s="52"/>
      <c r="N144" s="46"/>
      <c r="O144" s="53">
        <f t="shared" si="2"/>
        <v>0</v>
      </c>
      <c r="P144" s="54"/>
    </row>
    <row r="145" spans="1:16" ht="16" x14ac:dyDescent="0.2">
      <c r="A145" s="46"/>
      <c r="B145" s="40"/>
      <c r="C145" s="40"/>
      <c r="D145" s="40"/>
      <c r="E145" s="37"/>
      <c r="F145" s="39"/>
      <c r="G145" s="47"/>
      <c r="H145" s="40"/>
      <c r="I145" s="48"/>
      <c r="J145" s="49"/>
      <c r="K145" s="50"/>
      <c r="L145" s="51"/>
      <c r="M145" s="52"/>
      <c r="N145" s="46"/>
      <c r="O145" s="53">
        <f t="shared" si="2"/>
        <v>0</v>
      </c>
      <c r="P145" s="54"/>
    </row>
    <row r="146" spans="1:16" ht="16" x14ac:dyDescent="0.2">
      <c r="A146" s="46"/>
      <c r="B146" s="40"/>
      <c r="C146" s="40"/>
      <c r="D146" s="40"/>
      <c r="E146" s="37"/>
      <c r="F146" s="39"/>
      <c r="G146" s="47"/>
      <c r="H146" s="40"/>
      <c r="I146" s="48"/>
      <c r="J146" s="49"/>
      <c r="K146" s="50"/>
      <c r="L146" s="51"/>
      <c r="M146" s="52"/>
      <c r="N146" s="46"/>
      <c r="O146" s="53">
        <f t="shared" si="2"/>
        <v>0</v>
      </c>
      <c r="P146" s="54"/>
    </row>
    <row r="147" spans="1:16" ht="16" x14ac:dyDescent="0.2">
      <c r="A147" s="46"/>
      <c r="B147" s="40"/>
      <c r="C147" s="40"/>
      <c r="D147" s="40"/>
      <c r="E147" s="37"/>
      <c r="F147" s="39"/>
      <c r="G147" s="47"/>
      <c r="H147" s="40"/>
      <c r="I147" s="48"/>
      <c r="J147" s="49"/>
      <c r="K147" s="50"/>
      <c r="L147" s="51"/>
      <c r="M147" s="52"/>
      <c r="N147" s="46"/>
      <c r="O147" s="53">
        <f t="shared" si="2"/>
        <v>0</v>
      </c>
      <c r="P147" s="54"/>
    </row>
    <row r="148" spans="1:16" ht="16" x14ac:dyDescent="0.2">
      <c r="A148" s="46"/>
      <c r="B148" s="40"/>
      <c r="C148" s="40"/>
      <c r="D148" s="40"/>
      <c r="E148" s="37"/>
      <c r="F148" s="39"/>
      <c r="G148" s="47"/>
      <c r="H148" s="40"/>
      <c r="I148" s="48"/>
      <c r="J148" s="49"/>
      <c r="K148" s="50"/>
      <c r="L148" s="51"/>
      <c r="M148" s="52"/>
      <c r="N148" s="46"/>
      <c r="O148" s="53">
        <f t="shared" si="2"/>
        <v>0</v>
      </c>
      <c r="P148" s="54"/>
    </row>
    <row r="149" spans="1:16" ht="16" x14ac:dyDescent="0.2">
      <c r="A149" s="46"/>
      <c r="B149" s="40"/>
      <c r="C149" s="40"/>
      <c r="D149" s="40"/>
      <c r="E149" s="37"/>
      <c r="F149" s="39"/>
      <c r="G149" s="47"/>
      <c r="H149" s="40"/>
      <c r="I149" s="48"/>
      <c r="J149" s="49"/>
      <c r="K149" s="50"/>
      <c r="L149" s="51"/>
      <c r="M149" s="52"/>
      <c r="N149" s="46"/>
      <c r="O149" s="53">
        <f t="shared" si="2"/>
        <v>0</v>
      </c>
      <c r="P149" s="54"/>
    </row>
    <row r="150" spans="1:16" ht="16" x14ac:dyDescent="0.2">
      <c r="A150" s="46"/>
      <c r="B150" s="40"/>
      <c r="C150" s="40"/>
      <c r="D150" s="40"/>
      <c r="E150" s="37"/>
      <c r="F150" s="39"/>
      <c r="G150" s="47"/>
      <c r="H150" s="40"/>
      <c r="I150" s="48"/>
      <c r="J150" s="49"/>
      <c r="K150" s="50"/>
      <c r="L150" s="51"/>
      <c r="M150" s="52"/>
      <c r="N150" s="46"/>
      <c r="O150" s="53">
        <f t="shared" si="2"/>
        <v>0</v>
      </c>
      <c r="P150" s="54"/>
    </row>
    <row r="151" spans="1:16" ht="16" x14ac:dyDescent="0.2">
      <c r="A151" s="46"/>
      <c r="B151" s="40"/>
      <c r="C151" s="40"/>
      <c r="D151" s="40"/>
      <c r="E151" s="37"/>
      <c r="F151" s="39"/>
      <c r="G151" s="47"/>
      <c r="H151" s="40"/>
      <c r="I151" s="48"/>
      <c r="J151" s="49"/>
      <c r="K151" s="50"/>
      <c r="L151" s="51"/>
      <c r="M151" s="52"/>
      <c r="N151" s="46"/>
      <c r="O151" s="53">
        <f t="shared" si="2"/>
        <v>0</v>
      </c>
      <c r="P151" s="54"/>
    </row>
    <row r="152" spans="1:16" ht="16" x14ac:dyDescent="0.2">
      <c r="A152" s="46"/>
      <c r="B152" s="40"/>
      <c r="C152" s="40"/>
      <c r="D152" s="40"/>
      <c r="E152" s="37"/>
      <c r="F152" s="39"/>
      <c r="G152" s="47"/>
      <c r="H152" s="40"/>
      <c r="I152" s="48"/>
      <c r="J152" s="49"/>
      <c r="K152" s="50"/>
      <c r="L152" s="51"/>
      <c r="M152" s="52"/>
      <c r="N152" s="46"/>
      <c r="O152" s="53">
        <f t="shared" si="2"/>
        <v>0</v>
      </c>
      <c r="P152" s="54"/>
    </row>
    <row r="153" spans="1:16" ht="16" x14ac:dyDescent="0.2">
      <c r="A153" s="46"/>
      <c r="B153" s="40"/>
      <c r="C153" s="40"/>
      <c r="D153" s="40"/>
      <c r="E153" s="37"/>
      <c r="F153" s="39"/>
      <c r="G153" s="47"/>
      <c r="H153" s="40"/>
      <c r="I153" s="48"/>
      <c r="J153" s="49"/>
      <c r="K153" s="50"/>
      <c r="L153" s="51"/>
      <c r="M153" s="52"/>
      <c r="N153" s="46"/>
      <c r="O153" s="53">
        <f t="shared" si="2"/>
        <v>0</v>
      </c>
      <c r="P153" s="54"/>
    </row>
    <row r="154" spans="1:16" ht="16" x14ac:dyDescent="0.2">
      <c r="A154" s="46"/>
      <c r="B154" s="40"/>
      <c r="C154" s="40"/>
      <c r="D154" s="40"/>
      <c r="E154" s="37"/>
      <c r="F154" s="39"/>
      <c r="G154" s="47"/>
      <c r="H154" s="40"/>
      <c r="I154" s="48"/>
      <c r="J154" s="49"/>
      <c r="K154" s="50"/>
      <c r="L154" s="51"/>
      <c r="M154" s="52"/>
      <c r="N154" s="46"/>
      <c r="O154" s="53">
        <f t="shared" si="2"/>
        <v>0</v>
      </c>
      <c r="P154" s="54"/>
    </row>
    <row r="155" spans="1:16" ht="16" x14ac:dyDescent="0.2">
      <c r="A155" s="46"/>
      <c r="B155" s="40"/>
      <c r="C155" s="40"/>
      <c r="D155" s="40"/>
      <c r="E155" s="37"/>
      <c r="F155" s="39"/>
      <c r="G155" s="47"/>
      <c r="H155" s="40"/>
      <c r="I155" s="48"/>
      <c r="J155" s="49"/>
      <c r="K155" s="50"/>
      <c r="L155" s="51"/>
      <c r="M155" s="52"/>
      <c r="N155" s="46"/>
      <c r="O155" s="53">
        <f t="shared" si="2"/>
        <v>0</v>
      </c>
      <c r="P155" s="54"/>
    </row>
    <row r="156" spans="1:16" ht="16" x14ac:dyDescent="0.2">
      <c r="A156" s="46"/>
      <c r="B156" s="40"/>
      <c r="C156" s="40"/>
      <c r="D156" s="40"/>
      <c r="E156" s="37"/>
      <c r="F156" s="39"/>
      <c r="G156" s="47"/>
      <c r="H156" s="40"/>
      <c r="I156" s="48"/>
      <c r="J156" s="49"/>
      <c r="K156" s="50"/>
      <c r="L156" s="51"/>
      <c r="M156" s="52"/>
      <c r="N156" s="46"/>
      <c r="O156" s="53">
        <f t="shared" si="2"/>
        <v>0</v>
      </c>
      <c r="P156" s="54"/>
    </row>
    <row r="157" spans="1:16" ht="16" x14ac:dyDescent="0.2">
      <c r="A157" s="46"/>
      <c r="B157" s="40"/>
      <c r="C157" s="40"/>
      <c r="D157" s="40"/>
      <c r="E157" s="37"/>
      <c r="F157" s="39"/>
      <c r="G157" s="47"/>
      <c r="H157" s="40"/>
      <c r="I157" s="48"/>
      <c r="J157" s="49"/>
      <c r="K157" s="50"/>
      <c r="L157" s="51"/>
      <c r="M157" s="52"/>
      <c r="N157" s="46"/>
      <c r="O157" s="53">
        <f t="shared" si="2"/>
        <v>0</v>
      </c>
      <c r="P157" s="54"/>
    </row>
    <row r="158" spans="1:16" ht="16" x14ac:dyDescent="0.2">
      <c r="A158" s="46"/>
      <c r="B158" s="40"/>
      <c r="C158" s="40"/>
      <c r="D158" s="40"/>
      <c r="E158" s="37"/>
      <c r="F158" s="39"/>
      <c r="G158" s="47"/>
      <c r="H158" s="40"/>
      <c r="I158" s="48"/>
      <c r="J158" s="49"/>
      <c r="K158" s="50"/>
      <c r="L158" s="51"/>
      <c r="M158" s="52"/>
      <c r="N158" s="46"/>
      <c r="O158" s="53">
        <f t="shared" si="2"/>
        <v>0</v>
      </c>
      <c r="P158" s="54"/>
    </row>
    <row r="159" spans="1:16" ht="16" x14ac:dyDescent="0.2">
      <c r="A159" s="46"/>
      <c r="B159" s="40"/>
      <c r="C159" s="40"/>
      <c r="D159" s="40"/>
      <c r="E159" s="37"/>
      <c r="F159" s="39"/>
      <c r="G159" s="47"/>
      <c r="H159" s="40"/>
      <c r="I159" s="48"/>
      <c r="J159" s="49"/>
      <c r="K159" s="50"/>
      <c r="L159" s="51"/>
      <c r="M159" s="52"/>
      <c r="N159" s="46"/>
      <c r="O159" s="53">
        <f t="shared" si="2"/>
        <v>0</v>
      </c>
      <c r="P159" s="54"/>
    </row>
    <row r="160" spans="1:16" ht="16" x14ac:dyDescent="0.2">
      <c r="A160" s="46"/>
      <c r="B160" s="40"/>
      <c r="C160" s="40"/>
      <c r="D160" s="40"/>
      <c r="E160" s="37"/>
      <c r="F160" s="39"/>
      <c r="G160" s="47"/>
      <c r="H160" s="40"/>
      <c r="I160" s="48"/>
      <c r="J160" s="49"/>
      <c r="K160" s="50"/>
      <c r="L160" s="51"/>
      <c r="M160" s="52"/>
      <c r="N160" s="46"/>
      <c r="O160" s="53">
        <f t="shared" si="2"/>
        <v>0</v>
      </c>
      <c r="P160" s="54"/>
    </row>
    <row r="161" spans="1:16" ht="16" x14ac:dyDescent="0.2">
      <c r="A161" s="46"/>
      <c r="B161" s="40"/>
      <c r="C161" s="40"/>
      <c r="D161" s="40"/>
      <c r="E161" s="37"/>
      <c r="F161" s="39"/>
      <c r="G161" s="47"/>
      <c r="H161" s="40"/>
      <c r="I161" s="48"/>
      <c r="J161" s="49"/>
      <c r="K161" s="50"/>
      <c r="L161" s="51"/>
      <c r="M161" s="52"/>
      <c r="N161" s="46"/>
      <c r="O161" s="53">
        <f t="shared" si="2"/>
        <v>0</v>
      </c>
      <c r="P161" s="54"/>
    </row>
    <row r="162" spans="1:16" ht="16" x14ac:dyDescent="0.2">
      <c r="A162" s="46"/>
      <c r="B162" s="40"/>
      <c r="C162" s="40"/>
      <c r="D162" s="40"/>
      <c r="E162" s="37"/>
      <c r="F162" s="39"/>
      <c r="G162" s="47"/>
      <c r="H162" s="40"/>
      <c r="I162" s="48"/>
      <c r="J162" s="49"/>
      <c r="K162" s="50"/>
      <c r="L162" s="51"/>
      <c r="M162" s="52"/>
      <c r="N162" s="46"/>
      <c r="O162" s="53">
        <f t="shared" si="2"/>
        <v>0</v>
      </c>
      <c r="P162" s="54"/>
    </row>
    <row r="163" spans="1:16" ht="16" x14ac:dyDescent="0.2">
      <c r="A163" s="46"/>
      <c r="B163" s="40"/>
      <c r="C163" s="40"/>
      <c r="D163" s="40"/>
      <c r="E163" s="37"/>
      <c r="F163" s="39"/>
      <c r="G163" s="47"/>
      <c r="H163" s="40"/>
      <c r="I163" s="48"/>
      <c r="J163" s="49"/>
      <c r="K163" s="50"/>
      <c r="L163" s="51"/>
      <c r="M163" s="52"/>
      <c r="N163" s="46"/>
      <c r="O163" s="53">
        <f t="shared" si="2"/>
        <v>0</v>
      </c>
      <c r="P163" s="54"/>
    </row>
    <row r="164" spans="1:16" ht="16" x14ac:dyDescent="0.2">
      <c r="A164" s="46"/>
      <c r="B164" s="40"/>
      <c r="C164" s="40"/>
      <c r="D164" s="40"/>
      <c r="E164" s="37"/>
      <c r="F164" s="39"/>
      <c r="G164" s="47"/>
      <c r="H164" s="40"/>
      <c r="I164" s="48"/>
      <c r="J164" s="49"/>
      <c r="K164" s="50"/>
      <c r="L164" s="51"/>
      <c r="M164" s="52"/>
      <c r="N164" s="46"/>
      <c r="O164" s="53">
        <f t="shared" si="2"/>
        <v>0</v>
      </c>
      <c r="P164" s="54"/>
    </row>
    <row r="165" spans="1:16" ht="16" x14ac:dyDescent="0.2">
      <c r="A165" s="46"/>
      <c r="B165" s="40"/>
      <c r="C165" s="40"/>
      <c r="D165" s="40"/>
      <c r="E165" s="37"/>
      <c r="F165" s="39"/>
      <c r="G165" s="47"/>
      <c r="H165" s="40"/>
      <c r="I165" s="48"/>
      <c r="J165" s="49"/>
      <c r="K165" s="50"/>
      <c r="L165" s="51"/>
      <c r="M165" s="52"/>
      <c r="N165" s="46"/>
      <c r="O165" s="53">
        <f t="shared" si="2"/>
        <v>0</v>
      </c>
      <c r="P165" s="54"/>
    </row>
    <row r="166" spans="1:16" ht="16" x14ac:dyDescent="0.2">
      <c r="A166" s="46"/>
      <c r="B166" s="40"/>
      <c r="C166" s="40"/>
      <c r="D166" s="40"/>
      <c r="E166" s="37"/>
      <c r="F166" s="39"/>
      <c r="G166" s="47"/>
      <c r="H166" s="40"/>
      <c r="I166" s="48"/>
      <c r="J166" s="49"/>
      <c r="K166" s="50"/>
      <c r="L166" s="51"/>
      <c r="M166" s="52"/>
      <c r="N166" s="46"/>
      <c r="O166" s="53">
        <f t="shared" si="2"/>
        <v>0</v>
      </c>
      <c r="P166" s="54"/>
    </row>
    <row r="167" spans="1:16" ht="16" x14ac:dyDescent="0.2">
      <c r="A167" s="46"/>
      <c r="B167" s="40"/>
      <c r="C167" s="40"/>
      <c r="D167" s="40"/>
      <c r="E167" s="37"/>
      <c r="F167" s="39"/>
      <c r="G167" s="47"/>
      <c r="H167" s="40"/>
      <c r="I167" s="48"/>
      <c r="J167" s="49"/>
      <c r="K167" s="50"/>
      <c r="L167" s="51"/>
      <c r="M167" s="52"/>
      <c r="N167" s="46"/>
      <c r="O167" s="53">
        <f t="shared" si="2"/>
        <v>0</v>
      </c>
      <c r="P167" s="54"/>
    </row>
    <row r="168" spans="1:16" ht="16" x14ac:dyDescent="0.2">
      <c r="A168" s="46"/>
      <c r="B168" s="40"/>
      <c r="C168" s="40"/>
      <c r="D168" s="40"/>
      <c r="E168" s="37"/>
      <c r="F168" s="39"/>
      <c r="G168" s="47"/>
      <c r="H168" s="40"/>
      <c r="I168" s="48"/>
      <c r="J168" s="49"/>
      <c r="K168" s="50"/>
      <c r="L168" s="51"/>
      <c r="M168" s="52"/>
      <c r="N168" s="46"/>
      <c r="O168" s="53">
        <f t="shared" si="2"/>
        <v>0</v>
      </c>
      <c r="P168" s="54"/>
    </row>
    <row r="169" spans="1:16" ht="16" x14ac:dyDescent="0.2">
      <c r="A169" s="46"/>
      <c r="B169" s="40"/>
      <c r="C169" s="40"/>
      <c r="D169" s="40"/>
      <c r="E169" s="37"/>
      <c r="F169" s="39"/>
      <c r="G169" s="47"/>
      <c r="H169" s="40"/>
      <c r="I169" s="48"/>
      <c r="J169" s="49"/>
      <c r="K169" s="50"/>
      <c r="L169" s="51"/>
      <c r="M169" s="52"/>
      <c r="N169" s="46"/>
      <c r="O169" s="53">
        <f t="shared" si="2"/>
        <v>0</v>
      </c>
      <c r="P169" s="54"/>
    </row>
    <row r="170" spans="1:16" ht="16" x14ac:dyDescent="0.2">
      <c r="A170" s="46"/>
      <c r="B170" s="40"/>
      <c r="C170" s="40"/>
      <c r="D170" s="40"/>
      <c r="E170" s="37"/>
      <c r="F170" s="39"/>
      <c r="G170" s="47"/>
      <c r="H170" s="40"/>
      <c r="I170" s="48"/>
      <c r="J170" s="49"/>
      <c r="K170" s="50"/>
      <c r="L170" s="51"/>
      <c r="M170" s="52"/>
      <c r="N170" s="46"/>
      <c r="O170" s="53">
        <f t="shared" si="2"/>
        <v>0</v>
      </c>
      <c r="P170" s="54"/>
    </row>
    <row r="171" spans="1:16" ht="16" x14ac:dyDescent="0.2">
      <c r="A171" s="46"/>
      <c r="B171" s="40"/>
      <c r="C171" s="40"/>
      <c r="D171" s="40"/>
      <c r="E171" s="37"/>
      <c r="F171" s="39"/>
      <c r="G171" s="47"/>
      <c r="H171" s="40"/>
      <c r="I171" s="48"/>
      <c r="J171" s="49"/>
      <c r="K171" s="50"/>
      <c r="L171" s="51"/>
      <c r="M171" s="52"/>
      <c r="N171" s="46"/>
      <c r="O171" s="53">
        <f t="shared" si="2"/>
        <v>0</v>
      </c>
      <c r="P171" s="54"/>
    </row>
    <row r="172" spans="1:16" ht="16" x14ac:dyDescent="0.2">
      <c r="A172" s="46"/>
      <c r="B172" s="40"/>
      <c r="C172" s="40"/>
      <c r="D172" s="40"/>
      <c r="E172" s="37"/>
      <c r="F172" s="39"/>
      <c r="G172" s="47"/>
      <c r="H172" s="40"/>
      <c r="I172" s="48"/>
      <c r="J172" s="49"/>
      <c r="K172" s="50"/>
      <c r="L172" s="51"/>
      <c r="M172" s="52"/>
      <c r="N172" s="46"/>
      <c r="O172" s="53">
        <f t="shared" si="2"/>
        <v>0</v>
      </c>
      <c r="P172" s="54"/>
    </row>
    <row r="173" spans="1:16" ht="16" x14ac:dyDescent="0.2">
      <c r="A173" s="46"/>
      <c r="B173" s="40"/>
      <c r="C173" s="40"/>
      <c r="D173" s="40"/>
      <c r="E173" s="37"/>
      <c r="F173" s="39"/>
      <c r="G173" s="47"/>
      <c r="H173" s="40"/>
      <c r="I173" s="48"/>
      <c r="J173" s="49"/>
      <c r="K173" s="50"/>
      <c r="L173" s="51"/>
      <c r="M173" s="52"/>
      <c r="N173" s="46"/>
      <c r="O173" s="53">
        <f t="shared" si="2"/>
        <v>0</v>
      </c>
      <c r="P173" s="54"/>
    </row>
    <row r="174" spans="1:16" ht="16" x14ac:dyDescent="0.2">
      <c r="A174" s="46"/>
      <c r="B174" s="40"/>
      <c r="C174" s="40"/>
      <c r="D174" s="90"/>
      <c r="E174" s="59"/>
      <c r="F174" s="39"/>
      <c r="G174" s="47"/>
      <c r="H174" s="40"/>
      <c r="I174" s="48"/>
      <c r="J174" s="49"/>
      <c r="K174" s="50"/>
      <c r="L174" s="51"/>
      <c r="M174" s="52"/>
      <c r="N174" s="46"/>
      <c r="O174" s="53">
        <f t="shared" si="2"/>
        <v>0</v>
      </c>
      <c r="P174" s="54"/>
    </row>
    <row r="175" spans="1:16" ht="16" x14ac:dyDescent="0.2">
      <c r="A175" s="46"/>
      <c r="B175" s="40"/>
      <c r="C175" s="40"/>
      <c r="D175" s="40"/>
      <c r="E175" s="37"/>
      <c r="F175" s="39"/>
      <c r="G175" s="47"/>
      <c r="H175" s="40"/>
      <c r="I175" s="48"/>
      <c r="J175" s="49"/>
      <c r="K175" s="50"/>
      <c r="L175" s="51"/>
      <c r="M175" s="52"/>
      <c r="N175" s="46"/>
      <c r="O175" s="53">
        <f t="shared" si="2"/>
        <v>0</v>
      </c>
      <c r="P175" s="54"/>
    </row>
    <row r="176" spans="1:16" ht="16" x14ac:dyDescent="0.2">
      <c r="A176" s="46"/>
      <c r="B176" s="40"/>
      <c r="C176" s="40"/>
      <c r="D176" s="40"/>
      <c r="E176" s="37"/>
      <c r="F176" s="39"/>
      <c r="G176" s="47"/>
      <c r="H176" s="40"/>
      <c r="I176" s="48"/>
      <c r="J176" s="49"/>
      <c r="K176" s="50"/>
      <c r="L176" s="51"/>
      <c r="M176" s="52"/>
      <c r="N176" s="46"/>
      <c r="O176" s="53">
        <f t="shared" si="2"/>
        <v>0</v>
      </c>
      <c r="P176" s="54"/>
    </row>
    <row r="177" spans="1:16" ht="16" x14ac:dyDescent="0.2">
      <c r="A177" s="46"/>
      <c r="B177" s="40"/>
      <c r="C177" s="40"/>
      <c r="D177" s="40"/>
      <c r="E177" s="37"/>
      <c r="F177" s="39"/>
      <c r="G177" s="47"/>
      <c r="H177" s="40"/>
      <c r="I177" s="48"/>
      <c r="J177" s="49"/>
      <c r="K177" s="50"/>
      <c r="L177" s="51"/>
      <c r="M177" s="52"/>
      <c r="N177" s="46"/>
      <c r="O177" s="53">
        <f t="shared" si="2"/>
        <v>0</v>
      </c>
      <c r="P177" s="54"/>
    </row>
    <row r="178" spans="1:16" ht="16" x14ac:dyDescent="0.2">
      <c r="A178" s="46"/>
      <c r="B178" s="40"/>
      <c r="C178" s="40"/>
      <c r="D178" s="40"/>
      <c r="E178" s="37"/>
      <c r="F178" s="39"/>
      <c r="G178" s="47"/>
      <c r="H178" s="40"/>
      <c r="I178" s="48"/>
      <c r="J178" s="49"/>
      <c r="K178" s="50"/>
      <c r="L178" s="51"/>
      <c r="M178" s="52"/>
      <c r="N178" s="46"/>
      <c r="O178" s="53">
        <f t="shared" si="2"/>
        <v>0</v>
      </c>
      <c r="P178" s="54"/>
    </row>
    <row r="179" spans="1:16" ht="16" x14ac:dyDescent="0.2">
      <c r="A179" s="46"/>
      <c r="B179" s="40"/>
      <c r="C179" s="40"/>
      <c r="D179" s="40"/>
      <c r="E179" s="37"/>
      <c r="F179" s="39"/>
      <c r="G179" s="47"/>
      <c r="H179" s="40"/>
      <c r="I179" s="48"/>
      <c r="J179" s="49"/>
      <c r="K179" s="50"/>
      <c r="L179" s="51"/>
      <c r="M179" s="52"/>
      <c r="N179" s="46"/>
      <c r="O179" s="53">
        <f t="shared" si="2"/>
        <v>0</v>
      </c>
      <c r="P179" s="54"/>
    </row>
    <row r="180" spans="1:16" ht="16" x14ac:dyDescent="0.2">
      <c r="A180" s="46"/>
      <c r="B180" s="40"/>
      <c r="C180" s="40"/>
      <c r="D180" s="40"/>
      <c r="E180" s="37"/>
      <c r="F180" s="39"/>
      <c r="G180" s="47"/>
      <c r="H180" s="40"/>
      <c r="I180" s="48"/>
      <c r="J180" s="49"/>
      <c r="K180" s="50"/>
      <c r="L180" s="51"/>
      <c r="M180" s="52"/>
      <c r="N180" s="46"/>
      <c r="O180" s="53">
        <f t="shared" si="2"/>
        <v>0</v>
      </c>
      <c r="P180" s="54"/>
    </row>
    <row r="181" spans="1:16" ht="16" x14ac:dyDescent="0.2">
      <c r="A181" s="46"/>
      <c r="B181" s="40"/>
      <c r="C181" s="40"/>
      <c r="D181" s="40"/>
      <c r="E181" s="37"/>
      <c r="F181" s="39"/>
      <c r="G181" s="47"/>
      <c r="H181" s="40"/>
      <c r="I181" s="48"/>
      <c r="J181" s="49"/>
      <c r="K181" s="50"/>
      <c r="L181" s="51"/>
      <c r="M181" s="52"/>
      <c r="N181" s="46"/>
      <c r="O181" s="53">
        <f t="shared" si="2"/>
        <v>0</v>
      </c>
      <c r="P181" s="54"/>
    </row>
    <row r="182" spans="1:16" ht="16" x14ac:dyDescent="0.2">
      <c r="A182" s="46"/>
      <c r="B182" s="40"/>
      <c r="C182" s="40"/>
      <c r="D182" s="40"/>
      <c r="E182" s="37"/>
      <c r="F182" s="39"/>
      <c r="G182" s="47"/>
      <c r="H182" s="40"/>
      <c r="I182" s="48"/>
      <c r="J182" s="49"/>
      <c r="K182" s="50"/>
      <c r="L182" s="51"/>
      <c r="M182" s="52"/>
      <c r="N182" s="46"/>
      <c r="O182" s="53">
        <f t="shared" si="2"/>
        <v>0</v>
      </c>
      <c r="P182" s="54"/>
    </row>
    <row r="183" spans="1:16" ht="16" x14ac:dyDescent="0.2">
      <c r="A183" s="46"/>
      <c r="B183" s="40"/>
      <c r="C183" s="40"/>
      <c r="D183" s="40"/>
      <c r="E183" s="37"/>
      <c r="F183" s="39"/>
      <c r="G183" s="47"/>
      <c r="H183" s="40"/>
      <c r="I183" s="48"/>
      <c r="J183" s="49"/>
      <c r="K183" s="50"/>
      <c r="L183" s="51"/>
      <c r="M183" s="52"/>
      <c r="N183" s="46"/>
      <c r="O183" s="53">
        <f t="shared" si="2"/>
        <v>0</v>
      </c>
      <c r="P183" s="54"/>
    </row>
    <row r="184" spans="1:16" ht="16" x14ac:dyDescent="0.2">
      <c r="A184" s="46"/>
      <c r="B184" s="40"/>
      <c r="C184" s="40"/>
      <c r="D184" s="40"/>
      <c r="E184" s="37"/>
      <c r="F184" s="39"/>
      <c r="G184" s="47"/>
      <c r="H184" s="40"/>
      <c r="I184" s="48"/>
      <c r="J184" s="49"/>
      <c r="K184" s="50"/>
      <c r="L184" s="51"/>
      <c r="M184" s="52"/>
      <c r="N184" s="46"/>
      <c r="O184" s="53">
        <f t="shared" si="2"/>
        <v>0</v>
      </c>
      <c r="P184" s="54"/>
    </row>
    <row r="185" spans="1:16" ht="16" x14ac:dyDescent="0.2">
      <c r="A185" s="46"/>
      <c r="B185" s="40"/>
      <c r="C185" s="40"/>
      <c r="D185" s="40"/>
      <c r="E185" s="37"/>
      <c r="F185" s="39"/>
      <c r="G185" s="47"/>
      <c r="H185" s="40"/>
      <c r="I185" s="48"/>
      <c r="J185" s="49"/>
      <c r="K185" s="50"/>
      <c r="L185" s="51"/>
      <c r="M185" s="52"/>
      <c r="N185" s="46"/>
      <c r="O185" s="53">
        <f t="shared" si="2"/>
        <v>0</v>
      </c>
      <c r="P185" s="54"/>
    </row>
    <row r="186" spans="1:16" ht="16" x14ac:dyDescent="0.2">
      <c r="A186" s="46"/>
      <c r="B186" s="40"/>
      <c r="C186" s="40"/>
      <c r="D186" s="40"/>
      <c r="E186" s="37"/>
      <c r="F186" s="39"/>
      <c r="G186" s="47"/>
      <c r="H186" s="40"/>
      <c r="I186" s="48"/>
      <c r="J186" s="49"/>
      <c r="K186" s="50"/>
      <c r="L186" s="51"/>
      <c r="M186" s="52"/>
      <c r="N186" s="46"/>
      <c r="O186" s="53">
        <f t="shared" si="2"/>
        <v>0</v>
      </c>
      <c r="P186" s="54"/>
    </row>
    <row r="187" spans="1:16" ht="16" x14ac:dyDescent="0.2">
      <c r="A187" s="46"/>
      <c r="B187" s="40"/>
      <c r="C187" s="40"/>
      <c r="D187" s="40"/>
      <c r="E187" s="37"/>
      <c r="F187" s="39"/>
      <c r="G187" s="47"/>
      <c r="H187" s="40"/>
      <c r="I187" s="48"/>
      <c r="J187" s="49"/>
      <c r="K187" s="50"/>
      <c r="L187" s="51"/>
      <c r="M187" s="52"/>
      <c r="N187" s="46"/>
      <c r="O187" s="53">
        <f t="shared" si="2"/>
        <v>0</v>
      </c>
      <c r="P187" s="54"/>
    </row>
    <row r="188" spans="1:16" ht="16" x14ac:dyDescent="0.2">
      <c r="A188" s="46"/>
      <c r="B188" s="40"/>
      <c r="C188" s="40"/>
      <c r="D188" s="40"/>
      <c r="E188" s="37"/>
      <c r="F188" s="39"/>
      <c r="G188" s="47"/>
      <c r="H188" s="40"/>
      <c r="I188" s="48"/>
      <c r="J188" s="49"/>
      <c r="K188" s="50"/>
      <c r="L188" s="51"/>
      <c r="M188" s="52"/>
      <c r="N188" s="46"/>
      <c r="O188" s="53">
        <f t="shared" si="2"/>
        <v>0</v>
      </c>
      <c r="P188" s="54"/>
    </row>
    <row r="189" spans="1:16" ht="16" x14ac:dyDescent="0.2">
      <c r="A189" s="46"/>
      <c r="B189" s="40"/>
      <c r="C189" s="40"/>
      <c r="D189" s="40"/>
      <c r="E189" s="37"/>
      <c r="F189" s="39"/>
      <c r="G189" s="47"/>
      <c r="H189" s="40"/>
      <c r="I189" s="48"/>
      <c r="J189" s="49"/>
      <c r="K189" s="50"/>
      <c r="L189" s="51"/>
      <c r="M189" s="52"/>
      <c r="N189" s="46"/>
      <c r="O189" s="53">
        <f t="shared" si="2"/>
        <v>0</v>
      </c>
      <c r="P189" s="54"/>
    </row>
    <row r="190" spans="1:16" ht="16" x14ac:dyDescent="0.2">
      <c r="A190" s="46"/>
      <c r="B190" s="40"/>
      <c r="C190" s="40"/>
      <c r="D190" s="40"/>
      <c r="E190" s="37"/>
      <c r="F190" s="39"/>
      <c r="G190" s="47"/>
      <c r="H190" s="40"/>
      <c r="I190" s="48"/>
      <c r="J190" s="49"/>
      <c r="K190" s="50"/>
      <c r="L190" s="51"/>
      <c r="M190" s="52"/>
      <c r="N190" s="46"/>
      <c r="O190" s="53">
        <f t="shared" si="2"/>
        <v>0</v>
      </c>
      <c r="P190" s="54"/>
    </row>
    <row r="191" spans="1:16" ht="16" x14ac:dyDescent="0.2">
      <c r="A191" s="46"/>
      <c r="B191" s="40"/>
      <c r="C191" s="40"/>
      <c r="D191" s="40"/>
      <c r="E191" s="37"/>
      <c r="F191" s="39"/>
      <c r="G191" s="47"/>
      <c r="H191" s="40"/>
      <c r="I191" s="48"/>
      <c r="J191" s="49"/>
      <c r="K191" s="50"/>
      <c r="L191" s="51"/>
      <c r="M191" s="52"/>
      <c r="N191" s="46"/>
      <c r="O191" s="53">
        <f t="shared" si="2"/>
        <v>0</v>
      </c>
      <c r="P191" s="54"/>
    </row>
    <row r="192" spans="1:16" ht="16" x14ac:dyDescent="0.2">
      <c r="A192" s="46"/>
      <c r="B192" s="40"/>
      <c r="C192" s="40"/>
      <c r="D192" s="40"/>
      <c r="E192" s="37"/>
      <c r="F192" s="39"/>
      <c r="G192" s="47"/>
      <c r="H192" s="40"/>
      <c r="I192" s="48"/>
      <c r="J192" s="49"/>
      <c r="K192" s="50"/>
      <c r="L192" s="51"/>
      <c r="M192" s="52"/>
      <c r="N192" s="46"/>
      <c r="O192" s="53">
        <f t="shared" si="2"/>
        <v>0</v>
      </c>
      <c r="P192" s="54"/>
    </row>
    <row r="193" spans="1:16" ht="16" x14ac:dyDescent="0.2">
      <c r="A193" s="46"/>
      <c r="B193" s="40"/>
      <c r="C193" s="40"/>
      <c r="D193" s="40"/>
      <c r="E193" s="37"/>
      <c r="F193" s="39"/>
      <c r="G193" s="47"/>
      <c r="H193" s="40"/>
      <c r="I193" s="48"/>
      <c r="J193" s="49"/>
      <c r="K193" s="50"/>
      <c r="L193" s="51"/>
      <c r="M193" s="52"/>
      <c r="N193" s="46"/>
      <c r="O193" s="53">
        <f t="shared" si="2"/>
        <v>0</v>
      </c>
      <c r="P193" s="54"/>
    </row>
    <row r="194" spans="1:16" ht="16" x14ac:dyDescent="0.2">
      <c r="A194" s="89"/>
      <c r="B194" s="90"/>
      <c r="C194" s="90"/>
      <c r="D194" s="90"/>
      <c r="E194" s="59"/>
      <c r="F194" s="91"/>
      <c r="G194" s="47"/>
      <c r="H194" s="40"/>
      <c r="I194" s="48"/>
      <c r="J194" s="49"/>
      <c r="K194" s="50"/>
      <c r="L194" s="51"/>
      <c r="M194" s="52"/>
      <c r="N194" s="46"/>
      <c r="O194" s="53">
        <f t="shared" si="2"/>
        <v>0</v>
      </c>
      <c r="P194" s="54"/>
    </row>
    <row r="195" spans="1:16" ht="16" x14ac:dyDescent="0.2">
      <c r="A195" s="46"/>
      <c r="B195" s="40"/>
      <c r="C195" s="40"/>
      <c r="D195" s="40"/>
      <c r="E195" s="37"/>
      <c r="F195" s="39"/>
      <c r="G195" s="47"/>
      <c r="H195" s="40"/>
      <c r="I195" s="48"/>
      <c r="J195" s="49"/>
      <c r="K195" s="50"/>
      <c r="L195" s="51"/>
      <c r="M195" s="52"/>
      <c r="N195" s="46"/>
      <c r="O195" s="53">
        <f t="shared" si="2"/>
        <v>0</v>
      </c>
      <c r="P195" s="54"/>
    </row>
    <row r="196" spans="1:16" ht="16" x14ac:dyDescent="0.2">
      <c r="A196" s="46"/>
      <c r="B196" s="40"/>
      <c r="C196" s="40"/>
      <c r="D196" s="40"/>
      <c r="E196" s="37"/>
      <c r="F196" s="39"/>
      <c r="G196" s="47"/>
      <c r="H196" s="40"/>
      <c r="I196" s="48"/>
      <c r="J196" s="49"/>
      <c r="K196" s="50"/>
      <c r="L196" s="51"/>
      <c r="M196" s="52"/>
      <c r="N196" s="46"/>
      <c r="O196" s="53">
        <f t="shared" ref="O196:O220" si="3">ABS(N196-A196)</f>
        <v>0</v>
      </c>
      <c r="P196" s="54"/>
    </row>
    <row r="197" spans="1:16" ht="16" x14ac:dyDescent="0.2">
      <c r="A197" s="46"/>
      <c r="B197" s="40"/>
      <c r="C197" s="40"/>
      <c r="D197" s="40"/>
      <c r="E197" s="37"/>
      <c r="F197" s="39"/>
      <c r="G197" s="47"/>
      <c r="H197" s="40"/>
      <c r="I197" s="48"/>
      <c r="J197" s="49"/>
      <c r="K197" s="50"/>
      <c r="L197" s="51"/>
      <c r="M197" s="52"/>
      <c r="N197" s="46"/>
      <c r="O197" s="53">
        <f t="shared" si="3"/>
        <v>0</v>
      </c>
      <c r="P197" s="54"/>
    </row>
    <row r="198" spans="1:16" ht="16" x14ac:dyDescent="0.2">
      <c r="A198" s="46"/>
      <c r="B198" s="40"/>
      <c r="C198" s="40"/>
      <c r="D198" s="40"/>
      <c r="E198" s="37"/>
      <c r="F198" s="39"/>
      <c r="G198" s="47"/>
      <c r="H198" s="40"/>
      <c r="I198" s="48"/>
      <c r="J198" s="49"/>
      <c r="K198" s="50"/>
      <c r="L198" s="51"/>
      <c r="M198" s="52"/>
      <c r="N198" s="46"/>
      <c r="O198" s="53">
        <f t="shared" si="3"/>
        <v>0</v>
      </c>
      <c r="P198" s="54"/>
    </row>
    <row r="199" spans="1:16" ht="16" x14ac:dyDescent="0.2">
      <c r="A199" s="46"/>
      <c r="B199" s="40"/>
      <c r="C199" s="40"/>
      <c r="D199" s="40"/>
      <c r="E199" s="37"/>
      <c r="F199" s="39"/>
      <c r="G199" s="47"/>
      <c r="H199" s="40"/>
      <c r="I199" s="48"/>
      <c r="J199" s="49"/>
      <c r="K199" s="50"/>
      <c r="L199" s="51"/>
      <c r="M199" s="52"/>
      <c r="N199" s="46"/>
      <c r="O199" s="53">
        <f t="shared" si="3"/>
        <v>0</v>
      </c>
      <c r="P199" s="54"/>
    </row>
    <row r="200" spans="1:16" ht="16" x14ac:dyDescent="0.2">
      <c r="A200" s="46"/>
      <c r="B200" s="40"/>
      <c r="C200" s="40"/>
      <c r="D200" s="40"/>
      <c r="E200" s="37"/>
      <c r="F200" s="39"/>
      <c r="G200" s="47"/>
      <c r="H200" s="40"/>
      <c r="I200" s="48"/>
      <c r="J200" s="49"/>
      <c r="K200" s="50"/>
      <c r="L200" s="51"/>
      <c r="M200" s="52"/>
      <c r="N200" s="46"/>
      <c r="O200" s="53">
        <f t="shared" si="3"/>
        <v>0</v>
      </c>
      <c r="P200" s="54"/>
    </row>
    <row r="201" spans="1:16" ht="16" x14ac:dyDescent="0.2">
      <c r="A201" s="46"/>
      <c r="B201" s="40"/>
      <c r="C201" s="40"/>
      <c r="D201" s="40"/>
      <c r="E201" s="37"/>
      <c r="F201" s="39"/>
      <c r="G201" s="47"/>
      <c r="H201" s="40"/>
      <c r="I201" s="48"/>
      <c r="J201" s="49"/>
      <c r="K201" s="50"/>
      <c r="L201" s="51"/>
      <c r="M201" s="52"/>
      <c r="N201" s="46"/>
      <c r="O201" s="53">
        <f t="shared" si="3"/>
        <v>0</v>
      </c>
      <c r="P201" s="54"/>
    </row>
    <row r="202" spans="1:16" ht="16" x14ac:dyDescent="0.2">
      <c r="A202" s="46"/>
      <c r="B202" s="40"/>
      <c r="C202" s="40"/>
      <c r="D202" s="40"/>
      <c r="E202" s="37"/>
      <c r="F202" s="39"/>
      <c r="G202" s="47"/>
      <c r="H202" s="40"/>
      <c r="I202" s="48"/>
      <c r="J202" s="49"/>
      <c r="K202" s="50"/>
      <c r="L202" s="51"/>
      <c r="M202" s="52"/>
      <c r="N202" s="46"/>
      <c r="O202" s="53">
        <f t="shared" si="3"/>
        <v>0</v>
      </c>
      <c r="P202" s="54"/>
    </row>
    <row r="203" spans="1:16" ht="16" x14ac:dyDescent="0.2">
      <c r="A203" s="46"/>
      <c r="B203" s="40"/>
      <c r="C203" s="40"/>
      <c r="D203" s="40"/>
      <c r="E203" s="37"/>
      <c r="F203" s="39"/>
      <c r="G203" s="47"/>
      <c r="H203" s="40"/>
      <c r="I203" s="48"/>
      <c r="J203" s="49"/>
      <c r="K203" s="50"/>
      <c r="L203" s="51"/>
      <c r="M203" s="52"/>
      <c r="N203" s="46"/>
      <c r="O203" s="53">
        <f t="shared" si="3"/>
        <v>0</v>
      </c>
      <c r="P203" s="54"/>
    </row>
    <row r="204" spans="1:16" ht="16" x14ac:dyDescent="0.2">
      <c r="A204" s="46"/>
      <c r="B204" s="40"/>
      <c r="C204" s="40"/>
      <c r="D204" s="40"/>
      <c r="E204" s="37"/>
      <c r="F204" s="39"/>
      <c r="G204" s="47"/>
      <c r="H204" s="40"/>
      <c r="I204" s="48"/>
      <c r="J204" s="49"/>
      <c r="K204" s="50"/>
      <c r="L204" s="51"/>
      <c r="M204" s="52"/>
      <c r="N204" s="46"/>
      <c r="O204" s="53">
        <f t="shared" si="3"/>
        <v>0</v>
      </c>
      <c r="P204" s="54"/>
    </row>
    <row r="205" spans="1:16" ht="16" x14ac:dyDescent="0.2">
      <c r="A205" s="46"/>
      <c r="B205" s="40"/>
      <c r="C205" s="40"/>
      <c r="D205" s="40"/>
      <c r="E205" s="37"/>
      <c r="F205" s="39"/>
      <c r="G205" s="47"/>
      <c r="H205" s="40"/>
      <c r="I205" s="48"/>
      <c r="J205" s="49"/>
      <c r="K205" s="50"/>
      <c r="L205" s="51"/>
      <c r="M205" s="52"/>
      <c r="N205" s="46"/>
      <c r="O205" s="53">
        <f t="shared" si="3"/>
        <v>0</v>
      </c>
      <c r="P205" s="54"/>
    </row>
    <row r="206" spans="1:16" ht="16" x14ac:dyDescent="0.2">
      <c r="A206" s="46"/>
      <c r="B206" s="40"/>
      <c r="C206" s="40"/>
      <c r="D206" s="40"/>
      <c r="E206" s="37"/>
      <c r="F206" s="39"/>
      <c r="G206" s="47"/>
      <c r="H206" s="40"/>
      <c r="I206" s="48"/>
      <c r="J206" s="49"/>
      <c r="K206" s="50"/>
      <c r="L206" s="51"/>
      <c r="M206" s="52"/>
      <c r="N206" s="46"/>
      <c r="O206" s="53">
        <f t="shared" si="3"/>
        <v>0</v>
      </c>
      <c r="P206" s="54"/>
    </row>
    <row r="207" spans="1:16" ht="16" x14ac:dyDescent="0.2">
      <c r="A207" s="46"/>
      <c r="B207" s="40"/>
      <c r="C207" s="40"/>
      <c r="D207" s="40"/>
      <c r="E207" s="37"/>
      <c r="F207" s="39"/>
      <c r="G207" s="47"/>
      <c r="H207" s="40"/>
      <c r="I207" s="48"/>
      <c r="J207" s="49"/>
      <c r="K207" s="50"/>
      <c r="L207" s="51"/>
      <c r="M207" s="52"/>
      <c r="N207" s="46"/>
      <c r="O207" s="53">
        <f t="shared" si="3"/>
        <v>0</v>
      </c>
      <c r="P207" s="54"/>
    </row>
    <row r="208" spans="1:16" ht="16" x14ac:dyDescent="0.2">
      <c r="A208" s="46"/>
      <c r="B208" s="40"/>
      <c r="C208" s="40"/>
      <c r="D208" s="40"/>
      <c r="E208" s="37"/>
      <c r="F208" s="39"/>
      <c r="G208" s="47"/>
      <c r="H208" s="40"/>
      <c r="I208" s="48"/>
      <c r="J208" s="49"/>
      <c r="K208" s="50"/>
      <c r="L208" s="51"/>
      <c r="M208" s="52"/>
      <c r="N208" s="46"/>
      <c r="O208" s="53">
        <f t="shared" si="3"/>
        <v>0</v>
      </c>
      <c r="P208" s="54"/>
    </row>
    <row r="209" spans="1:16" ht="16" x14ac:dyDescent="0.2">
      <c r="A209" s="46"/>
      <c r="B209" s="40"/>
      <c r="C209" s="40"/>
      <c r="D209" s="40"/>
      <c r="E209" s="37"/>
      <c r="F209" s="39"/>
      <c r="G209" s="47"/>
      <c r="H209" s="40"/>
      <c r="I209" s="48"/>
      <c r="J209" s="49"/>
      <c r="K209" s="50"/>
      <c r="L209" s="51"/>
      <c r="M209" s="52"/>
      <c r="N209" s="46"/>
      <c r="O209" s="53">
        <f t="shared" si="3"/>
        <v>0</v>
      </c>
      <c r="P209" s="54"/>
    </row>
    <row r="210" spans="1:16" ht="16" x14ac:dyDescent="0.2">
      <c r="A210" s="46"/>
      <c r="B210" s="40"/>
      <c r="C210" s="40"/>
      <c r="D210" s="40"/>
      <c r="E210" s="37"/>
      <c r="F210" s="39"/>
      <c r="G210" s="47"/>
      <c r="H210" s="40"/>
      <c r="I210" s="48"/>
      <c r="J210" s="49"/>
      <c r="K210" s="50"/>
      <c r="L210" s="51"/>
      <c r="M210" s="52"/>
      <c r="N210" s="46"/>
      <c r="O210" s="53">
        <f t="shared" si="3"/>
        <v>0</v>
      </c>
      <c r="P210" s="54"/>
    </row>
    <row r="211" spans="1:16" ht="16" x14ac:dyDescent="0.2">
      <c r="A211" s="46"/>
      <c r="B211" s="40"/>
      <c r="C211" s="40"/>
      <c r="D211" s="40"/>
      <c r="E211" s="37"/>
      <c r="F211" s="39"/>
      <c r="G211" s="47"/>
      <c r="H211" s="40"/>
      <c r="I211" s="48"/>
      <c r="J211" s="49"/>
      <c r="K211" s="50"/>
      <c r="L211" s="51"/>
      <c r="M211" s="52"/>
      <c r="N211" s="46"/>
      <c r="O211" s="53">
        <f t="shared" si="3"/>
        <v>0</v>
      </c>
      <c r="P211" s="54"/>
    </row>
    <row r="212" spans="1:16" ht="16" x14ac:dyDescent="0.2">
      <c r="A212" s="46"/>
      <c r="B212" s="40"/>
      <c r="C212" s="40"/>
      <c r="D212" s="40"/>
      <c r="E212" s="37"/>
      <c r="F212" s="39"/>
      <c r="G212" s="47"/>
      <c r="H212" s="40"/>
      <c r="I212" s="48"/>
      <c r="J212" s="49"/>
      <c r="K212" s="50"/>
      <c r="L212" s="51"/>
      <c r="M212" s="52"/>
      <c r="N212" s="46"/>
      <c r="O212" s="53">
        <f t="shared" si="3"/>
        <v>0</v>
      </c>
      <c r="P212" s="54"/>
    </row>
    <row r="213" spans="1:16" ht="16" x14ac:dyDescent="0.2">
      <c r="A213" s="46"/>
      <c r="B213" s="40"/>
      <c r="C213" s="40"/>
      <c r="D213" s="40"/>
      <c r="E213" s="37"/>
      <c r="F213" s="39"/>
      <c r="G213" s="47"/>
      <c r="H213" s="40"/>
      <c r="I213" s="48"/>
      <c r="J213" s="49"/>
      <c r="K213" s="50"/>
      <c r="L213" s="51"/>
      <c r="M213" s="52"/>
      <c r="N213" s="46"/>
      <c r="O213" s="53">
        <f t="shared" si="3"/>
        <v>0</v>
      </c>
      <c r="P213" s="54"/>
    </row>
    <row r="214" spans="1:16" ht="16" x14ac:dyDescent="0.2">
      <c r="A214" s="46"/>
      <c r="B214" s="40"/>
      <c r="C214" s="40"/>
      <c r="D214" s="40"/>
      <c r="E214" s="37"/>
      <c r="F214" s="39"/>
      <c r="G214" s="47"/>
      <c r="H214" s="40"/>
      <c r="I214" s="48"/>
      <c r="J214" s="49"/>
      <c r="K214" s="50"/>
      <c r="L214" s="51"/>
      <c r="M214" s="52"/>
      <c r="N214" s="46"/>
      <c r="O214" s="53">
        <f t="shared" si="3"/>
        <v>0</v>
      </c>
      <c r="P214" s="54"/>
    </row>
    <row r="215" spans="1:16" ht="16" x14ac:dyDescent="0.2">
      <c r="A215" s="46"/>
      <c r="B215" s="40"/>
      <c r="C215" s="40"/>
      <c r="D215" s="40"/>
      <c r="E215" s="37"/>
      <c r="F215" s="39"/>
      <c r="G215" s="47"/>
      <c r="H215" s="40"/>
      <c r="I215" s="48"/>
      <c r="J215" s="49"/>
      <c r="K215" s="50"/>
      <c r="L215" s="51"/>
      <c r="M215" s="52"/>
      <c r="N215" s="46"/>
      <c r="O215" s="53">
        <f t="shared" si="3"/>
        <v>0</v>
      </c>
      <c r="P215" s="54"/>
    </row>
    <row r="216" spans="1:16" ht="16" x14ac:dyDescent="0.2">
      <c r="A216" s="46"/>
      <c r="B216" s="40"/>
      <c r="C216" s="40"/>
      <c r="D216" s="40"/>
      <c r="E216" s="37"/>
      <c r="F216" s="39"/>
      <c r="G216" s="47"/>
      <c r="H216" s="40"/>
      <c r="I216" s="48"/>
      <c r="J216" s="49"/>
      <c r="K216" s="107"/>
      <c r="L216" s="110"/>
      <c r="M216" s="111"/>
      <c r="N216" s="46"/>
      <c r="O216" s="53">
        <f t="shared" si="3"/>
        <v>0</v>
      </c>
      <c r="P216" s="54"/>
    </row>
    <row r="217" spans="1:16" ht="16" x14ac:dyDescent="0.2">
      <c r="A217" s="46"/>
      <c r="B217" s="40"/>
      <c r="C217" s="40"/>
      <c r="D217" s="40"/>
      <c r="E217" s="37"/>
      <c r="F217" s="39"/>
      <c r="G217" s="47"/>
      <c r="H217" s="40"/>
      <c r="I217" s="48"/>
      <c r="J217" s="49"/>
      <c r="K217" s="50"/>
      <c r="L217" s="51"/>
      <c r="M217" s="52"/>
      <c r="N217" s="46"/>
      <c r="O217" s="53">
        <f t="shared" si="3"/>
        <v>0</v>
      </c>
      <c r="P217" s="54"/>
    </row>
    <row r="218" spans="1:16" ht="16" x14ac:dyDescent="0.2">
      <c r="A218" s="46"/>
      <c r="B218" s="40"/>
      <c r="C218" s="40"/>
      <c r="D218" s="40"/>
      <c r="E218" s="37"/>
      <c r="F218" s="39"/>
      <c r="G218" s="47"/>
      <c r="H218" s="40"/>
      <c r="I218" s="48"/>
      <c r="J218" s="49"/>
      <c r="K218" s="50"/>
      <c r="L218" s="51"/>
      <c r="M218" s="52"/>
      <c r="N218" s="46"/>
      <c r="O218" s="53">
        <f t="shared" si="3"/>
        <v>0</v>
      </c>
      <c r="P218" s="54"/>
    </row>
    <row r="219" spans="1:16" ht="16" x14ac:dyDescent="0.2">
      <c r="A219" s="46"/>
      <c r="B219" s="40"/>
      <c r="C219" s="40"/>
      <c r="D219" s="40"/>
      <c r="E219" s="37"/>
      <c r="F219" s="39"/>
      <c r="G219" s="47"/>
      <c r="H219" s="40"/>
      <c r="I219" s="48"/>
      <c r="J219" s="49"/>
      <c r="K219" s="50"/>
      <c r="L219" s="51"/>
      <c r="M219" s="52"/>
      <c r="N219" s="46"/>
      <c r="O219" s="53">
        <f t="shared" si="3"/>
        <v>0</v>
      </c>
      <c r="P219" s="54"/>
    </row>
    <row r="220" spans="1:16" ht="16" x14ac:dyDescent="0.2">
      <c r="A220" s="46"/>
      <c r="B220" s="40"/>
      <c r="C220" s="40"/>
      <c r="D220" s="40"/>
      <c r="E220" s="37"/>
      <c r="F220" s="39"/>
      <c r="G220" s="47"/>
      <c r="H220" s="40"/>
      <c r="I220" s="114"/>
      <c r="J220" s="49"/>
      <c r="K220" s="107"/>
      <c r="L220" s="110"/>
      <c r="M220" s="111"/>
      <c r="N220" s="46"/>
      <c r="O220" s="53">
        <f t="shared" si="3"/>
        <v>0</v>
      </c>
      <c r="P220" s="54"/>
    </row>
    <row r="221" spans="1:16" ht="32.25" customHeight="1" thickBot="1" x14ac:dyDescent="0.25">
      <c r="A221" s="100" t="s">
        <v>55</v>
      </c>
      <c r="B221" s="60"/>
      <c r="C221" s="104"/>
      <c r="D221" s="104"/>
      <c r="E221" s="92">
        <f>SUM(E4:E220)</f>
        <v>68</v>
      </c>
      <c r="F221" s="35"/>
      <c r="G221" s="161" t="s">
        <v>56</v>
      </c>
      <c r="H221" s="162"/>
      <c r="I221" s="62">
        <f>SUM(I4:I194)</f>
        <v>22</v>
      </c>
      <c r="J221" s="105">
        <f>SUM(J4:J194)</f>
        <v>14</v>
      </c>
      <c r="K221" s="108">
        <f>SUM(K4:K194)</f>
        <v>0</v>
      </c>
      <c r="L221" s="110">
        <f>SUM(L4:L194)</f>
        <v>30</v>
      </c>
      <c r="M221" s="52">
        <f>SUM(M4:M194)</f>
        <v>0</v>
      </c>
      <c r="N221" s="93"/>
      <c r="O221" s="64">
        <f>SUM(I221:M221)</f>
        <v>66</v>
      </c>
      <c r="P221" s="128" t="s">
        <v>57</v>
      </c>
    </row>
    <row r="222" spans="1:16" ht="33" customHeight="1" thickBot="1" x14ac:dyDescent="0.25">
      <c r="A222" s="150" t="s">
        <v>58</v>
      </c>
      <c r="B222" s="150"/>
      <c r="C222" s="150"/>
      <c r="D222" s="117"/>
      <c r="E222" s="61">
        <f>SUM(C4:C220)</f>
        <v>9</v>
      </c>
      <c r="F222" s="35"/>
      <c r="G222" s="163" t="s">
        <v>184</v>
      </c>
      <c r="H222" s="164"/>
      <c r="I222" s="66">
        <f>SUMIF(I4:I194,"=1",O4:O194)</f>
        <v>0.72847222222222197</v>
      </c>
      <c r="J222" s="106">
        <f>SUMIF(J4:J194,"=1",O4:O194)</f>
        <v>0.57361111111111107</v>
      </c>
      <c r="K222" s="109">
        <f>SUMIF(K4:K194,"=1",O4:O194)</f>
        <v>0</v>
      </c>
      <c r="L222" s="113">
        <f>SUMIF(L4:L194,"=1",O4:O194)</f>
        <v>0.3062499999999998</v>
      </c>
      <c r="M222" s="112">
        <f>SUMIF(M4:M194,"=1",O4:O194)</f>
        <v>0</v>
      </c>
      <c r="N222" s="94"/>
      <c r="O222" s="67">
        <f>SUM(O4:O220)</f>
        <v>1.6083333333333327</v>
      </c>
      <c r="P222" s="128" t="s">
        <v>181</v>
      </c>
    </row>
    <row r="223" spans="1:16" ht="30.75" customHeight="1" x14ac:dyDescent="0.2">
      <c r="A223" s="63"/>
      <c r="B223" s="69"/>
      <c r="C223" s="35"/>
      <c r="D223" s="35"/>
      <c r="E223" s="35"/>
      <c r="F223" s="35"/>
      <c r="G223" s="163" t="s">
        <v>185</v>
      </c>
      <c r="H223" s="164"/>
      <c r="I223" s="70">
        <f>ABS(I222*60)</f>
        <v>43.708333333333314</v>
      </c>
      <c r="J223" s="71">
        <f>ABS(J222*60)</f>
        <v>34.416666666666664</v>
      </c>
      <c r="K223" s="72">
        <f>ABS(K222*60)</f>
        <v>0</v>
      </c>
      <c r="L223" s="73">
        <f>ABS(L222*60)</f>
        <v>18.374999999999989</v>
      </c>
      <c r="M223" s="74">
        <f>ABS(M222*60)</f>
        <v>0</v>
      </c>
      <c r="N223" s="95"/>
      <c r="O223" s="53">
        <f>ABS(O222*60)</f>
        <v>96.499999999999957</v>
      </c>
      <c r="P223" s="128" t="s">
        <v>182</v>
      </c>
    </row>
    <row r="224" spans="1:16" ht="32.25" customHeight="1" x14ac:dyDescent="0.2">
      <c r="A224" s="63"/>
      <c r="B224" s="69"/>
      <c r="C224" s="35"/>
      <c r="D224" s="35"/>
      <c r="E224" s="35"/>
      <c r="F224" s="35"/>
      <c r="G224" s="163" t="s">
        <v>186</v>
      </c>
      <c r="H224" s="164"/>
      <c r="I224" s="115">
        <f t="shared" ref="I224:J224" si="4">ABS(I223/I221)</f>
        <v>1.9867424242424234</v>
      </c>
      <c r="J224" s="116">
        <f t="shared" si="4"/>
        <v>2.458333333333333</v>
      </c>
      <c r="K224" s="76" t="e">
        <f>ABS(K223/K221)</f>
        <v>#DIV/0!</v>
      </c>
      <c r="L224" s="77">
        <f>ABS(L223/L221)</f>
        <v>0.6124999999999996</v>
      </c>
      <c r="M224" s="78" t="e">
        <f>ABS(M223/M221)</f>
        <v>#DIV/0!</v>
      </c>
      <c r="N224" s="93"/>
      <c r="O224" s="79">
        <f>ABS(O223/O221)</f>
        <v>1.4621212121212115</v>
      </c>
      <c r="P224" s="129" t="s">
        <v>183</v>
      </c>
    </row>
    <row r="225" spans="1:16" ht="17" thickBot="1" x14ac:dyDescent="0.25">
      <c r="A225" s="63"/>
      <c r="B225" s="69"/>
      <c r="C225" s="35"/>
      <c r="D225" s="35"/>
      <c r="E225" s="35"/>
      <c r="F225" s="35"/>
      <c r="G225" s="81"/>
      <c r="H225" s="82"/>
      <c r="I225" s="35"/>
      <c r="J225" s="83"/>
      <c r="K225" s="83"/>
      <c r="L225" s="83"/>
      <c r="M225" s="83"/>
      <c r="N225" s="63"/>
      <c r="O225" s="35"/>
      <c r="P225" s="35"/>
    </row>
    <row r="226" spans="1:16" ht="18" thickTop="1" thickBot="1" x14ac:dyDescent="0.25">
      <c r="A226" s="153" t="s">
        <v>65</v>
      </c>
      <c r="B226" s="154"/>
      <c r="C226" s="154"/>
      <c r="D226" s="154"/>
      <c r="E226" s="154"/>
      <c r="F226" s="154"/>
      <c r="G226" s="155"/>
      <c r="H226" s="82" t="s">
        <v>66</v>
      </c>
      <c r="I226" s="118" t="s">
        <v>187</v>
      </c>
      <c r="J226" s="118" t="s">
        <v>188</v>
      </c>
      <c r="K226" s="118">
        <v>46</v>
      </c>
      <c r="L226" s="118">
        <v>47</v>
      </c>
      <c r="M226" s="118">
        <v>51</v>
      </c>
      <c r="N226" s="63"/>
      <c r="O226" s="35"/>
      <c r="P226" s="35"/>
    </row>
    <row r="227" spans="1:16" ht="17" thickTop="1" x14ac:dyDescent="0.2">
      <c r="A227" s="63"/>
      <c r="B227" s="35"/>
      <c r="C227" s="35"/>
      <c r="D227" s="35"/>
      <c r="E227" s="35"/>
      <c r="F227" s="35" t="s">
        <v>67</v>
      </c>
      <c r="G227" s="82"/>
      <c r="H227" s="82" t="s">
        <v>68</v>
      </c>
      <c r="I227" s="118">
        <v>38438</v>
      </c>
      <c r="J227" s="118">
        <v>8967</v>
      </c>
      <c r="K227" s="118">
        <v>143457</v>
      </c>
      <c r="L227" s="118">
        <v>132264</v>
      </c>
      <c r="M227" s="118"/>
      <c r="N227" s="63"/>
      <c r="O227" s="35"/>
      <c r="P227" s="35"/>
    </row>
    <row r="228" spans="1:16" ht="16" x14ac:dyDescent="0.2">
      <c r="A228" s="84" t="s">
        <v>46</v>
      </c>
      <c r="B228" s="140" t="s">
        <v>69</v>
      </c>
      <c r="C228" s="141"/>
      <c r="D228" s="141"/>
      <c r="E228" s="142"/>
      <c r="F228" s="85">
        <f>SUMIF(F4:F220,"CA",E4:E220)</f>
        <v>2</v>
      </c>
      <c r="G228" s="86">
        <f>ABS(F228/E221)</f>
        <v>2.9411764705882353E-2</v>
      </c>
      <c r="H228" s="82" t="s">
        <v>70</v>
      </c>
      <c r="I228" s="118">
        <v>38484</v>
      </c>
      <c r="J228" s="118">
        <v>9000</v>
      </c>
      <c r="K228" s="118"/>
      <c r="L228" s="118">
        <v>132301</v>
      </c>
      <c r="M228" s="118"/>
      <c r="N228" s="63"/>
      <c r="O228" s="35"/>
      <c r="P228" s="35"/>
    </row>
    <row r="229" spans="1:16" ht="16" x14ac:dyDescent="0.2">
      <c r="A229" s="84" t="s">
        <v>44</v>
      </c>
      <c r="B229" s="140" t="s">
        <v>71</v>
      </c>
      <c r="C229" s="141"/>
      <c r="D229" s="141"/>
      <c r="E229" s="142"/>
      <c r="F229" s="85">
        <f>SUMIF(F4:F220,"EL",E4:E220)</f>
        <v>16</v>
      </c>
      <c r="G229" s="86">
        <f>ABS(F229/E221)</f>
        <v>0.23529411764705882</v>
      </c>
      <c r="H229" s="82" t="s">
        <v>72</v>
      </c>
      <c r="I229" s="118">
        <f>SUM(I228-I227)</f>
        <v>46</v>
      </c>
      <c r="J229" s="118">
        <f>SUM(J228-J227)</f>
        <v>33</v>
      </c>
      <c r="K229" s="118">
        <f>SUM(K228-K227)</f>
        <v>-143457</v>
      </c>
      <c r="L229" s="118">
        <f>SUM(L228-L227)</f>
        <v>37</v>
      </c>
      <c r="M229" s="118">
        <f>SUM(M228-M227)</f>
        <v>0</v>
      </c>
      <c r="N229" s="63"/>
      <c r="O229" s="35"/>
      <c r="P229" s="35"/>
    </row>
    <row r="230" spans="1:16" ht="16" x14ac:dyDescent="0.2">
      <c r="A230" s="84" t="s">
        <v>53</v>
      </c>
      <c r="B230" s="140" t="s">
        <v>73</v>
      </c>
      <c r="C230" s="141"/>
      <c r="D230" s="141"/>
      <c r="E230" s="142"/>
      <c r="F230" s="85">
        <f>SUMIF(F4:F220,"EN",E4:E220)</f>
        <v>0</v>
      </c>
      <c r="G230" s="86">
        <f>ABS(F230/E221)</f>
        <v>0</v>
      </c>
      <c r="H230" s="82" t="s">
        <v>74</v>
      </c>
      <c r="I230" s="118"/>
      <c r="J230" s="118"/>
      <c r="K230" s="118"/>
      <c r="L230" s="118"/>
      <c r="M230" s="118"/>
      <c r="N230" s="63"/>
      <c r="O230" s="35"/>
      <c r="P230" s="35"/>
    </row>
    <row r="231" spans="1:16" ht="16" x14ac:dyDescent="0.2">
      <c r="A231" s="84" t="s">
        <v>54</v>
      </c>
      <c r="B231" s="140" t="s">
        <v>75</v>
      </c>
      <c r="C231" s="141"/>
      <c r="D231" s="141"/>
      <c r="E231" s="142"/>
      <c r="F231" s="85">
        <f>SUMIF(F4:F220,"EV",E4:E220)</f>
        <v>0</v>
      </c>
      <c r="G231" s="86">
        <f>ABS(F231/E221)</f>
        <v>0</v>
      </c>
      <c r="H231" s="82"/>
      <c r="I231" s="35"/>
      <c r="J231" s="35"/>
      <c r="K231" s="35" t="s">
        <v>76</v>
      </c>
      <c r="L231" s="35"/>
      <c r="M231" s="35"/>
      <c r="N231" s="63"/>
      <c r="O231" s="35"/>
      <c r="P231" s="35"/>
    </row>
    <row r="232" spans="1:16" ht="16" x14ac:dyDescent="0.2">
      <c r="A232" s="84" t="s">
        <v>77</v>
      </c>
      <c r="B232" s="140" t="s">
        <v>78</v>
      </c>
      <c r="C232" s="141"/>
      <c r="D232" s="141"/>
      <c r="E232" s="142"/>
      <c r="F232" s="85">
        <f>SUMIF(F4:F220,"FP",E4:E220)</f>
        <v>0</v>
      </c>
      <c r="G232" s="86">
        <f>ABS(F232/E221)</f>
        <v>0</v>
      </c>
      <c r="H232" s="82"/>
      <c r="I232" s="35"/>
      <c r="J232" s="35"/>
      <c r="K232" s="35"/>
      <c r="L232" s="35"/>
      <c r="M232" s="35"/>
      <c r="N232" s="63"/>
      <c r="O232" s="35"/>
      <c r="P232" s="35"/>
    </row>
    <row r="233" spans="1:16" ht="16" x14ac:dyDescent="0.2">
      <c r="A233" s="84" t="s">
        <v>51</v>
      </c>
      <c r="B233" s="140" t="s">
        <v>79</v>
      </c>
      <c r="C233" s="141"/>
      <c r="D233" s="141"/>
      <c r="E233" s="142"/>
      <c r="F233" s="85">
        <f>SUMIF(F4:F220,"LS",E4:E220)</f>
        <v>15</v>
      </c>
      <c r="G233" s="86">
        <f>ABS(F233/E221)</f>
        <v>0.22058823529411764</v>
      </c>
      <c r="H233" s="82" t="s">
        <v>80</v>
      </c>
      <c r="I233" s="35"/>
      <c r="J233" s="35"/>
      <c r="K233" s="35"/>
      <c r="L233" s="35"/>
      <c r="M233" s="35"/>
      <c r="N233" s="63"/>
      <c r="O233" s="35"/>
      <c r="P233" s="35"/>
    </row>
    <row r="234" spans="1:16" ht="16" x14ac:dyDescent="0.2">
      <c r="A234" s="84" t="s">
        <v>47</v>
      </c>
      <c r="B234" s="140" t="s">
        <v>81</v>
      </c>
      <c r="C234" s="141"/>
      <c r="D234" s="141"/>
      <c r="E234" s="142"/>
      <c r="F234" s="85">
        <f>SUMIF(F4:F220,"MA",E4:E220)</f>
        <v>0</v>
      </c>
      <c r="G234" s="86">
        <f>ABS(F234/E221)</f>
        <v>0</v>
      </c>
      <c r="H234" s="35"/>
      <c r="I234" s="35"/>
      <c r="J234" s="35"/>
      <c r="K234" s="35"/>
      <c r="L234" s="35"/>
      <c r="M234" s="35"/>
      <c r="N234" s="35"/>
      <c r="O234" s="35"/>
      <c r="P234" s="35"/>
    </row>
    <row r="235" spans="1:16" ht="16" x14ac:dyDescent="0.2">
      <c r="A235" s="84" t="s">
        <v>49</v>
      </c>
      <c r="B235" s="140" t="s">
        <v>82</v>
      </c>
      <c r="C235" s="141"/>
      <c r="D235" s="141"/>
      <c r="E235" s="142"/>
      <c r="F235" s="85">
        <f>SUMIF(F4:F220,"TS",E4:E220)</f>
        <v>1</v>
      </c>
      <c r="G235" s="86">
        <f>ABS(F235/E221)</f>
        <v>1.4705882352941176E-2</v>
      </c>
      <c r="H235" s="35"/>
      <c r="I235" s="35"/>
      <c r="J235" s="35"/>
      <c r="K235" s="35"/>
      <c r="L235" s="35"/>
      <c r="M235" s="35"/>
      <c r="N235" s="35"/>
      <c r="O235" s="35"/>
      <c r="P235" s="35"/>
    </row>
    <row r="236" spans="1:16" ht="16" x14ac:dyDescent="0.2">
      <c r="A236" s="84" t="s">
        <v>45</v>
      </c>
      <c r="B236" s="140" t="s">
        <v>83</v>
      </c>
      <c r="C236" s="141"/>
      <c r="D236" s="141"/>
      <c r="E236" s="142"/>
      <c r="F236" s="85">
        <f>SUMIF(F4:F220,"PL",E4:E220)</f>
        <v>9</v>
      </c>
      <c r="G236" s="86">
        <f>ABS(F236/E221)</f>
        <v>0.13235294117647059</v>
      </c>
      <c r="H236" s="35"/>
      <c r="I236" s="35"/>
      <c r="J236" s="35"/>
      <c r="K236" s="35"/>
      <c r="L236" s="35"/>
      <c r="M236" s="35"/>
      <c r="N236" s="35"/>
      <c r="O236" s="35"/>
      <c r="P236" s="35"/>
    </row>
    <row r="237" spans="1:16" ht="16" x14ac:dyDescent="0.2">
      <c r="A237" s="84" t="s">
        <v>50</v>
      </c>
      <c r="B237" s="140" t="s">
        <v>84</v>
      </c>
      <c r="C237" s="141"/>
      <c r="D237" s="141"/>
      <c r="E237" s="142"/>
      <c r="F237" s="85">
        <f>SUMIF(F4:F220,"SF",E4:E220)</f>
        <v>7</v>
      </c>
      <c r="G237" s="86">
        <f>ABS(F237/E221)</f>
        <v>0.10294117647058823</v>
      </c>
      <c r="H237" s="35"/>
      <c r="I237" s="35"/>
      <c r="J237" s="35"/>
      <c r="K237" s="35"/>
      <c r="L237" s="35"/>
      <c r="M237" s="35"/>
      <c r="N237" s="35"/>
      <c r="O237" s="35"/>
      <c r="P237" s="35"/>
    </row>
    <row r="238" spans="1:16" ht="16" x14ac:dyDescent="0.2">
      <c r="A238" s="84" t="s">
        <v>48</v>
      </c>
      <c r="B238" s="140" t="s">
        <v>85</v>
      </c>
      <c r="C238" s="141"/>
      <c r="D238" s="141"/>
      <c r="E238" s="142"/>
      <c r="F238" s="85">
        <f>SUMIF(F4:F220,"CT",E4:E220)</f>
        <v>0</v>
      </c>
      <c r="G238" s="86">
        <f>ABS(F238/E221)</f>
        <v>0</v>
      </c>
      <c r="H238" s="35"/>
      <c r="I238" s="35"/>
      <c r="J238" s="35"/>
      <c r="K238" s="35"/>
      <c r="L238" s="35"/>
      <c r="M238" s="35"/>
      <c r="N238" s="35"/>
      <c r="O238" s="35"/>
      <c r="P238" s="35"/>
    </row>
    <row r="239" spans="1:16" ht="16" x14ac:dyDescent="0.2">
      <c r="A239" s="84" t="s">
        <v>86</v>
      </c>
      <c r="B239" s="140" t="s">
        <v>87</v>
      </c>
      <c r="C239" s="141"/>
      <c r="D239" s="141"/>
      <c r="E239" s="142"/>
      <c r="F239" s="85">
        <f>SUMIF(F4:F220,"PM",E4:E220)</f>
        <v>0</v>
      </c>
      <c r="G239" s="86">
        <f>ABS(F239/E221)</f>
        <v>0</v>
      </c>
      <c r="H239" s="35"/>
      <c r="I239" s="35"/>
      <c r="J239" s="35"/>
      <c r="K239" s="35"/>
      <c r="L239" s="35"/>
      <c r="M239" s="35"/>
      <c r="N239" s="35"/>
      <c r="O239" s="35"/>
      <c r="P239" s="35"/>
    </row>
    <row r="240" spans="1:16" ht="16" x14ac:dyDescent="0.2">
      <c r="A240" s="84" t="s">
        <v>52</v>
      </c>
      <c r="B240" s="140" t="s">
        <v>88</v>
      </c>
      <c r="C240" s="141"/>
      <c r="D240" s="141"/>
      <c r="E240" s="142"/>
      <c r="F240" s="85">
        <f>SUMIF(F4:F220,"OS",E4:E220)</f>
        <v>0</v>
      </c>
      <c r="G240" s="86">
        <f>ABS(F240/E221)</f>
        <v>0</v>
      </c>
      <c r="H240" s="35"/>
      <c r="I240" s="35"/>
      <c r="J240" s="35"/>
      <c r="K240" s="35"/>
      <c r="L240" s="35"/>
      <c r="M240" s="35"/>
      <c r="N240" s="35"/>
      <c r="O240" s="35"/>
      <c r="P240" s="35"/>
    </row>
    <row r="241" spans="1:16" ht="16" x14ac:dyDescent="0.2">
      <c r="A241" s="63"/>
      <c r="B241" s="63"/>
      <c r="C241" s="69"/>
      <c r="D241" s="69"/>
      <c r="E241" s="35"/>
      <c r="F241" s="35"/>
      <c r="G241" s="87">
        <f>SUM(G228:G240)</f>
        <v>0.73529411764705876</v>
      </c>
      <c r="H241" s="35"/>
      <c r="I241" s="35"/>
      <c r="J241" s="35"/>
      <c r="K241" s="35"/>
      <c r="L241" s="35"/>
      <c r="M241" s="35"/>
      <c r="N241" s="35"/>
      <c r="O241" s="35"/>
      <c r="P241" s="35"/>
    </row>
  </sheetData>
  <mergeCells count="23">
    <mergeCell ref="B237:E237"/>
    <mergeCell ref="B238:E238"/>
    <mergeCell ref="B239:E239"/>
    <mergeCell ref="B240:E240"/>
    <mergeCell ref="B231:E231"/>
    <mergeCell ref="B232:E232"/>
    <mergeCell ref="B233:E233"/>
    <mergeCell ref="B234:E234"/>
    <mergeCell ref="B235:E235"/>
    <mergeCell ref="B236:E236"/>
    <mergeCell ref="B230:E230"/>
    <mergeCell ref="A1:G1"/>
    <mergeCell ref="I1:L1"/>
    <mergeCell ref="M1:N1"/>
    <mergeCell ref="A2:G2"/>
    <mergeCell ref="G221:H221"/>
    <mergeCell ref="A222:C222"/>
    <mergeCell ref="G222:H222"/>
    <mergeCell ref="G223:H223"/>
    <mergeCell ref="G224:H224"/>
    <mergeCell ref="A226:G226"/>
    <mergeCell ref="B228:E228"/>
    <mergeCell ref="B229:E229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P242"/>
  <sheetViews>
    <sheetView zoomScale="125" zoomScaleNormal="86" workbookViewId="0">
      <pane ySplit="3" topLeftCell="A76" activePane="bottomLeft" state="frozen"/>
      <selection activeCell="B223" sqref="B223"/>
      <selection pane="bottomLeft" activeCell="L6" sqref="L6"/>
    </sheetView>
  </sheetViews>
  <sheetFormatPr baseColWidth="10" defaultColWidth="8.83203125" defaultRowHeight="15" x14ac:dyDescent="0.2"/>
  <cols>
    <col min="1" max="1" width="9.5" customWidth="1"/>
    <col min="3" max="4" width="5.5" customWidth="1"/>
    <col min="5" max="5" width="7.1640625" customWidth="1"/>
    <col min="7" max="8" width="15.5" customWidth="1"/>
    <col min="9" max="9" width="9.1640625" customWidth="1"/>
    <col min="14" max="14" width="11" customWidth="1"/>
    <col min="15" max="15" width="9.5" customWidth="1"/>
    <col min="16" max="16" width="15.5" customWidth="1"/>
  </cols>
  <sheetData>
    <row r="1" spans="1:16" ht="16" x14ac:dyDescent="0.2">
      <c r="A1" s="143" t="s">
        <v>32</v>
      </c>
      <c r="B1" s="143"/>
      <c r="C1" s="143"/>
      <c r="D1" s="143"/>
      <c r="E1" s="143"/>
      <c r="F1" s="143"/>
      <c r="G1" s="143"/>
      <c r="H1" s="34" t="s">
        <v>33</v>
      </c>
      <c r="I1" s="144" t="s">
        <v>614</v>
      </c>
      <c r="J1" s="144"/>
      <c r="K1" s="144"/>
      <c r="L1" s="144"/>
      <c r="M1" s="145" t="s">
        <v>34</v>
      </c>
      <c r="N1" s="145"/>
      <c r="O1" s="35" t="s">
        <v>384</v>
      </c>
      <c r="P1" s="35"/>
    </row>
    <row r="2" spans="1:16" ht="16" x14ac:dyDescent="0.2">
      <c r="A2" s="146" t="s">
        <v>91</v>
      </c>
      <c r="B2" s="147"/>
      <c r="C2" s="147"/>
      <c r="D2" s="147"/>
      <c r="E2" s="147"/>
      <c r="F2" s="147"/>
      <c r="G2" s="147"/>
      <c r="H2" s="102">
        <v>0</v>
      </c>
      <c r="I2" s="96"/>
      <c r="J2" s="96"/>
      <c r="K2" s="96"/>
      <c r="L2" s="96"/>
      <c r="M2" s="97"/>
      <c r="N2" s="103"/>
      <c r="O2" s="35"/>
      <c r="P2" s="35"/>
    </row>
    <row r="3" spans="1:16" ht="79" x14ac:dyDescent="0.2">
      <c r="A3" s="36" t="s">
        <v>35</v>
      </c>
      <c r="B3" s="37" t="s">
        <v>94</v>
      </c>
      <c r="C3" s="38" t="s">
        <v>36</v>
      </c>
      <c r="D3" s="38" t="s">
        <v>101</v>
      </c>
      <c r="E3" s="37" t="s">
        <v>37</v>
      </c>
      <c r="F3" s="39" t="s">
        <v>38</v>
      </c>
      <c r="G3" s="40" t="s">
        <v>39</v>
      </c>
      <c r="H3" s="40" t="s">
        <v>40</v>
      </c>
      <c r="I3" s="41" t="s">
        <v>605</v>
      </c>
      <c r="J3" s="42" t="s">
        <v>604</v>
      </c>
      <c r="K3" s="43" t="s">
        <v>603</v>
      </c>
      <c r="L3" s="44" t="s">
        <v>424</v>
      </c>
      <c r="M3" s="45" t="s">
        <v>96</v>
      </c>
      <c r="N3" s="36" t="s">
        <v>41</v>
      </c>
      <c r="O3" s="37" t="s">
        <v>42</v>
      </c>
      <c r="P3" s="39" t="s">
        <v>43</v>
      </c>
    </row>
    <row r="4" spans="1:16" ht="16" x14ac:dyDescent="0.2">
      <c r="A4" s="46">
        <v>0.32569444444444445</v>
      </c>
      <c r="B4" s="40" t="s">
        <v>395</v>
      </c>
      <c r="C4" s="40"/>
      <c r="D4" s="40"/>
      <c r="E4" s="37">
        <v>1</v>
      </c>
      <c r="F4" s="39" t="s">
        <v>344</v>
      </c>
      <c r="G4" s="47" t="s">
        <v>347</v>
      </c>
      <c r="H4" s="40" t="s">
        <v>383</v>
      </c>
      <c r="I4" s="48"/>
      <c r="J4" s="49">
        <v>1</v>
      </c>
      <c r="K4" s="50"/>
      <c r="L4" s="51"/>
      <c r="M4" s="52"/>
      <c r="N4" s="46">
        <v>0.32777777777777778</v>
      </c>
      <c r="O4" s="53">
        <f t="shared" ref="O4:O68" si="0">ABS(N4-A4)</f>
        <v>2.0833333333333259E-3</v>
      </c>
      <c r="P4" s="54"/>
    </row>
    <row r="5" spans="1:16" ht="16" x14ac:dyDescent="0.2">
      <c r="A5" s="46">
        <v>0.32916666666666666</v>
      </c>
      <c r="B5" s="40" t="s">
        <v>357</v>
      </c>
      <c r="C5" s="40"/>
      <c r="D5" s="40"/>
      <c r="E5" s="37">
        <v>1</v>
      </c>
      <c r="F5" s="39" t="s">
        <v>354</v>
      </c>
      <c r="G5" s="47" t="s">
        <v>347</v>
      </c>
      <c r="H5" s="40" t="s">
        <v>364</v>
      </c>
      <c r="I5" s="48"/>
      <c r="J5" s="49"/>
      <c r="K5" s="50">
        <v>1</v>
      </c>
      <c r="L5" s="51"/>
      <c r="M5" s="52"/>
      <c r="N5" s="46">
        <v>0.33263888888888887</v>
      </c>
      <c r="O5" s="53">
        <f t="shared" si="0"/>
        <v>3.4722222222222099E-3</v>
      </c>
      <c r="P5" s="54"/>
    </row>
    <row r="6" spans="1:16" ht="16" x14ac:dyDescent="0.2">
      <c r="A6" s="46">
        <v>0.33333333333333331</v>
      </c>
      <c r="B6" s="40" t="s">
        <v>362</v>
      </c>
      <c r="C6" s="40"/>
      <c r="D6" s="40"/>
      <c r="E6" s="37">
        <v>1</v>
      </c>
      <c r="F6" s="39" t="s">
        <v>354</v>
      </c>
      <c r="G6" s="47" t="s">
        <v>347</v>
      </c>
      <c r="H6" s="40" t="s">
        <v>383</v>
      </c>
      <c r="I6" s="48"/>
      <c r="J6" s="49"/>
      <c r="K6" s="50"/>
      <c r="L6" s="51">
        <v>1</v>
      </c>
      <c r="M6" s="52"/>
      <c r="N6" s="46">
        <v>0.33958333333333335</v>
      </c>
      <c r="O6" s="53">
        <f t="shared" si="0"/>
        <v>6.2500000000000333E-3</v>
      </c>
      <c r="P6" s="54"/>
    </row>
    <row r="7" spans="1:16" ht="16" x14ac:dyDescent="0.2">
      <c r="A7" s="46">
        <v>0.33333333333333331</v>
      </c>
      <c r="B7" s="40" t="s">
        <v>369</v>
      </c>
      <c r="C7" s="40"/>
      <c r="D7" s="40"/>
      <c r="E7" s="37">
        <v>1</v>
      </c>
      <c r="F7" s="39" t="s">
        <v>344</v>
      </c>
      <c r="G7" s="47" t="s">
        <v>347</v>
      </c>
      <c r="H7" s="40" t="s">
        <v>358</v>
      </c>
      <c r="I7" s="48"/>
      <c r="J7" s="49"/>
      <c r="K7" s="50"/>
      <c r="L7" s="51">
        <v>1</v>
      </c>
      <c r="M7" s="52"/>
      <c r="N7" s="46">
        <v>0.33680555555555558</v>
      </c>
      <c r="O7" s="53">
        <f t="shared" si="0"/>
        <v>3.4722222222222654E-3</v>
      </c>
      <c r="P7" s="54"/>
    </row>
    <row r="8" spans="1:16" ht="16" x14ac:dyDescent="0.2">
      <c r="A8" s="46">
        <v>0.33402777777777781</v>
      </c>
      <c r="B8" s="40" t="s">
        <v>415</v>
      </c>
      <c r="C8" s="40"/>
      <c r="D8" s="40"/>
      <c r="E8" s="37">
        <v>1</v>
      </c>
      <c r="F8" s="39" t="s">
        <v>354</v>
      </c>
      <c r="G8" s="47" t="s">
        <v>347</v>
      </c>
      <c r="H8" s="40" t="s">
        <v>606</v>
      </c>
      <c r="I8" s="48">
        <v>1</v>
      </c>
      <c r="J8" s="49"/>
      <c r="K8" s="50"/>
      <c r="L8" s="51"/>
      <c r="M8" s="52"/>
      <c r="N8" s="46">
        <v>0.33749999999999997</v>
      </c>
      <c r="O8" s="53">
        <f t="shared" si="0"/>
        <v>3.4722222222221544E-3</v>
      </c>
      <c r="P8" s="54"/>
    </row>
    <row r="9" spans="1:16" ht="16" x14ac:dyDescent="0.2">
      <c r="A9" s="46">
        <v>0.3347222222222222</v>
      </c>
      <c r="B9" s="40" t="s">
        <v>348</v>
      </c>
      <c r="C9" s="40"/>
      <c r="D9" s="40"/>
      <c r="E9" s="37">
        <v>1</v>
      </c>
      <c r="F9" s="39" t="s">
        <v>344</v>
      </c>
      <c r="G9" s="47" t="s">
        <v>607</v>
      </c>
      <c r="H9" s="40" t="s">
        <v>347</v>
      </c>
      <c r="I9" s="48"/>
      <c r="J9" s="49"/>
      <c r="K9" s="50"/>
      <c r="L9" s="51">
        <v>1</v>
      </c>
      <c r="M9" s="52"/>
      <c r="N9" s="46">
        <v>0.33333333333333331</v>
      </c>
      <c r="O9" s="53">
        <f t="shared" si="0"/>
        <v>1.388888888888884E-3</v>
      </c>
      <c r="P9" s="54"/>
    </row>
    <row r="10" spans="1:16" ht="16" x14ac:dyDescent="0.2">
      <c r="A10" s="46">
        <v>0.33749999999999997</v>
      </c>
      <c r="B10" s="40" t="s">
        <v>494</v>
      </c>
      <c r="C10" s="40"/>
      <c r="D10" s="40"/>
      <c r="E10" s="37">
        <v>1</v>
      </c>
      <c r="F10" s="39" t="s">
        <v>350</v>
      </c>
      <c r="G10" s="47" t="s">
        <v>347</v>
      </c>
      <c r="H10" s="40" t="s">
        <v>397</v>
      </c>
      <c r="I10" s="48"/>
      <c r="J10" s="49"/>
      <c r="K10" s="50">
        <v>1</v>
      </c>
      <c r="L10" s="51"/>
      <c r="M10" s="52"/>
      <c r="N10" s="46">
        <v>0.34097222222222223</v>
      </c>
      <c r="O10" s="53">
        <f t="shared" si="0"/>
        <v>3.4722222222222654E-3</v>
      </c>
      <c r="P10" s="54"/>
    </row>
    <row r="11" spans="1:16" ht="16" x14ac:dyDescent="0.2">
      <c r="A11" s="46">
        <v>0.33958333333333335</v>
      </c>
      <c r="B11" s="40" t="s">
        <v>521</v>
      </c>
      <c r="C11" s="40"/>
      <c r="D11" s="40"/>
      <c r="E11" s="37">
        <v>1</v>
      </c>
      <c r="F11" s="39" t="s">
        <v>344</v>
      </c>
      <c r="G11" s="47" t="s">
        <v>535</v>
      </c>
      <c r="H11" s="40" t="s">
        <v>389</v>
      </c>
      <c r="I11" s="48"/>
      <c r="J11" s="49"/>
      <c r="K11" s="50"/>
      <c r="L11" s="51">
        <v>1</v>
      </c>
      <c r="M11" s="52"/>
      <c r="N11" s="46">
        <v>0.35416666666666669</v>
      </c>
      <c r="O11" s="53">
        <f t="shared" si="0"/>
        <v>1.4583333333333337E-2</v>
      </c>
      <c r="P11" s="54"/>
    </row>
    <row r="12" spans="1:16" ht="16" x14ac:dyDescent="0.2">
      <c r="A12" s="46">
        <v>0.33958333333333335</v>
      </c>
      <c r="B12" s="40" t="s">
        <v>608</v>
      </c>
      <c r="C12" s="40"/>
      <c r="D12" s="40"/>
      <c r="E12" s="37">
        <v>1</v>
      </c>
      <c r="F12" s="39" t="s">
        <v>365</v>
      </c>
      <c r="G12" s="47" t="s">
        <v>347</v>
      </c>
      <c r="H12" s="40" t="s">
        <v>397</v>
      </c>
      <c r="I12" s="48"/>
      <c r="J12" s="49">
        <v>1</v>
      </c>
      <c r="K12" s="50"/>
      <c r="L12" s="51"/>
      <c r="M12" s="52"/>
      <c r="N12" s="46">
        <v>0.34166666666666662</v>
      </c>
      <c r="O12" s="53">
        <f t="shared" si="0"/>
        <v>2.0833333333332704E-3</v>
      </c>
      <c r="P12" s="54"/>
    </row>
    <row r="13" spans="1:16" ht="16" x14ac:dyDescent="0.2">
      <c r="A13" s="46">
        <v>0.3430555555555555</v>
      </c>
      <c r="B13" s="40" t="s">
        <v>609</v>
      </c>
      <c r="C13" s="40"/>
      <c r="D13" s="40"/>
      <c r="E13" s="37">
        <v>1</v>
      </c>
      <c r="F13" s="39" t="s">
        <v>359</v>
      </c>
      <c r="G13" s="47">
        <v>256</v>
      </c>
      <c r="H13" s="40" t="s">
        <v>347</v>
      </c>
      <c r="I13" s="48">
        <v>1</v>
      </c>
      <c r="J13" s="49"/>
      <c r="K13" s="50"/>
      <c r="L13" s="51"/>
      <c r="M13" s="52"/>
      <c r="N13" s="46">
        <v>0.34930555555555554</v>
      </c>
      <c r="O13" s="53">
        <f t="shared" si="0"/>
        <v>6.2500000000000333E-3</v>
      </c>
      <c r="P13" s="54"/>
    </row>
    <row r="14" spans="1:16" ht="16" x14ac:dyDescent="0.2">
      <c r="A14" s="46">
        <v>0.34375</v>
      </c>
      <c r="B14" s="40" t="s">
        <v>369</v>
      </c>
      <c r="C14" s="40">
        <v>1</v>
      </c>
      <c r="D14" s="40"/>
      <c r="E14" s="37"/>
      <c r="F14" s="39" t="s">
        <v>344</v>
      </c>
      <c r="G14" s="47" t="s">
        <v>372</v>
      </c>
      <c r="H14" s="40" t="s">
        <v>358</v>
      </c>
      <c r="I14" s="48"/>
      <c r="J14" s="49">
        <v>1</v>
      </c>
      <c r="K14" s="50"/>
      <c r="L14" s="51"/>
      <c r="M14" s="52"/>
      <c r="N14" s="46">
        <v>0.34722222222222227</v>
      </c>
      <c r="O14" s="53">
        <f t="shared" si="0"/>
        <v>3.4722222222222654E-3</v>
      </c>
      <c r="P14" s="54"/>
    </row>
    <row r="15" spans="1:16" ht="16" x14ac:dyDescent="0.2">
      <c r="A15" s="46">
        <v>0.34722222222222227</v>
      </c>
      <c r="B15" s="40" t="s">
        <v>368</v>
      </c>
      <c r="C15" s="40"/>
      <c r="D15" s="40"/>
      <c r="E15" s="37">
        <v>1</v>
      </c>
      <c r="F15" s="39" t="s">
        <v>365</v>
      </c>
      <c r="G15" s="47" t="s">
        <v>391</v>
      </c>
      <c r="H15" s="40" t="s">
        <v>347</v>
      </c>
      <c r="I15" s="48"/>
      <c r="J15" s="49">
        <v>1</v>
      </c>
      <c r="K15" s="50"/>
      <c r="L15" s="51"/>
      <c r="M15" s="52"/>
      <c r="N15" s="46">
        <v>0.37638888888888888</v>
      </c>
      <c r="O15" s="53">
        <f t="shared" si="0"/>
        <v>2.9166666666666619E-2</v>
      </c>
      <c r="P15" s="54"/>
    </row>
    <row r="16" spans="1:16" ht="16" x14ac:dyDescent="0.2">
      <c r="A16" s="46">
        <v>0.34791666666666665</v>
      </c>
      <c r="B16" s="40" t="s">
        <v>351</v>
      </c>
      <c r="C16" s="40"/>
      <c r="D16" s="40"/>
      <c r="E16" s="37">
        <v>2</v>
      </c>
      <c r="F16" s="39" t="s">
        <v>365</v>
      </c>
      <c r="G16" s="47" t="s">
        <v>347</v>
      </c>
      <c r="H16" s="40" t="s">
        <v>387</v>
      </c>
      <c r="I16" s="48"/>
      <c r="J16" s="49"/>
      <c r="K16" s="50">
        <v>1</v>
      </c>
      <c r="L16" s="51"/>
      <c r="M16" s="52"/>
      <c r="N16" s="46">
        <v>0.3527777777777778</v>
      </c>
      <c r="O16" s="53">
        <f t="shared" si="0"/>
        <v>4.8611111111111494E-3</v>
      </c>
      <c r="P16" s="54"/>
    </row>
    <row r="17" spans="1:16" ht="16" x14ac:dyDescent="0.2">
      <c r="A17" s="46">
        <v>0.34791666666666665</v>
      </c>
      <c r="B17" s="40" t="s">
        <v>400</v>
      </c>
      <c r="C17" s="40"/>
      <c r="D17" s="40"/>
      <c r="E17" s="37">
        <v>2</v>
      </c>
      <c r="F17" s="39" t="s">
        <v>497</v>
      </c>
      <c r="G17" s="47" t="s">
        <v>347</v>
      </c>
      <c r="H17" s="40" t="s">
        <v>501</v>
      </c>
      <c r="I17" s="48"/>
      <c r="J17" s="49"/>
      <c r="K17" s="50"/>
      <c r="L17" s="51">
        <v>1</v>
      </c>
      <c r="M17" s="52"/>
      <c r="N17" s="46">
        <v>0.35000000000000003</v>
      </c>
      <c r="O17" s="53">
        <f t="shared" si="0"/>
        <v>2.0833333333333814E-3</v>
      </c>
      <c r="P17" s="54"/>
    </row>
    <row r="18" spans="1:16" ht="16" x14ac:dyDescent="0.2">
      <c r="A18" s="46">
        <v>0.35000000000000003</v>
      </c>
      <c r="B18" s="40" t="s">
        <v>363</v>
      </c>
      <c r="C18" s="40"/>
      <c r="D18" s="40"/>
      <c r="E18" s="37">
        <v>2</v>
      </c>
      <c r="F18" s="39" t="s">
        <v>354</v>
      </c>
      <c r="G18" s="47" t="s">
        <v>347</v>
      </c>
      <c r="H18" s="40" t="s">
        <v>383</v>
      </c>
      <c r="I18" s="48">
        <v>1</v>
      </c>
      <c r="J18" s="49"/>
      <c r="K18" s="50"/>
      <c r="L18" s="51"/>
      <c r="M18" s="52"/>
      <c r="N18" s="46">
        <v>0.3611111111111111</v>
      </c>
      <c r="O18" s="53">
        <f t="shared" si="0"/>
        <v>1.1111111111111072E-2</v>
      </c>
      <c r="P18" s="54"/>
    </row>
    <row r="19" spans="1:16" ht="16" x14ac:dyDescent="0.2">
      <c r="A19" s="46">
        <v>0.34930555555555554</v>
      </c>
      <c r="B19" s="40" t="s">
        <v>363</v>
      </c>
      <c r="C19" s="40"/>
      <c r="D19" s="40"/>
      <c r="E19" s="37">
        <v>3</v>
      </c>
      <c r="F19" s="39" t="s">
        <v>354</v>
      </c>
      <c r="G19" s="47" t="s">
        <v>347</v>
      </c>
      <c r="H19" s="40" t="s">
        <v>501</v>
      </c>
      <c r="I19" s="48">
        <v>1</v>
      </c>
      <c r="J19" s="49"/>
      <c r="K19" s="50"/>
      <c r="L19" s="51"/>
      <c r="M19" s="52"/>
      <c r="N19" s="46">
        <v>0.36458333333333331</v>
      </c>
      <c r="O19" s="53">
        <f t="shared" si="0"/>
        <v>1.5277777777777779E-2</v>
      </c>
      <c r="P19" s="54"/>
    </row>
    <row r="20" spans="1:16" ht="16" x14ac:dyDescent="0.2">
      <c r="A20" s="46">
        <v>0.35555555555555557</v>
      </c>
      <c r="B20" s="40" t="s">
        <v>351</v>
      </c>
      <c r="C20" s="40"/>
      <c r="D20" s="40"/>
      <c r="E20" s="37">
        <v>1</v>
      </c>
      <c r="F20" s="39" t="s">
        <v>350</v>
      </c>
      <c r="G20" s="47" t="s">
        <v>610</v>
      </c>
      <c r="H20" s="40" t="s">
        <v>347</v>
      </c>
      <c r="I20" s="48"/>
      <c r="J20" s="49"/>
      <c r="K20" s="50">
        <v>1</v>
      </c>
      <c r="L20" s="51"/>
      <c r="M20" s="52"/>
      <c r="N20" s="46">
        <v>0.38125000000000003</v>
      </c>
      <c r="O20" s="53">
        <f t="shared" si="0"/>
        <v>2.5694444444444464E-2</v>
      </c>
      <c r="P20" s="54"/>
    </row>
    <row r="21" spans="1:16" ht="16" x14ac:dyDescent="0.2">
      <c r="A21" s="46">
        <v>0.35902777777777778</v>
      </c>
      <c r="B21" s="40" t="s">
        <v>608</v>
      </c>
      <c r="C21" s="40"/>
      <c r="D21" s="40"/>
      <c r="E21" s="37">
        <v>1</v>
      </c>
      <c r="F21" s="39" t="s">
        <v>365</v>
      </c>
      <c r="G21" s="47" t="s">
        <v>611</v>
      </c>
      <c r="H21" s="40" t="s">
        <v>612</v>
      </c>
      <c r="I21" s="48"/>
      <c r="J21" s="49">
        <v>1</v>
      </c>
      <c r="K21" s="50"/>
      <c r="L21" s="51"/>
      <c r="M21" s="52"/>
      <c r="N21" s="46">
        <v>0.36527777777777781</v>
      </c>
      <c r="O21" s="53">
        <f t="shared" si="0"/>
        <v>6.2500000000000333E-3</v>
      </c>
      <c r="P21" s="54" t="s">
        <v>613</v>
      </c>
    </row>
    <row r="22" spans="1:16" ht="16" x14ac:dyDescent="0.2">
      <c r="A22" s="46">
        <v>0.36458333333333331</v>
      </c>
      <c r="B22" s="40" t="s">
        <v>376</v>
      </c>
      <c r="C22" s="40"/>
      <c r="D22" s="40"/>
      <c r="E22" s="37">
        <v>1</v>
      </c>
      <c r="F22" s="39" t="s">
        <v>365</v>
      </c>
      <c r="G22" s="47" t="s">
        <v>347</v>
      </c>
      <c r="H22" s="40" t="s">
        <v>529</v>
      </c>
      <c r="I22" s="48"/>
      <c r="J22" s="49"/>
      <c r="K22" s="50">
        <v>1</v>
      </c>
      <c r="L22" s="51"/>
      <c r="M22" s="52"/>
      <c r="N22" s="46">
        <v>0.3666666666666667</v>
      </c>
      <c r="O22" s="53">
        <f t="shared" si="0"/>
        <v>2.0833333333333814E-3</v>
      </c>
      <c r="P22" s="54"/>
    </row>
    <row r="23" spans="1:16" ht="16" x14ac:dyDescent="0.2">
      <c r="A23" s="46">
        <v>0.36458333333333331</v>
      </c>
      <c r="B23" s="40" t="s">
        <v>357</v>
      </c>
      <c r="C23" s="40"/>
      <c r="D23" s="40"/>
      <c r="E23" s="37">
        <v>1</v>
      </c>
      <c r="F23" s="39" t="s">
        <v>354</v>
      </c>
      <c r="G23" s="47" t="s">
        <v>347</v>
      </c>
      <c r="H23" s="40" t="s">
        <v>364</v>
      </c>
      <c r="I23" s="48"/>
      <c r="J23" s="49"/>
      <c r="K23" s="50">
        <v>1</v>
      </c>
      <c r="L23" s="51"/>
      <c r="M23" s="52"/>
      <c r="N23" s="46">
        <v>0.36944444444444446</v>
      </c>
      <c r="O23" s="53">
        <f t="shared" si="0"/>
        <v>4.8611111111111494E-3</v>
      </c>
      <c r="P23" s="54"/>
    </row>
    <row r="24" spans="1:16" ht="16" x14ac:dyDescent="0.2">
      <c r="A24" s="46">
        <v>0.36874999999999997</v>
      </c>
      <c r="B24" s="40" t="s">
        <v>351</v>
      </c>
      <c r="C24" s="40"/>
      <c r="D24" s="40"/>
      <c r="E24" s="37">
        <v>1</v>
      </c>
      <c r="F24" s="39" t="s">
        <v>350</v>
      </c>
      <c r="G24" s="47" t="s">
        <v>596</v>
      </c>
      <c r="H24" s="40" t="s">
        <v>383</v>
      </c>
      <c r="I24" s="48">
        <v>1</v>
      </c>
      <c r="J24" s="49"/>
      <c r="K24" s="50"/>
      <c r="L24" s="51"/>
      <c r="M24" s="52"/>
      <c r="N24" s="46">
        <v>0.38819444444444445</v>
      </c>
      <c r="O24" s="53">
        <f t="shared" si="0"/>
        <v>1.9444444444444486E-2</v>
      </c>
      <c r="P24" s="54"/>
    </row>
    <row r="25" spans="1:16" ht="16" x14ac:dyDescent="0.2">
      <c r="A25" s="46">
        <v>0.3756944444444445</v>
      </c>
      <c r="B25" s="40" t="s">
        <v>351</v>
      </c>
      <c r="C25" s="40"/>
      <c r="D25" s="40"/>
      <c r="E25" s="37">
        <v>2</v>
      </c>
      <c r="F25" s="39" t="s">
        <v>382</v>
      </c>
      <c r="G25" s="47" t="s">
        <v>371</v>
      </c>
      <c r="H25" s="40" t="s">
        <v>347</v>
      </c>
      <c r="I25" s="48">
        <v>1</v>
      </c>
      <c r="J25" s="49"/>
      <c r="K25" s="50"/>
      <c r="L25" s="51"/>
      <c r="M25" s="52"/>
      <c r="N25" s="46">
        <v>0.38472222222222219</v>
      </c>
      <c r="O25" s="53">
        <f t="shared" si="0"/>
        <v>9.0277777777776902E-3</v>
      </c>
      <c r="P25" s="54"/>
    </row>
    <row r="26" spans="1:16" ht="16" x14ac:dyDescent="0.2">
      <c r="A26" s="46">
        <v>0.37708333333333338</v>
      </c>
      <c r="B26" s="40" t="s">
        <v>348</v>
      </c>
      <c r="C26" s="40">
        <v>1</v>
      </c>
      <c r="D26" s="40"/>
      <c r="E26" s="37"/>
      <c r="F26" s="39" t="s">
        <v>344</v>
      </c>
      <c r="G26" s="47" t="s">
        <v>347</v>
      </c>
      <c r="H26" s="40" t="s">
        <v>397</v>
      </c>
      <c r="I26" s="48"/>
      <c r="J26" s="49">
        <v>1</v>
      </c>
      <c r="K26" s="50"/>
      <c r="L26" s="51"/>
      <c r="M26" s="52"/>
      <c r="N26" s="46">
        <v>0.37916666666666665</v>
      </c>
      <c r="O26" s="53">
        <f t="shared" si="0"/>
        <v>2.0833333333332704E-3</v>
      </c>
      <c r="P26" s="54"/>
    </row>
    <row r="27" spans="1:16" ht="16" x14ac:dyDescent="0.2">
      <c r="A27" s="46">
        <v>0.37986111111111115</v>
      </c>
      <c r="B27" s="40" t="s">
        <v>357</v>
      </c>
      <c r="C27" s="40"/>
      <c r="D27" s="40"/>
      <c r="E27" s="37">
        <v>1</v>
      </c>
      <c r="F27" s="39" t="s">
        <v>354</v>
      </c>
      <c r="G27" s="47" t="s">
        <v>364</v>
      </c>
      <c r="H27" s="40" t="s">
        <v>347</v>
      </c>
      <c r="I27" s="48"/>
      <c r="J27" s="49"/>
      <c r="K27" s="50"/>
      <c r="L27" s="51">
        <v>1</v>
      </c>
      <c r="M27" s="52"/>
      <c r="N27" s="46">
        <v>0.38472222222222219</v>
      </c>
      <c r="O27" s="53">
        <f t="shared" si="0"/>
        <v>4.8611111111110383E-3</v>
      </c>
      <c r="P27" s="54"/>
    </row>
    <row r="28" spans="1:16" ht="16" x14ac:dyDescent="0.2">
      <c r="A28" s="46">
        <v>0.38263888888888892</v>
      </c>
      <c r="B28" s="40" t="s">
        <v>535</v>
      </c>
      <c r="C28" s="40"/>
      <c r="D28" s="40"/>
      <c r="E28" s="37">
        <v>1</v>
      </c>
      <c r="F28" s="39" t="s">
        <v>365</v>
      </c>
      <c r="G28" s="47" t="s">
        <v>347</v>
      </c>
      <c r="H28" s="40" t="s">
        <v>386</v>
      </c>
      <c r="I28" s="48"/>
      <c r="J28" s="49"/>
      <c r="K28" s="50">
        <v>1</v>
      </c>
      <c r="L28" s="51"/>
      <c r="M28" s="52"/>
      <c r="N28" s="46">
        <v>0.38750000000000001</v>
      </c>
      <c r="O28" s="53">
        <f t="shared" si="0"/>
        <v>4.8611111111110938E-3</v>
      </c>
      <c r="P28" s="54"/>
    </row>
    <row r="29" spans="1:16" ht="16" x14ac:dyDescent="0.2">
      <c r="A29" s="46">
        <v>0.38750000000000001</v>
      </c>
      <c r="B29" s="40" t="s">
        <v>362</v>
      </c>
      <c r="C29" s="40"/>
      <c r="D29" s="40"/>
      <c r="E29" s="37">
        <v>1</v>
      </c>
      <c r="F29" s="39" t="s">
        <v>354</v>
      </c>
      <c r="G29" s="47" t="s">
        <v>347</v>
      </c>
      <c r="H29" s="40" t="s">
        <v>393</v>
      </c>
      <c r="I29" s="48"/>
      <c r="J29" s="49">
        <v>1</v>
      </c>
      <c r="K29" s="50"/>
      <c r="L29" s="51"/>
      <c r="M29" s="52"/>
      <c r="N29" s="46">
        <v>0.39166666666666666</v>
      </c>
      <c r="O29" s="53">
        <f t="shared" si="0"/>
        <v>4.1666666666666519E-3</v>
      </c>
      <c r="P29" s="54"/>
    </row>
    <row r="30" spans="1:16" ht="16" x14ac:dyDescent="0.2">
      <c r="A30" s="46">
        <v>0.39166666666666666</v>
      </c>
      <c r="B30" s="40" t="s">
        <v>368</v>
      </c>
      <c r="C30" s="40"/>
      <c r="D30" s="40"/>
      <c r="E30" s="37">
        <v>2</v>
      </c>
      <c r="F30" s="39" t="s">
        <v>365</v>
      </c>
      <c r="G30" s="47" t="s">
        <v>347</v>
      </c>
      <c r="H30" s="40" t="s">
        <v>371</v>
      </c>
      <c r="I30" s="48"/>
      <c r="J30" s="49"/>
      <c r="K30" s="50"/>
      <c r="L30" s="51">
        <v>1</v>
      </c>
      <c r="M30" s="52"/>
      <c r="N30" s="46">
        <v>0.39583333333333331</v>
      </c>
      <c r="O30" s="53">
        <f t="shared" si="0"/>
        <v>4.1666666666666519E-3</v>
      </c>
      <c r="P30" s="54"/>
    </row>
    <row r="31" spans="1:16" ht="16" x14ac:dyDescent="0.2">
      <c r="A31" s="46">
        <v>0.39374999999999999</v>
      </c>
      <c r="B31" s="40" t="s">
        <v>615</v>
      </c>
      <c r="C31" s="40"/>
      <c r="D31" s="40"/>
      <c r="E31" s="37">
        <v>1</v>
      </c>
      <c r="F31" s="39" t="s">
        <v>354</v>
      </c>
      <c r="G31" s="47" t="s">
        <v>389</v>
      </c>
      <c r="H31" s="40" t="s">
        <v>347</v>
      </c>
      <c r="I31" s="48"/>
      <c r="J31" s="49"/>
      <c r="K31" s="50"/>
      <c r="L31" s="51">
        <v>1</v>
      </c>
      <c r="M31" s="52"/>
      <c r="N31" s="46">
        <v>0.40416666666666662</v>
      </c>
      <c r="O31" s="53">
        <f t="shared" si="0"/>
        <v>1.041666666666663E-2</v>
      </c>
      <c r="P31" s="54"/>
    </row>
    <row r="32" spans="1:16" ht="16" x14ac:dyDescent="0.2">
      <c r="A32" s="46">
        <v>0.3972222222222222</v>
      </c>
      <c r="B32" s="40" t="s">
        <v>518</v>
      </c>
      <c r="C32" s="40"/>
      <c r="D32" s="40"/>
      <c r="E32" s="37">
        <v>1</v>
      </c>
      <c r="F32" s="39" t="s">
        <v>354</v>
      </c>
      <c r="G32" s="47" t="s">
        <v>393</v>
      </c>
      <c r="H32" s="40" t="s">
        <v>616</v>
      </c>
      <c r="I32" s="48"/>
      <c r="J32" s="49"/>
      <c r="K32" s="50">
        <v>1</v>
      </c>
      <c r="L32" s="51"/>
      <c r="M32" s="52"/>
      <c r="N32" s="46">
        <v>0.40416666666666662</v>
      </c>
      <c r="O32" s="53">
        <f t="shared" si="0"/>
        <v>6.9444444444444198E-3</v>
      </c>
      <c r="P32" s="54"/>
    </row>
    <row r="33" spans="1:16" ht="16" x14ac:dyDescent="0.2">
      <c r="A33" s="46">
        <v>0.40069444444444446</v>
      </c>
      <c r="B33" s="40" t="s">
        <v>373</v>
      </c>
      <c r="C33" s="40"/>
      <c r="D33" s="40"/>
      <c r="E33" s="37">
        <v>1</v>
      </c>
      <c r="F33" s="39" t="s">
        <v>365</v>
      </c>
      <c r="G33" s="47" t="s">
        <v>347</v>
      </c>
      <c r="H33" s="40" t="s">
        <v>371</v>
      </c>
      <c r="I33" s="48"/>
      <c r="J33" s="49">
        <v>1</v>
      </c>
      <c r="K33" s="50"/>
      <c r="L33" s="51"/>
      <c r="M33" s="52"/>
      <c r="N33" s="46">
        <v>0.40486111111111112</v>
      </c>
      <c r="O33" s="53">
        <f t="shared" si="0"/>
        <v>4.1666666666666519E-3</v>
      </c>
      <c r="P33" s="54"/>
    </row>
    <row r="34" spans="1:16" ht="16" x14ac:dyDescent="0.2">
      <c r="A34" s="46">
        <v>0.40486111111111112</v>
      </c>
      <c r="B34" s="40" t="s">
        <v>363</v>
      </c>
      <c r="C34" s="40"/>
      <c r="D34" s="40"/>
      <c r="E34" s="37">
        <v>1</v>
      </c>
      <c r="F34" s="39" t="s">
        <v>354</v>
      </c>
      <c r="G34" s="47" t="s">
        <v>383</v>
      </c>
      <c r="H34" s="40" t="s">
        <v>347</v>
      </c>
      <c r="I34" s="48"/>
      <c r="J34" s="49">
        <v>1</v>
      </c>
      <c r="K34" s="50"/>
      <c r="L34" s="51"/>
      <c r="M34" s="52"/>
      <c r="N34" s="46">
        <v>0.41388888888888892</v>
      </c>
      <c r="O34" s="53">
        <f t="shared" si="0"/>
        <v>9.0277777777778012E-3</v>
      </c>
      <c r="P34" s="54"/>
    </row>
    <row r="35" spans="1:16" ht="16" x14ac:dyDescent="0.2">
      <c r="A35" s="46">
        <v>0.40486111111111112</v>
      </c>
      <c r="B35" s="40" t="s">
        <v>609</v>
      </c>
      <c r="C35" s="40"/>
      <c r="D35" s="40"/>
      <c r="E35" s="37">
        <v>2</v>
      </c>
      <c r="F35" s="39" t="s">
        <v>359</v>
      </c>
      <c r="G35" s="47" t="s">
        <v>617</v>
      </c>
      <c r="H35" s="40" t="s">
        <v>347</v>
      </c>
      <c r="I35" s="48"/>
      <c r="J35" s="49"/>
      <c r="K35" s="50"/>
      <c r="L35" s="51">
        <v>1</v>
      </c>
      <c r="M35" s="52"/>
      <c r="N35" s="46">
        <v>0.41319444444444442</v>
      </c>
      <c r="O35" s="53">
        <f t="shared" si="0"/>
        <v>8.3333333333333037E-3</v>
      </c>
      <c r="P35" s="54"/>
    </row>
    <row r="36" spans="1:16" ht="16" x14ac:dyDescent="0.2">
      <c r="A36" s="46">
        <v>0.4069444444444445</v>
      </c>
      <c r="B36" s="40" t="s">
        <v>519</v>
      </c>
      <c r="C36" s="40"/>
      <c r="D36" s="40"/>
      <c r="E36" s="37">
        <v>1</v>
      </c>
      <c r="F36" s="39" t="s">
        <v>365</v>
      </c>
      <c r="G36" s="47" t="s">
        <v>347</v>
      </c>
      <c r="H36" s="40" t="s">
        <v>529</v>
      </c>
      <c r="I36" s="48">
        <v>1</v>
      </c>
      <c r="J36" s="49"/>
      <c r="K36" s="50"/>
      <c r="L36" s="51"/>
      <c r="M36" s="52"/>
      <c r="N36" s="46">
        <v>0.40902777777777777</v>
      </c>
      <c r="O36" s="53">
        <f t="shared" si="0"/>
        <v>2.0833333333332704E-3</v>
      </c>
      <c r="P36" s="54"/>
    </row>
    <row r="37" spans="1:16" ht="16" x14ac:dyDescent="0.2">
      <c r="A37" s="46">
        <v>0.4069444444444445</v>
      </c>
      <c r="B37" s="40" t="s">
        <v>519</v>
      </c>
      <c r="C37" s="40"/>
      <c r="D37" s="40"/>
      <c r="E37" s="37">
        <v>1</v>
      </c>
      <c r="F37" s="39" t="s">
        <v>365</v>
      </c>
      <c r="G37" s="47" t="s">
        <v>347</v>
      </c>
      <c r="H37" s="40" t="s">
        <v>618</v>
      </c>
      <c r="I37" s="48">
        <v>1</v>
      </c>
      <c r="J37" s="49"/>
      <c r="K37" s="50"/>
      <c r="L37" s="51"/>
      <c r="M37" s="52"/>
      <c r="N37" s="46">
        <v>0.41319444444444442</v>
      </c>
      <c r="O37" s="53">
        <f t="shared" si="0"/>
        <v>6.2499999999999223E-3</v>
      </c>
      <c r="P37" s="54"/>
    </row>
    <row r="38" spans="1:16" ht="16" x14ac:dyDescent="0.2">
      <c r="A38" s="46">
        <v>0.40902777777777777</v>
      </c>
      <c r="B38" s="40" t="s">
        <v>351</v>
      </c>
      <c r="C38" s="40"/>
      <c r="D38" s="40"/>
      <c r="E38" s="37">
        <v>2</v>
      </c>
      <c r="F38" s="39" t="s">
        <v>382</v>
      </c>
      <c r="G38" s="47" t="s">
        <v>347</v>
      </c>
      <c r="H38" s="40" t="s">
        <v>387</v>
      </c>
      <c r="I38" s="48"/>
      <c r="J38" s="49"/>
      <c r="K38" s="50">
        <v>1</v>
      </c>
      <c r="L38" s="51"/>
      <c r="M38" s="52"/>
      <c r="N38" s="46">
        <v>0.41250000000000003</v>
      </c>
      <c r="O38" s="53">
        <f t="shared" si="0"/>
        <v>3.4722222222222654E-3</v>
      </c>
      <c r="P38" s="54"/>
    </row>
    <row r="39" spans="1:16" ht="16" x14ac:dyDescent="0.2">
      <c r="A39" s="46">
        <v>0.43055555555555558</v>
      </c>
      <c r="B39" s="40" t="s">
        <v>500</v>
      </c>
      <c r="C39" s="40"/>
      <c r="D39" s="40"/>
      <c r="E39" s="37">
        <v>2</v>
      </c>
      <c r="F39" s="39" t="s">
        <v>382</v>
      </c>
      <c r="G39" s="47" t="s">
        <v>347</v>
      </c>
      <c r="H39" s="40" t="s">
        <v>484</v>
      </c>
      <c r="I39" s="48"/>
      <c r="J39" s="49"/>
      <c r="K39" s="50"/>
      <c r="L39" s="51">
        <v>1</v>
      </c>
      <c r="M39" s="52"/>
      <c r="N39" s="46">
        <v>0.43402777777777773</v>
      </c>
      <c r="O39" s="53">
        <f t="shared" si="0"/>
        <v>3.4722222222221544E-3</v>
      </c>
      <c r="P39" s="54"/>
    </row>
    <row r="40" spans="1:16" ht="16" x14ac:dyDescent="0.2">
      <c r="A40" s="46">
        <v>0.43055555555555558</v>
      </c>
      <c r="B40" s="40" t="s">
        <v>608</v>
      </c>
      <c r="C40" s="40"/>
      <c r="D40" s="40"/>
      <c r="E40" s="37">
        <v>1</v>
      </c>
      <c r="F40" s="39" t="s">
        <v>365</v>
      </c>
      <c r="G40" s="47" t="s">
        <v>501</v>
      </c>
      <c r="H40" s="40" t="s">
        <v>347</v>
      </c>
      <c r="I40" s="48"/>
      <c r="J40" s="49">
        <v>1</v>
      </c>
      <c r="K40" s="50"/>
      <c r="L40" s="51"/>
      <c r="M40" s="52"/>
      <c r="N40" s="46">
        <v>0.44444444444444442</v>
      </c>
      <c r="O40" s="53">
        <f t="shared" si="0"/>
        <v>1.388888888888884E-2</v>
      </c>
      <c r="P40" s="54"/>
    </row>
    <row r="41" spans="1:16" ht="16" x14ac:dyDescent="0.2">
      <c r="A41" s="46">
        <v>0.43333333333333335</v>
      </c>
      <c r="B41" s="40" t="s">
        <v>619</v>
      </c>
      <c r="C41" s="40"/>
      <c r="D41" s="40"/>
      <c r="E41" s="37">
        <v>1</v>
      </c>
      <c r="F41" s="39" t="s">
        <v>344</v>
      </c>
      <c r="G41" s="47" t="s">
        <v>347</v>
      </c>
      <c r="H41" s="40" t="s">
        <v>393</v>
      </c>
      <c r="I41" s="48"/>
      <c r="J41" s="49">
        <v>1</v>
      </c>
      <c r="K41" s="50"/>
      <c r="L41" s="51"/>
      <c r="M41" s="52"/>
      <c r="N41" s="46">
        <v>0.4368055555555555</v>
      </c>
      <c r="O41" s="53">
        <f t="shared" si="0"/>
        <v>3.4722222222221544E-3</v>
      </c>
      <c r="P41" s="54"/>
    </row>
    <row r="42" spans="1:16" ht="16" x14ac:dyDescent="0.2">
      <c r="A42" s="46">
        <v>0.43611111111111112</v>
      </c>
      <c r="B42" s="40" t="s">
        <v>348</v>
      </c>
      <c r="C42" s="40"/>
      <c r="D42" s="40"/>
      <c r="E42" s="37">
        <v>1</v>
      </c>
      <c r="F42" s="39" t="s">
        <v>344</v>
      </c>
      <c r="G42" s="47" t="s">
        <v>347</v>
      </c>
      <c r="H42" s="40" t="s">
        <v>417</v>
      </c>
      <c r="I42" s="48"/>
      <c r="J42" s="49"/>
      <c r="K42" s="50">
        <v>1</v>
      </c>
      <c r="L42" s="51"/>
      <c r="M42" s="52"/>
      <c r="N42" s="46">
        <v>0.44236111111111115</v>
      </c>
      <c r="O42" s="53">
        <f t="shared" si="0"/>
        <v>6.2500000000000333E-3</v>
      </c>
      <c r="P42" s="54"/>
    </row>
    <row r="43" spans="1:16" ht="16" x14ac:dyDescent="0.2">
      <c r="A43" s="46">
        <v>0.43611111111111112</v>
      </c>
      <c r="B43" s="40" t="s">
        <v>363</v>
      </c>
      <c r="C43" s="40"/>
      <c r="D43" s="40"/>
      <c r="E43" s="37">
        <v>1</v>
      </c>
      <c r="F43" s="39" t="s">
        <v>350</v>
      </c>
      <c r="G43" s="47" t="s">
        <v>347</v>
      </c>
      <c r="H43" s="40" t="s">
        <v>620</v>
      </c>
      <c r="I43" s="48"/>
      <c r="J43" s="49"/>
      <c r="K43" s="50">
        <v>1</v>
      </c>
      <c r="L43" s="51"/>
      <c r="M43" s="52"/>
      <c r="N43" s="46">
        <v>0.45208333333333334</v>
      </c>
      <c r="O43" s="53">
        <f t="shared" si="0"/>
        <v>1.5972222222222221E-2</v>
      </c>
      <c r="P43" s="54"/>
    </row>
    <row r="44" spans="1:16" ht="16" x14ac:dyDescent="0.2">
      <c r="A44" s="46">
        <v>0.43611111111111112</v>
      </c>
      <c r="B44" s="40" t="s">
        <v>351</v>
      </c>
      <c r="C44" s="40"/>
      <c r="D44" s="40"/>
      <c r="E44" s="37">
        <v>1</v>
      </c>
      <c r="F44" s="39" t="s">
        <v>359</v>
      </c>
      <c r="G44" s="47" t="s">
        <v>347</v>
      </c>
      <c r="H44" s="40" t="s">
        <v>352</v>
      </c>
      <c r="I44" s="48"/>
      <c r="J44" s="49"/>
      <c r="K44" s="50">
        <v>1</v>
      </c>
      <c r="L44" s="51"/>
      <c r="M44" s="52"/>
      <c r="N44" s="46">
        <v>0.43888888888888888</v>
      </c>
      <c r="O44" s="53">
        <f t="shared" si="0"/>
        <v>2.7777777777777679E-3</v>
      </c>
      <c r="P44" s="54"/>
    </row>
    <row r="45" spans="1:16" ht="16" x14ac:dyDescent="0.2">
      <c r="A45" s="46">
        <v>0.44097222222222227</v>
      </c>
      <c r="B45" s="40" t="s">
        <v>487</v>
      </c>
      <c r="C45" s="40"/>
      <c r="D45" s="40"/>
      <c r="E45" s="37">
        <v>1</v>
      </c>
      <c r="F45" s="39" t="s">
        <v>354</v>
      </c>
      <c r="G45" s="47" t="s">
        <v>347</v>
      </c>
      <c r="H45" s="40" t="s">
        <v>621</v>
      </c>
      <c r="I45" s="48">
        <v>1</v>
      </c>
      <c r="J45" s="49"/>
      <c r="K45" s="50"/>
      <c r="L45" s="51"/>
      <c r="M45" s="52"/>
      <c r="N45" s="46">
        <v>0.44444444444444442</v>
      </c>
      <c r="O45" s="53">
        <f t="shared" si="0"/>
        <v>3.4722222222221544E-3</v>
      </c>
      <c r="P45" s="54"/>
    </row>
    <row r="46" spans="1:16" ht="16" x14ac:dyDescent="0.2">
      <c r="A46" s="46">
        <v>0.44097222222222227</v>
      </c>
      <c r="B46" s="40" t="s">
        <v>376</v>
      </c>
      <c r="C46" s="40"/>
      <c r="D46" s="40"/>
      <c r="E46" s="37">
        <v>1</v>
      </c>
      <c r="F46" s="39" t="s">
        <v>365</v>
      </c>
      <c r="G46" s="47" t="s">
        <v>347</v>
      </c>
      <c r="H46" s="40" t="s">
        <v>529</v>
      </c>
      <c r="I46" s="48"/>
      <c r="J46" s="49"/>
      <c r="K46" s="50"/>
      <c r="L46" s="51">
        <v>1</v>
      </c>
      <c r="M46" s="52"/>
      <c r="N46" s="46">
        <v>0.44513888888888892</v>
      </c>
      <c r="O46" s="53">
        <f t="shared" si="0"/>
        <v>4.1666666666666519E-3</v>
      </c>
      <c r="P46" s="54"/>
    </row>
    <row r="47" spans="1:16" ht="16" x14ac:dyDescent="0.2">
      <c r="A47" s="46">
        <v>0.44513888888888892</v>
      </c>
      <c r="B47" s="40" t="s">
        <v>351</v>
      </c>
      <c r="C47" s="40"/>
      <c r="D47" s="40"/>
      <c r="E47" s="37">
        <v>1</v>
      </c>
      <c r="F47" s="39" t="s">
        <v>382</v>
      </c>
      <c r="G47" s="47" t="s">
        <v>622</v>
      </c>
      <c r="H47" s="40" t="s">
        <v>347</v>
      </c>
      <c r="I47" s="48"/>
      <c r="J47" s="49"/>
      <c r="K47" s="50"/>
      <c r="L47" s="51">
        <v>1</v>
      </c>
      <c r="M47" s="52"/>
      <c r="N47" s="46">
        <v>0.4548611111111111</v>
      </c>
      <c r="O47" s="53">
        <f t="shared" si="0"/>
        <v>9.7222222222221877E-3</v>
      </c>
      <c r="P47" s="54"/>
    </row>
    <row r="48" spans="1:16" ht="16" x14ac:dyDescent="0.2">
      <c r="A48" s="46">
        <v>0.45208333333333334</v>
      </c>
      <c r="B48" s="40" t="s">
        <v>368</v>
      </c>
      <c r="C48" s="40">
        <v>1</v>
      </c>
      <c r="D48" s="40"/>
      <c r="E48" s="37"/>
      <c r="F48" s="39" t="s">
        <v>365</v>
      </c>
      <c r="G48" s="47" t="s">
        <v>372</v>
      </c>
      <c r="H48" s="40" t="s">
        <v>387</v>
      </c>
      <c r="I48" s="48"/>
      <c r="J48" s="49">
        <v>1</v>
      </c>
      <c r="K48" s="50"/>
      <c r="L48" s="51"/>
      <c r="M48" s="52"/>
      <c r="N48" s="46">
        <v>0.4604166666666667</v>
      </c>
      <c r="O48" s="53">
        <f t="shared" si="0"/>
        <v>8.3333333333333592E-3</v>
      </c>
      <c r="P48" s="54"/>
    </row>
    <row r="49" spans="1:16" ht="16" x14ac:dyDescent="0.2">
      <c r="A49" s="46">
        <v>0.45208333333333334</v>
      </c>
      <c r="B49" s="40" t="s">
        <v>355</v>
      </c>
      <c r="C49" s="40"/>
      <c r="D49" s="40"/>
      <c r="E49" s="37">
        <v>1</v>
      </c>
      <c r="F49" s="39" t="s">
        <v>354</v>
      </c>
      <c r="G49" s="47" t="s">
        <v>347</v>
      </c>
      <c r="H49" s="40" t="s">
        <v>498</v>
      </c>
      <c r="I49" s="48"/>
      <c r="J49" s="49">
        <v>1</v>
      </c>
      <c r="K49" s="50"/>
      <c r="L49" s="51"/>
      <c r="M49" s="52"/>
      <c r="N49" s="46">
        <v>0.46249999999999997</v>
      </c>
      <c r="O49" s="53">
        <f t="shared" si="0"/>
        <v>1.041666666666663E-2</v>
      </c>
      <c r="P49" s="54"/>
    </row>
    <row r="50" spans="1:16" ht="16" x14ac:dyDescent="0.2">
      <c r="A50" s="46">
        <v>0.45277777777777778</v>
      </c>
      <c r="B50" s="40" t="s">
        <v>415</v>
      </c>
      <c r="C50" s="40"/>
      <c r="D50" s="40"/>
      <c r="E50" s="37">
        <v>1</v>
      </c>
      <c r="F50" s="39" t="s">
        <v>354</v>
      </c>
      <c r="G50" s="47" t="s">
        <v>347</v>
      </c>
      <c r="H50" s="40" t="s">
        <v>389</v>
      </c>
      <c r="I50" s="48">
        <v>1</v>
      </c>
      <c r="J50" s="49"/>
      <c r="K50" s="50"/>
      <c r="L50" s="51"/>
      <c r="M50" s="52"/>
      <c r="N50" s="46">
        <v>0.45833333333333331</v>
      </c>
      <c r="O50" s="53">
        <f t="shared" si="0"/>
        <v>5.5555555555555358E-3</v>
      </c>
      <c r="P50" s="54"/>
    </row>
    <row r="51" spans="1:16" ht="16" x14ac:dyDescent="0.2">
      <c r="A51" s="46">
        <v>0.45416666666666666</v>
      </c>
      <c r="B51" s="40" t="s">
        <v>400</v>
      </c>
      <c r="C51" s="40"/>
      <c r="D51" s="40"/>
      <c r="E51" s="37">
        <v>2</v>
      </c>
      <c r="F51" s="39" t="s">
        <v>497</v>
      </c>
      <c r="G51" s="47" t="s">
        <v>501</v>
      </c>
      <c r="H51" s="40" t="s">
        <v>347</v>
      </c>
      <c r="I51" s="48"/>
      <c r="J51" s="49"/>
      <c r="K51" s="50">
        <v>1</v>
      </c>
      <c r="L51" s="51"/>
      <c r="M51" s="52"/>
      <c r="N51" s="46">
        <v>0.46180555555555558</v>
      </c>
      <c r="O51" s="53">
        <f t="shared" si="0"/>
        <v>7.6388888888889173E-3</v>
      </c>
      <c r="P51" s="54"/>
    </row>
    <row r="52" spans="1:16" ht="16" x14ac:dyDescent="0.2">
      <c r="A52" s="46">
        <v>0.45624999999999999</v>
      </c>
      <c r="B52" s="40" t="s">
        <v>408</v>
      </c>
      <c r="C52" s="40"/>
      <c r="D52" s="40"/>
      <c r="E52" s="37">
        <v>1</v>
      </c>
      <c r="F52" s="39" t="s">
        <v>344</v>
      </c>
      <c r="G52" s="47" t="s">
        <v>417</v>
      </c>
      <c r="H52" s="40" t="s">
        <v>347</v>
      </c>
      <c r="I52" s="48"/>
      <c r="J52" s="49"/>
      <c r="K52" s="50">
        <v>1</v>
      </c>
      <c r="L52" s="51"/>
      <c r="M52" s="52"/>
      <c r="N52" s="46">
        <v>0.46180555555555558</v>
      </c>
      <c r="O52" s="53">
        <f t="shared" si="0"/>
        <v>5.5555555555555913E-3</v>
      </c>
      <c r="P52" s="54"/>
    </row>
    <row r="53" spans="1:16" ht="16" x14ac:dyDescent="0.2">
      <c r="A53" s="46">
        <v>0.46180555555555558</v>
      </c>
      <c r="B53" s="40" t="s">
        <v>362</v>
      </c>
      <c r="C53" s="40"/>
      <c r="D53" s="40"/>
      <c r="E53" s="37">
        <v>1</v>
      </c>
      <c r="F53" s="39" t="s">
        <v>354</v>
      </c>
      <c r="G53" s="47" t="s">
        <v>347</v>
      </c>
      <c r="H53" s="40" t="s">
        <v>501</v>
      </c>
      <c r="I53" s="48"/>
      <c r="J53" s="49"/>
      <c r="K53" s="50">
        <v>1</v>
      </c>
      <c r="L53" s="51"/>
      <c r="M53" s="52"/>
      <c r="N53" s="46">
        <v>0.46527777777777773</v>
      </c>
      <c r="O53" s="53">
        <f t="shared" si="0"/>
        <v>3.4722222222221544E-3</v>
      </c>
      <c r="P53" s="54"/>
    </row>
    <row r="54" spans="1:16" ht="16" x14ac:dyDescent="0.2">
      <c r="A54" s="46">
        <v>0.46458333333333335</v>
      </c>
      <c r="B54" s="40" t="s">
        <v>519</v>
      </c>
      <c r="C54" s="40"/>
      <c r="D54" s="40"/>
      <c r="E54" s="37">
        <v>3</v>
      </c>
      <c r="F54" s="39" t="s">
        <v>365</v>
      </c>
      <c r="G54" s="47" t="s">
        <v>364</v>
      </c>
      <c r="H54" s="40" t="s">
        <v>531</v>
      </c>
      <c r="I54" s="48"/>
      <c r="J54" s="49">
        <v>1</v>
      </c>
      <c r="K54" s="50"/>
      <c r="L54" s="51"/>
      <c r="M54" s="52"/>
      <c r="N54" s="46">
        <v>0.48055555555555557</v>
      </c>
      <c r="O54" s="53">
        <f t="shared" si="0"/>
        <v>1.5972222222222221E-2</v>
      </c>
      <c r="P54" s="54"/>
    </row>
    <row r="55" spans="1:16" ht="16" x14ac:dyDescent="0.2">
      <c r="A55" s="46">
        <v>0.46597222222222223</v>
      </c>
      <c r="B55" s="40" t="s">
        <v>493</v>
      </c>
      <c r="C55" s="40"/>
      <c r="D55" s="40"/>
      <c r="E55" s="37">
        <v>1</v>
      </c>
      <c r="F55" s="39" t="s">
        <v>365</v>
      </c>
      <c r="G55" s="47" t="s">
        <v>371</v>
      </c>
      <c r="H55" s="40" t="s">
        <v>623</v>
      </c>
      <c r="I55" s="48">
        <v>1</v>
      </c>
      <c r="J55" s="49"/>
      <c r="K55" s="50"/>
      <c r="L55" s="51"/>
      <c r="M55" s="52"/>
      <c r="N55" s="46">
        <v>0.47291666666666665</v>
      </c>
      <c r="O55" s="53">
        <f t="shared" si="0"/>
        <v>6.9444444444444198E-3</v>
      </c>
      <c r="P55" s="54"/>
    </row>
    <row r="56" spans="1:16" ht="16" x14ac:dyDescent="0.2">
      <c r="A56" s="46">
        <v>0.47500000000000003</v>
      </c>
      <c r="B56" s="40" t="s">
        <v>609</v>
      </c>
      <c r="C56" s="40"/>
      <c r="D56" s="40"/>
      <c r="E56" s="37">
        <v>2</v>
      </c>
      <c r="F56" s="39" t="s">
        <v>382</v>
      </c>
      <c r="G56" s="47" t="s">
        <v>617</v>
      </c>
      <c r="H56" s="40" t="s">
        <v>347</v>
      </c>
      <c r="I56" s="48"/>
      <c r="J56" s="55"/>
      <c r="K56" s="56">
        <v>1</v>
      </c>
      <c r="L56" s="51"/>
      <c r="M56" s="52"/>
      <c r="N56" s="46">
        <v>0.47986111111111113</v>
      </c>
      <c r="O56" s="53">
        <f t="shared" si="0"/>
        <v>4.8611111111110938E-3</v>
      </c>
      <c r="P56" s="54"/>
    </row>
    <row r="57" spans="1:16" ht="16" x14ac:dyDescent="0.2">
      <c r="A57" s="46">
        <v>0.47847222222222219</v>
      </c>
      <c r="B57" s="40" t="s">
        <v>415</v>
      </c>
      <c r="C57" s="40"/>
      <c r="D57" s="40"/>
      <c r="E57" s="37">
        <v>1</v>
      </c>
      <c r="F57" s="39" t="s">
        <v>354</v>
      </c>
      <c r="G57" s="47" t="s">
        <v>389</v>
      </c>
      <c r="H57" s="40" t="s">
        <v>347</v>
      </c>
      <c r="I57" s="48"/>
      <c r="J57" s="55"/>
      <c r="K57" s="56">
        <v>1</v>
      </c>
      <c r="L57" s="51"/>
      <c r="M57" s="52"/>
      <c r="N57" s="46">
        <v>0.48541666666666666</v>
      </c>
      <c r="O57" s="53">
        <f t="shared" si="0"/>
        <v>6.9444444444444753E-3</v>
      </c>
      <c r="P57" s="54"/>
    </row>
    <row r="58" spans="1:16" ht="16" x14ac:dyDescent="0.2">
      <c r="A58" s="46">
        <v>0.47986111111111113</v>
      </c>
      <c r="B58" s="40" t="s">
        <v>363</v>
      </c>
      <c r="C58" s="40"/>
      <c r="D58" s="40"/>
      <c r="E58" s="37">
        <v>1</v>
      </c>
      <c r="F58" s="39" t="s">
        <v>350</v>
      </c>
      <c r="G58" s="47" t="s">
        <v>347</v>
      </c>
      <c r="H58" s="40" t="s">
        <v>624</v>
      </c>
      <c r="I58" s="48">
        <v>1</v>
      </c>
      <c r="J58" s="55"/>
      <c r="K58" s="56"/>
      <c r="L58" s="51"/>
      <c r="M58" s="52"/>
      <c r="N58" s="46">
        <v>0.48194444444444445</v>
      </c>
      <c r="O58" s="53">
        <f t="shared" si="0"/>
        <v>2.0833333333333259E-3</v>
      </c>
      <c r="P58" s="54"/>
    </row>
    <row r="59" spans="1:16" ht="16" x14ac:dyDescent="0.2">
      <c r="A59" s="46">
        <v>0.47986111111111113</v>
      </c>
      <c r="B59" s="40" t="s">
        <v>376</v>
      </c>
      <c r="C59" s="40"/>
      <c r="D59" s="40"/>
      <c r="E59" s="37">
        <v>1</v>
      </c>
      <c r="F59" s="39" t="s">
        <v>365</v>
      </c>
      <c r="G59" s="47" t="s">
        <v>529</v>
      </c>
      <c r="H59" s="40" t="s">
        <v>347</v>
      </c>
      <c r="I59" s="48"/>
      <c r="J59" s="55"/>
      <c r="K59" s="56">
        <v>1</v>
      </c>
      <c r="L59" s="51"/>
      <c r="M59" s="52"/>
      <c r="N59" s="46">
        <v>0.49861111111111112</v>
      </c>
      <c r="O59" s="53">
        <f t="shared" si="0"/>
        <v>1.8749999999999989E-2</v>
      </c>
      <c r="P59" s="54"/>
    </row>
    <row r="60" spans="1:16" ht="16" x14ac:dyDescent="0.2">
      <c r="A60" s="46">
        <v>0.48125000000000001</v>
      </c>
      <c r="B60" s="40" t="s">
        <v>355</v>
      </c>
      <c r="C60" s="40">
        <v>1</v>
      </c>
      <c r="D60" s="40"/>
      <c r="E60" s="37"/>
      <c r="F60" s="39" t="s">
        <v>354</v>
      </c>
      <c r="G60" s="47" t="s">
        <v>347</v>
      </c>
      <c r="H60" s="40" t="s">
        <v>498</v>
      </c>
      <c r="I60" s="57"/>
      <c r="J60" s="55">
        <v>1</v>
      </c>
      <c r="K60" s="56"/>
      <c r="L60" s="51"/>
      <c r="M60" s="52"/>
      <c r="N60" s="46">
        <v>0.4861111111111111</v>
      </c>
      <c r="O60" s="53">
        <f t="shared" si="0"/>
        <v>4.8611111111110938E-3</v>
      </c>
      <c r="P60" s="54"/>
    </row>
    <row r="61" spans="1:16" ht="16" x14ac:dyDescent="0.2">
      <c r="A61" s="46">
        <v>0.48680555555555555</v>
      </c>
      <c r="B61" s="40" t="s">
        <v>351</v>
      </c>
      <c r="C61" s="40"/>
      <c r="D61" s="40"/>
      <c r="E61" s="37">
        <v>1</v>
      </c>
      <c r="F61" s="39" t="s">
        <v>350</v>
      </c>
      <c r="G61" s="47" t="s">
        <v>383</v>
      </c>
      <c r="H61" s="40" t="s">
        <v>347</v>
      </c>
      <c r="I61" s="57">
        <v>1</v>
      </c>
      <c r="J61" s="55"/>
      <c r="K61" s="56"/>
      <c r="L61" s="51"/>
      <c r="M61" s="52"/>
      <c r="N61" s="46">
        <v>0.50416666666666665</v>
      </c>
      <c r="O61" s="53">
        <f t="shared" si="0"/>
        <v>1.7361111111111105E-2</v>
      </c>
      <c r="P61" s="54"/>
    </row>
    <row r="62" spans="1:16" ht="16" x14ac:dyDescent="0.2">
      <c r="A62" s="46">
        <v>0.48958333333333331</v>
      </c>
      <c r="B62" s="40" t="s">
        <v>368</v>
      </c>
      <c r="C62" s="40"/>
      <c r="D62" s="40"/>
      <c r="E62" s="37">
        <v>2</v>
      </c>
      <c r="F62" s="39" t="s">
        <v>365</v>
      </c>
      <c r="G62" s="47" t="s">
        <v>371</v>
      </c>
      <c r="H62" s="40" t="s">
        <v>347</v>
      </c>
      <c r="I62" s="48"/>
      <c r="J62" s="55"/>
      <c r="K62" s="56">
        <v>1</v>
      </c>
      <c r="L62" s="51"/>
      <c r="M62" s="52"/>
      <c r="N62" s="46">
        <v>0.49861111111111112</v>
      </c>
      <c r="O62" s="53">
        <f t="shared" si="0"/>
        <v>9.0277777777778012E-3</v>
      </c>
      <c r="P62" s="88"/>
    </row>
    <row r="63" spans="1:16" ht="16" x14ac:dyDescent="0.2">
      <c r="A63" s="46">
        <v>0.48958333333333331</v>
      </c>
      <c r="B63" s="40" t="s">
        <v>351</v>
      </c>
      <c r="C63" s="40"/>
      <c r="D63" s="40"/>
      <c r="E63" s="37">
        <v>1</v>
      </c>
      <c r="F63" s="39" t="s">
        <v>359</v>
      </c>
      <c r="G63" s="47" t="s">
        <v>352</v>
      </c>
      <c r="H63" s="40" t="s">
        <v>347</v>
      </c>
      <c r="I63" s="48">
        <v>1</v>
      </c>
      <c r="J63" s="55"/>
      <c r="K63" s="56"/>
      <c r="L63" s="51"/>
      <c r="M63" s="52"/>
      <c r="N63" s="46">
        <v>0.50416666666666665</v>
      </c>
      <c r="O63" s="53">
        <f t="shared" si="0"/>
        <v>1.4583333333333337E-2</v>
      </c>
      <c r="P63" s="54"/>
    </row>
    <row r="64" spans="1:16" ht="16" x14ac:dyDescent="0.2">
      <c r="A64" s="46">
        <v>0.49236111111111108</v>
      </c>
      <c r="B64" s="40" t="s">
        <v>518</v>
      </c>
      <c r="C64" s="40"/>
      <c r="D64" s="40"/>
      <c r="E64" s="37">
        <v>1</v>
      </c>
      <c r="F64" s="39" t="s">
        <v>354</v>
      </c>
      <c r="G64" s="47" t="s">
        <v>393</v>
      </c>
      <c r="H64" s="40" t="s">
        <v>347</v>
      </c>
      <c r="I64" s="48">
        <v>1</v>
      </c>
      <c r="J64" s="55"/>
      <c r="K64" s="56"/>
      <c r="L64" s="51"/>
      <c r="M64" s="52"/>
      <c r="N64" s="46">
        <v>0.50416666666666665</v>
      </c>
      <c r="O64" s="53">
        <f t="shared" si="0"/>
        <v>1.1805555555555569E-2</v>
      </c>
      <c r="P64" s="54"/>
    </row>
    <row r="65" spans="1:16" ht="16" x14ac:dyDescent="0.2">
      <c r="A65" s="46">
        <v>0.52500000000000002</v>
      </c>
      <c r="B65" s="40" t="s">
        <v>363</v>
      </c>
      <c r="C65" s="40"/>
      <c r="D65" s="40"/>
      <c r="E65" s="37">
        <v>1</v>
      </c>
      <c r="F65" s="39" t="s">
        <v>354</v>
      </c>
      <c r="G65" s="47" t="s">
        <v>347</v>
      </c>
      <c r="H65" s="40" t="s">
        <v>383</v>
      </c>
      <c r="I65" s="48"/>
      <c r="J65" s="55"/>
      <c r="K65" s="56"/>
      <c r="L65" s="51">
        <v>1</v>
      </c>
      <c r="M65" s="52"/>
      <c r="N65" s="46">
        <v>0.52986111111111112</v>
      </c>
      <c r="O65" s="53">
        <f t="shared" si="0"/>
        <v>4.8611111111110938E-3</v>
      </c>
      <c r="P65" s="54"/>
    </row>
    <row r="66" spans="1:16" ht="16" x14ac:dyDescent="0.2">
      <c r="A66" s="46">
        <v>0.52638888888888891</v>
      </c>
      <c r="B66" s="40" t="s">
        <v>363</v>
      </c>
      <c r="C66" s="40"/>
      <c r="D66" s="40"/>
      <c r="E66" s="37">
        <v>1</v>
      </c>
      <c r="F66" s="39" t="s">
        <v>350</v>
      </c>
      <c r="G66" s="47" t="s">
        <v>625</v>
      </c>
      <c r="H66" s="40" t="s">
        <v>361</v>
      </c>
      <c r="I66" s="48"/>
      <c r="J66" s="55"/>
      <c r="K66" s="56">
        <v>1</v>
      </c>
      <c r="L66" s="51"/>
      <c r="M66" s="52"/>
      <c r="N66" s="46">
        <v>0.53472222222222221</v>
      </c>
      <c r="O66" s="53">
        <f t="shared" si="0"/>
        <v>8.3333333333333037E-3</v>
      </c>
      <c r="P66" s="54"/>
    </row>
    <row r="67" spans="1:16" ht="16" x14ac:dyDescent="0.2">
      <c r="A67" s="46">
        <v>0.52430555555555558</v>
      </c>
      <c r="B67" s="40" t="s">
        <v>500</v>
      </c>
      <c r="C67" s="40"/>
      <c r="D67" s="40"/>
      <c r="E67" s="37">
        <v>1</v>
      </c>
      <c r="F67" s="39" t="s">
        <v>382</v>
      </c>
      <c r="G67" s="47" t="s">
        <v>347</v>
      </c>
      <c r="H67" s="40" t="s">
        <v>484</v>
      </c>
      <c r="I67" s="48"/>
      <c r="J67" s="55">
        <v>1</v>
      </c>
      <c r="K67" s="56"/>
      <c r="L67" s="51"/>
      <c r="M67" s="52"/>
      <c r="N67" s="46">
        <v>0.52847222222222223</v>
      </c>
      <c r="O67" s="53">
        <f t="shared" si="0"/>
        <v>4.1666666666666519E-3</v>
      </c>
      <c r="P67" s="54"/>
    </row>
    <row r="68" spans="1:16" ht="16" x14ac:dyDescent="0.2">
      <c r="A68" s="46">
        <v>0.52847222222222223</v>
      </c>
      <c r="B68" s="40" t="s">
        <v>392</v>
      </c>
      <c r="C68" s="40"/>
      <c r="D68" s="40"/>
      <c r="E68" s="37">
        <v>1</v>
      </c>
      <c r="F68" s="39" t="s">
        <v>344</v>
      </c>
      <c r="G68" s="47" t="s">
        <v>347</v>
      </c>
      <c r="H68" s="40" t="s">
        <v>626</v>
      </c>
      <c r="I68" s="48">
        <v>1</v>
      </c>
      <c r="J68" s="55"/>
      <c r="K68" s="56"/>
      <c r="L68" s="51"/>
      <c r="M68" s="52"/>
      <c r="N68" s="46">
        <v>0.53055555555555556</v>
      </c>
      <c r="O68" s="53">
        <f t="shared" si="0"/>
        <v>2.0833333333333259E-3</v>
      </c>
      <c r="P68" s="54"/>
    </row>
    <row r="69" spans="1:16" ht="16" x14ac:dyDescent="0.2">
      <c r="A69" s="46">
        <v>0.53333333333333333</v>
      </c>
      <c r="B69" s="40" t="s">
        <v>351</v>
      </c>
      <c r="C69" s="40"/>
      <c r="D69" s="40"/>
      <c r="E69" s="37">
        <v>1</v>
      </c>
      <c r="F69" s="39" t="s">
        <v>350</v>
      </c>
      <c r="G69" s="47" t="s">
        <v>347</v>
      </c>
      <c r="H69" s="40" t="s">
        <v>627</v>
      </c>
      <c r="I69" s="48">
        <v>1</v>
      </c>
      <c r="J69" s="55"/>
      <c r="K69" s="56"/>
      <c r="L69" s="51"/>
      <c r="M69" s="52"/>
      <c r="N69" s="46">
        <v>0.53749999999999998</v>
      </c>
      <c r="O69" s="53">
        <f t="shared" ref="O69:O132" si="1">ABS(N69-A69)</f>
        <v>4.1666666666666519E-3</v>
      </c>
      <c r="P69" s="54"/>
    </row>
    <row r="70" spans="1:16" ht="16" x14ac:dyDescent="0.2">
      <c r="A70" s="46">
        <v>0.53333333333333333</v>
      </c>
      <c r="B70" s="40" t="s">
        <v>369</v>
      </c>
      <c r="C70" s="40"/>
      <c r="D70" s="40"/>
      <c r="E70" s="37">
        <v>1</v>
      </c>
      <c r="F70" s="39" t="s">
        <v>365</v>
      </c>
      <c r="G70" s="47" t="s">
        <v>347</v>
      </c>
      <c r="H70" s="40" t="s">
        <v>491</v>
      </c>
      <c r="I70" s="48">
        <v>1</v>
      </c>
      <c r="J70" s="55"/>
      <c r="K70" s="56"/>
      <c r="L70" s="51"/>
      <c r="M70" s="52"/>
      <c r="N70" s="46">
        <v>0.53888888888888886</v>
      </c>
      <c r="O70" s="53">
        <f t="shared" si="1"/>
        <v>5.5555555555555358E-3</v>
      </c>
      <c r="P70" s="54"/>
    </row>
    <row r="71" spans="1:16" ht="16" x14ac:dyDescent="0.2">
      <c r="A71" s="46">
        <v>0.53541666666666665</v>
      </c>
      <c r="B71" s="40" t="s">
        <v>628</v>
      </c>
      <c r="C71" s="40"/>
      <c r="D71" s="40"/>
      <c r="E71" s="37">
        <v>1</v>
      </c>
      <c r="F71" s="39" t="s">
        <v>365</v>
      </c>
      <c r="G71" s="47" t="s">
        <v>347</v>
      </c>
      <c r="H71" s="40" t="s">
        <v>397</v>
      </c>
      <c r="I71" s="48"/>
      <c r="J71" s="55">
        <v>1</v>
      </c>
      <c r="K71" s="56"/>
      <c r="L71" s="51"/>
      <c r="M71" s="52"/>
      <c r="N71" s="46">
        <v>0.53888888888888886</v>
      </c>
      <c r="O71" s="53">
        <f t="shared" si="1"/>
        <v>3.4722222222222099E-3</v>
      </c>
      <c r="P71" s="54"/>
    </row>
    <row r="72" spans="1:16" ht="16" x14ac:dyDescent="0.2">
      <c r="A72" s="46">
        <v>0.53611111111111109</v>
      </c>
      <c r="B72" s="40" t="s">
        <v>363</v>
      </c>
      <c r="C72" s="40"/>
      <c r="D72" s="40"/>
      <c r="E72" s="37">
        <v>1</v>
      </c>
      <c r="F72" s="39" t="s">
        <v>354</v>
      </c>
      <c r="G72" s="47" t="s">
        <v>383</v>
      </c>
      <c r="H72" s="40" t="s">
        <v>347</v>
      </c>
      <c r="I72" s="48"/>
      <c r="J72" s="55"/>
      <c r="K72" s="56">
        <v>1</v>
      </c>
      <c r="L72" s="51"/>
      <c r="M72" s="52"/>
      <c r="N72" s="46">
        <v>4.7222222222222221E-2</v>
      </c>
      <c r="O72" s="53">
        <f t="shared" si="1"/>
        <v>0.48888888888888887</v>
      </c>
      <c r="P72" s="54"/>
    </row>
    <row r="73" spans="1:16" ht="16" x14ac:dyDescent="0.2">
      <c r="A73" s="46">
        <v>0.53749999999999998</v>
      </c>
      <c r="B73" s="40" t="s">
        <v>355</v>
      </c>
      <c r="C73" s="40"/>
      <c r="D73" s="40"/>
      <c r="E73" s="37">
        <v>1</v>
      </c>
      <c r="F73" s="39" t="s">
        <v>354</v>
      </c>
      <c r="G73" s="47" t="s">
        <v>347</v>
      </c>
      <c r="H73" s="40" t="s">
        <v>629</v>
      </c>
      <c r="I73" s="48"/>
      <c r="J73" s="55"/>
      <c r="K73" s="56"/>
      <c r="L73" s="51">
        <v>1</v>
      </c>
      <c r="M73" s="52"/>
      <c r="N73" s="46">
        <v>4.5833333333333337E-2</v>
      </c>
      <c r="O73" s="53">
        <f t="shared" si="1"/>
        <v>0.49166666666666664</v>
      </c>
      <c r="P73" s="54"/>
    </row>
    <row r="74" spans="1:16" ht="16" x14ac:dyDescent="0.2">
      <c r="A74" s="46">
        <v>4.3750000000000004E-2</v>
      </c>
      <c r="B74" s="40" t="s">
        <v>369</v>
      </c>
      <c r="C74" s="40"/>
      <c r="D74" s="40"/>
      <c r="E74" s="37">
        <v>1</v>
      </c>
      <c r="F74" s="39" t="s">
        <v>344</v>
      </c>
      <c r="G74" s="47" t="s">
        <v>347</v>
      </c>
      <c r="H74" s="40" t="s">
        <v>371</v>
      </c>
      <c r="I74" s="48">
        <v>1</v>
      </c>
      <c r="J74" s="55"/>
      <c r="K74" s="56"/>
      <c r="L74" s="51"/>
      <c r="M74" s="52"/>
      <c r="N74" s="46">
        <v>4.5833333333333337E-2</v>
      </c>
      <c r="O74" s="53">
        <f t="shared" si="1"/>
        <v>2.0833333333333329E-3</v>
      </c>
      <c r="P74" s="54"/>
    </row>
    <row r="75" spans="1:16" ht="16" x14ac:dyDescent="0.2">
      <c r="A75" s="46">
        <v>4.7222222222222221E-2</v>
      </c>
      <c r="B75" s="40" t="s">
        <v>415</v>
      </c>
      <c r="C75" s="40"/>
      <c r="D75" s="40"/>
      <c r="E75" s="37">
        <v>1</v>
      </c>
      <c r="F75" s="39" t="s">
        <v>354</v>
      </c>
      <c r="G75" s="47" t="s">
        <v>347</v>
      </c>
      <c r="H75" s="40" t="s">
        <v>571</v>
      </c>
      <c r="I75" s="48"/>
      <c r="J75" s="55"/>
      <c r="K75" s="56">
        <v>1</v>
      </c>
      <c r="L75" s="51"/>
      <c r="M75" s="52"/>
      <c r="N75" s="46">
        <v>5.7638888888888885E-2</v>
      </c>
      <c r="O75" s="53">
        <f t="shared" si="1"/>
        <v>1.0416666666666664E-2</v>
      </c>
      <c r="P75" s="54"/>
    </row>
    <row r="76" spans="1:16" ht="16" x14ac:dyDescent="0.2">
      <c r="A76" s="46">
        <v>4.7222222222222221E-2</v>
      </c>
      <c r="B76" s="40" t="s">
        <v>630</v>
      </c>
      <c r="C76" s="40">
        <v>1</v>
      </c>
      <c r="D76" s="40"/>
      <c r="E76" s="37">
        <v>0</v>
      </c>
      <c r="F76" s="39" t="s">
        <v>344</v>
      </c>
      <c r="G76" s="47" t="s">
        <v>372</v>
      </c>
      <c r="H76" s="40" t="s">
        <v>364</v>
      </c>
      <c r="I76" s="48"/>
      <c r="J76" s="55"/>
      <c r="K76" s="56">
        <v>1</v>
      </c>
      <c r="L76" s="51"/>
      <c r="M76" s="52"/>
      <c r="N76" s="46">
        <v>5.2777777777777778E-2</v>
      </c>
      <c r="O76" s="53">
        <f t="shared" si="1"/>
        <v>5.5555555555555566E-3</v>
      </c>
      <c r="P76" s="54"/>
    </row>
    <row r="77" spans="1:16" ht="16" x14ac:dyDescent="0.2">
      <c r="A77" s="46">
        <v>4.7222222222222221E-2</v>
      </c>
      <c r="B77" s="40" t="s">
        <v>376</v>
      </c>
      <c r="C77" s="40"/>
      <c r="D77" s="40"/>
      <c r="E77" s="37">
        <v>1</v>
      </c>
      <c r="F77" s="39" t="s">
        <v>365</v>
      </c>
      <c r="G77" s="47" t="s">
        <v>631</v>
      </c>
      <c r="H77" s="40" t="s">
        <v>347</v>
      </c>
      <c r="I77" s="48"/>
      <c r="J77" s="55"/>
      <c r="K77" s="56"/>
      <c r="L77" s="51">
        <v>1</v>
      </c>
      <c r="M77" s="52"/>
      <c r="N77" s="46">
        <v>6.9444444444444434E-2</v>
      </c>
      <c r="O77" s="53">
        <f t="shared" si="1"/>
        <v>2.2222222222222213E-2</v>
      </c>
      <c r="P77" s="54"/>
    </row>
    <row r="78" spans="1:16" ht="16" x14ac:dyDescent="0.2">
      <c r="A78" s="46">
        <v>4.8611111111111112E-2</v>
      </c>
      <c r="B78" s="40" t="s">
        <v>632</v>
      </c>
      <c r="C78" s="40"/>
      <c r="D78" s="40"/>
      <c r="E78" s="37">
        <v>1</v>
      </c>
      <c r="F78" s="39" t="s">
        <v>633</v>
      </c>
      <c r="G78" s="47" t="s">
        <v>347</v>
      </c>
      <c r="H78" s="40" t="s">
        <v>389</v>
      </c>
      <c r="I78" s="48">
        <v>1</v>
      </c>
      <c r="J78" s="55"/>
      <c r="K78" s="56"/>
      <c r="L78" s="51"/>
      <c r="M78" s="52"/>
      <c r="N78" s="46">
        <v>5.7638888888888885E-2</v>
      </c>
      <c r="O78" s="53">
        <f t="shared" si="1"/>
        <v>9.0277777777777735E-3</v>
      </c>
      <c r="P78" s="54"/>
    </row>
    <row r="79" spans="1:16" ht="16" x14ac:dyDescent="0.2">
      <c r="A79" s="46">
        <v>5.0694444444444452E-2</v>
      </c>
      <c r="B79" s="40" t="s">
        <v>351</v>
      </c>
      <c r="C79" s="40"/>
      <c r="D79" s="40"/>
      <c r="E79" s="37">
        <v>1</v>
      </c>
      <c r="F79" s="39" t="s">
        <v>350</v>
      </c>
      <c r="G79" s="47" t="s">
        <v>627</v>
      </c>
      <c r="H79" s="40" t="s">
        <v>347</v>
      </c>
      <c r="I79" s="48"/>
      <c r="J79" s="55"/>
      <c r="K79" s="56"/>
      <c r="L79" s="51">
        <v>1</v>
      </c>
      <c r="M79" s="52"/>
      <c r="N79" s="46">
        <v>7.1527777777777787E-2</v>
      </c>
      <c r="O79" s="53">
        <f t="shared" si="1"/>
        <v>2.0833333333333336E-2</v>
      </c>
      <c r="P79" s="54"/>
    </row>
    <row r="80" spans="1:16" ht="16" x14ac:dyDescent="0.2">
      <c r="A80" s="46">
        <v>5.0694444444444452E-2</v>
      </c>
      <c r="B80" s="40" t="s">
        <v>363</v>
      </c>
      <c r="C80" s="40"/>
      <c r="D80" s="40"/>
      <c r="E80" s="37">
        <v>1</v>
      </c>
      <c r="F80" s="39" t="s">
        <v>350</v>
      </c>
      <c r="G80" s="47" t="s">
        <v>634</v>
      </c>
      <c r="H80" s="40" t="s">
        <v>399</v>
      </c>
      <c r="I80" s="48"/>
      <c r="J80" s="55"/>
      <c r="K80" s="56">
        <v>1</v>
      </c>
      <c r="L80" s="51"/>
      <c r="M80" s="52"/>
      <c r="N80" s="46">
        <v>7.1527777777777787E-2</v>
      </c>
      <c r="O80" s="53">
        <f t="shared" si="1"/>
        <v>2.0833333333333336E-2</v>
      </c>
      <c r="P80" s="54"/>
    </row>
    <row r="81" spans="1:16" ht="16" x14ac:dyDescent="0.2">
      <c r="A81" s="46">
        <v>5.5555555555555552E-2</v>
      </c>
      <c r="B81" s="40" t="s">
        <v>609</v>
      </c>
      <c r="C81" s="40"/>
      <c r="D81" s="40"/>
      <c r="E81" s="37">
        <v>1</v>
      </c>
      <c r="F81" s="39" t="s">
        <v>359</v>
      </c>
      <c r="G81" s="47" t="s">
        <v>635</v>
      </c>
      <c r="H81" s="40" t="s">
        <v>347</v>
      </c>
      <c r="I81" s="48"/>
      <c r="J81" s="55"/>
      <c r="K81" s="56"/>
      <c r="L81" s="51">
        <v>1</v>
      </c>
      <c r="M81" s="52"/>
      <c r="N81" s="46">
        <v>7.1527777777777787E-2</v>
      </c>
      <c r="O81" s="53">
        <f t="shared" si="1"/>
        <v>1.5972222222222235E-2</v>
      </c>
      <c r="P81" s="54"/>
    </row>
    <row r="82" spans="1:16" ht="16" x14ac:dyDescent="0.2">
      <c r="A82" s="46">
        <v>5.5555555555555552E-2</v>
      </c>
      <c r="B82" s="40" t="s">
        <v>500</v>
      </c>
      <c r="C82" s="40"/>
      <c r="D82" s="40"/>
      <c r="E82" s="37">
        <v>1</v>
      </c>
      <c r="F82" s="39" t="s">
        <v>382</v>
      </c>
      <c r="G82" s="47" t="s">
        <v>635</v>
      </c>
      <c r="H82" s="40" t="s">
        <v>347</v>
      </c>
      <c r="I82" s="48"/>
      <c r="J82" s="55"/>
      <c r="K82" s="56"/>
      <c r="L82" s="51">
        <v>1</v>
      </c>
      <c r="M82" s="52"/>
      <c r="N82" s="46">
        <v>7.1527777777777787E-2</v>
      </c>
      <c r="O82" s="53">
        <f t="shared" si="1"/>
        <v>1.5972222222222235E-2</v>
      </c>
      <c r="P82" s="54"/>
    </row>
    <row r="83" spans="1:16" ht="16" x14ac:dyDescent="0.2">
      <c r="A83" s="46">
        <v>5.6250000000000001E-2</v>
      </c>
      <c r="B83" s="40" t="s">
        <v>355</v>
      </c>
      <c r="C83" s="40"/>
      <c r="D83" s="40"/>
      <c r="E83" s="37">
        <v>1</v>
      </c>
      <c r="F83" s="39" t="s">
        <v>354</v>
      </c>
      <c r="G83" s="47" t="s">
        <v>629</v>
      </c>
      <c r="H83" s="40" t="s">
        <v>636</v>
      </c>
      <c r="I83" s="48">
        <v>1</v>
      </c>
      <c r="J83" s="55"/>
      <c r="K83" s="56"/>
      <c r="L83" s="51"/>
      <c r="M83" s="52"/>
      <c r="N83" s="46">
        <v>7.7083333333333337E-2</v>
      </c>
      <c r="O83" s="53">
        <f t="shared" si="1"/>
        <v>2.0833333333333336E-2</v>
      </c>
      <c r="P83" s="54"/>
    </row>
    <row r="84" spans="1:16" ht="16" x14ac:dyDescent="0.2">
      <c r="A84" s="46">
        <v>6.6666666666666666E-2</v>
      </c>
      <c r="B84" s="40" t="s">
        <v>378</v>
      </c>
      <c r="C84" s="40"/>
      <c r="D84" s="40"/>
      <c r="E84" s="37">
        <v>1</v>
      </c>
      <c r="F84" s="39" t="s">
        <v>354</v>
      </c>
      <c r="G84" s="47" t="s">
        <v>347</v>
      </c>
      <c r="H84" s="40" t="s">
        <v>393</v>
      </c>
      <c r="I84" s="48"/>
      <c r="J84" s="55">
        <v>1</v>
      </c>
      <c r="K84" s="56"/>
      <c r="L84" s="51"/>
      <c r="M84" s="52"/>
      <c r="N84" s="46">
        <v>6.9444444444444434E-2</v>
      </c>
      <c r="O84" s="53">
        <f t="shared" si="1"/>
        <v>2.7777777777777679E-3</v>
      </c>
      <c r="P84" s="54"/>
    </row>
    <row r="85" spans="1:16" ht="16" x14ac:dyDescent="0.2">
      <c r="A85" s="46">
        <v>6.5972222222222224E-2</v>
      </c>
      <c r="B85" s="40" t="s">
        <v>415</v>
      </c>
      <c r="C85" s="40"/>
      <c r="D85" s="40"/>
      <c r="E85" s="37">
        <v>1</v>
      </c>
      <c r="F85" s="39" t="s">
        <v>354</v>
      </c>
      <c r="G85" s="47" t="s">
        <v>391</v>
      </c>
      <c r="H85" s="40" t="s">
        <v>347</v>
      </c>
      <c r="I85" s="48"/>
      <c r="J85" s="55"/>
      <c r="K85" s="56">
        <v>1</v>
      </c>
      <c r="L85" s="51"/>
      <c r="M85" s="52"/>
      <c r="N85" s="46">
        <v>8.3333333333333329E-2</v>
      </c>
      <c r="O85" s="53">
        <f t="shared" si="1"/>
        <v>1.7361111111111105E-2</v>
      </c>
      <c r="P85" s="54"/>
    </row>
    <row r="86" spans="1:16" ht="16" x14ac:dyDescent="0.2">
      <c r="A86" s="46">
        <v>9.375E-2</v>
      </c>
      <c r="B86" s="40" t="s">
        <v>609</v>
      </c>
      <c r="C86" s="40"/>
      <c r="D86" s="40"/>
      <c r="E86" s="37">
        <v>1</v>
      </c>
      <c r="F86" s="39" t="s">
        <v>344</v>
      </c>
      <c r="G86" s="47" t="s">
        <v>347</v>
      </c>
      <c r="H86" s="40" t="s">
        <v>352</v>
      </c>
      <c r="I86" s="48"/>
      <c r="J86" s="55">
        <v>1</v>
      </c>
      <c r="K86" s="56"/>
      <c r="L86" s="51"/>
      <c r="M86" s="52"/>
      <c r="N86" s="46">
        <v>9.7222222222222224E-2</v>
      </c>
      <c r="O86" s="53">
        <f t="shared" si="1"/>
        <v>3.4722222222222238E-3</v>
      </c>
      <c r="P86" s="54"/>
    </row>
    <row r="87" spans="1:16" ht="16" x14ac:dyDescent="0.2">
      <c r="A87" s="46">
        <v>9.4444444444444442E-2</v>
      </c>
      <c r="B87" s="40" t="s">
        <v>351</v>
      </c>
      <c r="C87" s="40"/>
      <c r="D87" s="40"/>
      <c r="E87" s="37">
        <v>1</v>
      </c>
      <c r="F87" s="39" t="s">
        <v>350</v>
      </c>
      <c r="G87" s="47" t="s">
        <v>347</v>
      </c>
      <c r="H87" s="40" t="s">
        <v>484</v>
      </c>
      <c r="I87" s="48"/>
      <c r="J87" s="55"/>
      <c r="K87" s="56"/>
      <c r="L87" s="51">
        <v>1</v>
      </c>
      <c r="M87" s="52"/>
      <c r="N87" s="46">
        <v>9.8611111111111108E-2</v>
      </c>
      <c r="O87" s="53">
        <f t="shared" si="1"/>
        <v>4.1666666666666657E-3</v>
      </c>
      <c r="P87" s="54"/>
    </row>
    <row r="88" spans="1:16" ht="16" x14ac:dyDescent="0.2">
      <c r="A88" s="46">
        <v>9.930555555555555E-2</v>
      </c>
      <c r="B88" s="40" t="s">
        <v>355</v>
      </c>
      <c r="C88" s="40"/>
      <c r="D88" s="40"/>
      <c r="E88" s="37">
        <v>1</v>
      </c>
      <c r="F88" s="39" t="s">
        <v>354</v>
      </c>
      <c r="G88" s="47" t="s">
        <v>371</v>
      </c>
      <c r="H88" s="40" t="s">
        <v>347</v>
      </c>
      <c r="I88" s="48"/>
      <c r="J88" s="55"/>
      <c r="K88" s="56"/>
      <c r="L88" s="51">
        <v>1</v>
      </c>
      <c r="M88" s="52"/>
      <c r="N88" s="46">
        <v>0.10555555555555556</v>
      </c>
      <c r="O88" s="53">
        <f t="shared" si="1"/>
        <v>6.2500000000000056E-3</v>
      </c>
      <c r="P88" s="54"/>
    </row>
    <row r="89" spans="1:16" ht="16" x14ac:dyDescent="0.2">
      <c r="A89" s="46">
        <v>0.10069444444444443</v>
      </c>
      <c r="B89" s="40" t="s">
        <v>376</v>
      </c>
      <c r="C89" s="40"/>
      <c r="D89" s="40"/>
      <c r="E89" s="37">
        <v>1</v>
      </c>
      <c r="F89" s="39" t="s">
        <v>365</v>
      </c>
      <c r="G89" s="47" t="s">
        <v>347</v>
      </c>
      <c r="H89" s="40" t="s">
        <v>529</v>
      </c>
      <c r="I89" s="48">
        <v>1</v>
      </c>
      <c r="J89" s="55"/>
      <c r="K89" s="56"/>
      <c r="L89" s="51"/>
      <c r="M89" s="52"/>
      <c r="N89" s="46">
        <v>0.10416666666666667</v>
      </c>
      <c r="O89" s="53">
        <f t="shared" si="1"/>
        <v>3.4722222222222376E-3</v>
      </c>
      <c r="P89" s="54"/>
    </row>
    <row r="90" spans="1:16" ht="16" x14ac:dyDescent="0.2">
      <c r="A90" s="46">
        <v>0.1125</v>
      </c>
      <c r="B90" s="40" t="s">
        <v>351</v>
      </c>
      <c r="C90" s="40"/>
      <c r="D90" s="40"/>
      <c r="E90" s="37">
        <v>1</v>
      </c>
      <c r="F90" s="39" t="s">
        <v>350</v>
      </c>
      <c r="G90" s="47" t="s">
        <v>617</v>
      </c>
      <c r="H90" s="40" t="s">
        <v>347</v>
      </c>
      <c r="I90" s="48"/>
      <c r="J90" s="55"/>
      <c r="K90" s="56">
        <v>1</v>
      </c>
      <c r="L90" s="51"/>
      <c r="M90" s="52"/>
      <c r="N90" s="46">
        <v>0.11944444444444445</v>
      </c>
      <c r="O90" s="53">
        <f t="shared" si="1"/>
        <v>6.9444444444444475E-3</v>
      </c>
      <c r="P90" s="54"/>
    </row>
    <row r="91" spans="1:16" ht="16" x14ac:dyDescent="0.2">
      <c r="A91" s="46">
        <v>0.11319444444444444</v>
      </c>
      <c r="B91" s="40" t="s">
        <v>363</v>
      </c>
      <c r="C91" s="40"/>
      <c r="D91" s="40"/>
      <c r="E91" s="37">
        <v>1</v>
      </c>
      <c r="F91" s="39" t="s">
        <v>350</v>
      </c>
      <c r="G91" s="47" t="s">
        <v>414</v>
      </c>
      <c r="H91" s="40" t="s">
        <v>347</v>
      </c>
      <c r="I91" s="48"/>
      <c r="J91" s="55"/>
      <c r="K91" s="56"/>
      <c r="L91" s="51">
        <v>1</v>
      </c>
      <c r="M91" s="52"/>
      <c r="N91" s="46"/>
      <c r="O91" s="53">
        <f t="shared" si="1"/>
        <v>0.11319444444444444</v>
      </c>
      <c r="P91" s="54"/>
    </row>
    <row r="92" spans="1:16" ht="16" x14ac:dyDescent="0.2">
      <c r="A92" s="46">
        <v>0.12222222222222223</v>
      </c>
      <c r="B92" s="40" t="s">
        <v>609</v>
      </c>
      <c r="C92" s="40"/>
      <c r="D92" s="40"/>
      <c r="E92" s="37">
        <v>1</v>
      </c>
      <c r="F92" s="39" t="s">
        <v>359</v>
      </c>
      <c r="G92" s="47" t="s">
        <v>347</v>
      </c>
      <c r="H92" s="40" t="s">
        <v>626</v>
      </c>
      <c r="I92" s="48">
        <v>1</v>
      </c>
      <c r="J92" s="55"/>
      <c r="K92" s="56"/>
      <c r="L92" s="51"/>
      <c r="M92" s="52"/>
      <c r="N92" s="46">
        <v>0.12847222222222224</v>
      </c>
      <c r="O92" s="53">
        <f t="shared" si="1"/>
        <v>6.2500000000000056E-3</v>
      </c>
      <c r="P92" s="54"/>
    </row>
    <row r="93" spans="1:16" ht="16" x14ac:dyDescent="0.2">
      <c r="A93" s="46">
        <v>0.12222222222222223</v>
      </c>
      <c r="B93" s="40" t="s">
        <v>351</v>
      </c>
      <c r="C93" s="40"/>
      <c r="D93" s="40"/>
      <c r="E93" s="37">
        <v>1</v>
      </c>
      <c r="F93" s="39" t="s">
        <v>359</v>
      </c>
      <c r="G93" s="47" t="s">
        <v>347</v>
      </c>
      <c r="H93" s="40" t="s">
        <v>371</v>
      </c>
      <c r="I93" s="48"/>
      <c r="J93" s="55"/>
      <c r="K93" s="56">
        <v>1</v>
      </c>
      <c r="L93" s="51"/>
      <c r="M93" s="52"/>
      <c r="N93" s="46">
        <v>0.13333333333333333</v>
      </c>
      <c r="O93" s="53">
        <f t="shared" si="1"/>
        <v>1.1111111111111099E-2</v>
      </c>
      <c r="P93" s="54"/>
    </row>
    <row r="94" spans="1:16" ht="16" x14ac:dyDescent="0.2">
      <c r="A94" s="46">
        <v>0.12291666666666667</v>
      </c>
      <c r="B94" s="40" t="s">
        <v>535</v>
      </c>
      <c r="C94" s="40"/>
      <c r="D94" s="40"/>
      <c r="E94" s="37">
        <v>1</v>
      </c>
      <c r="F94" s="39" t="s">
        <v>365</v>
      </c>
      <c r="G94" s="47" t="s">
        <v>386</v>
      </c>
      <c r="H94" s="40" t="s">
        <v>347</v>
      </c>
      <c r="I94" s="48"/>
      <c r="J94" s="55"/>
      <c r="K94" s="56">
        <v>1</v>
      </c>
      <c r="L94" s="51"/>
      <c r="M94" s="52"/>
      <c r="N94" s="46"/>
      <c r="O94" s="53">
        <f t="shared" si="1"/>
        <v>0.12291666666666667</v>
      </c>
      <c r="P94" s="54"/>
    </row>
    <row r="95" spans="1:16" ht="16" x14ac:dyDescent="0.2">
      <c r="A95" s="46">
        <v>0.12430555555555556</v>
      </c>
      <c r="B95" s="40" t="s">
        <v>415</v>
      </c>
      <c r="C95" s="40"/>
      <c r="D95" s="40"/>
      <c r="E95" s="37">
        <v>1</v>
      </c>
      <c r="F95" s="39" t="s">
        <v>354</v>
      </c>
      <c r="G95" s="47" t="s">
        <v>347</v>
      </c>
      <c r="H95" s="40" t="s">
        <v>417</v>
      </c>
      <c r="I95" s="48"/>
      <c r="J95" s="55"/>
      <c r="K95" s="56"/>
      <c r="L95" s="51">
        <v>1</v>
      </c>
      <c r="M95" s="52"/>
      <c r="N95" s="46"/>
      <c r="O95" s="53">
        <f t="shared" si="1"/>
        <v>0.12430555555555556</v>
      </c>
      <c r="P95" s="54"/>
    </row>
    <row r="96" spans="1:16" ht="16" x14ac:dyDescent="0.2">
      <c r="A96" s="46">
        <v>0.14027777777777778</v>
      </c>
      <c r="B96" s="40" t="s">
        <v>376</v>
      </c>
      <c r="C96" s="40"/>
      <c r="D96" s="40"/>
      <c r="E96" s="37">
        <v>1</v>
      </c>
      <c r="F96" s="39" t="s">
        <v>365</v>
      </c>
      <c r="G96" s="47" t="s">
        <v>529</v>
      </c>
      <c r="H96" s="40" t="s">
        <v>347</v>
      </c>
      <c r="I96" s="48">
        <v>1</v>
      </c>
      <c r="J96" s="55"/>
      <c r="K96" s="56"/>
      <c r="L96" s="51"/>
      <c r="M96" s="52"/>
      <c r="N96" s="46"/>
      <c r="O96" s="53">
        <f t="shared" si="1"/>
        <v>0.14027777777777778</v>
      </c>
      <c r="P96" s="54"/>
    </row>
    <row r="97" spans="1:16" ht="16" x14ac:dyDescent="0.2">
      <c r="A97" s="46">
        <v>0.14097222222222222</v>
      </c>
      <c r="B97" s="40" t="s">
        <v>363</v>
      </c>
      <c r="C97" s="40"/>
      <c r="D97" s="40"/>
      <c r="E97" s="37">
        <v>1</v>
      </c>
      <c r="F97" s="39" t="s">
        <v>350</v>
      </c>
      <c r="G97" s="47" t="s">
        <v>637</v>
      </c>
      <c r="H97" s="40" t="s">
        <v>347</v>
      </c>
      <c r="I97" s="48"/>
      <c r="J97" s="55"/>
      <c r="K97" s="56"/>
      <c r="L97" s="51">
        <v>1</v>
      </c>
      <c r="M97" s="52"/>
      <c r="N97" s="46"/>
      <c r="O97" s="53">
        <f t="shared" si="1"/>
        <v>0.14097222222222222</v>
      </c>
      <c r="P97" s="54"/>
    </row>
    <row r="98" spans="1:16" ht="16" x14ac:dyDescent="0.2">
      <c r="A98" s="46"/>
      <c r="B98" s="40"/>
      <c r="C98" s="40"/>
      <c r="D98" s="40"/>
      <c r="E98" s="37"/>
      <c r="F98" s="39"/>
      <c r="G98" s="47"/>
      <c r="H98" s="40"/>
      <c r="I98" s="48"/>
      <c r="J98" s="55"/>
      <c r="K98" s="56"/>
      <c r="L98" s="51"/>
      <c r="M98" s="52"/>
      <c r="N98" s="46"/>
      <c r="O98" s="53">
        <f t="shared" si="1"/>
        <v>0</v>
      </c>
      <c r="P98" s="54"/>
    </row>
    <row r="99" spans="1:16" ht="16" x14ac:dyDescent="0.2">
      <c r="A99" s="46"/>
      <c r="B99" s="40"/>
      <c r="C99" s="40"/>
      <c r="D99" s="40"/>
      <c r="E99" s="37"/>
      <c r="F99" s="39"/>
      <c r="G99" s="47"/>
      <c r="H99" s="40"/>
      <c r="I99" s="48"/>
      <c r="J99" s="55"/>
      <c r="K99" s="56"/>
      <c r="L99" s="51"/>
      <c r="M99" s="52"/>
      <c r="N99" s="46"/>
      <c r="O99" s="53">
        <f t="shared" si="1"/>
        <v>0</v>
      </c>
      <c r="P99" s="54"/>
    </row>
    <row r="100" spans="1:16" ht="16" x14ac:dyDescent="0.2">
      <c r="A100" s="46"/>
      <c r="B100" s="40"/>
      <c r="C100" s="40"/>
      <c r="D100" s="40"/>
      <c r="E100" s="37"/>
      <c r="F100" s="39"/>
      <c r="G100" s="47"/>
      <c r="H100" s="40"/>
      <c r="I100" s="48"/>
      <c r="J100" s="55"/>
      <c r="K100" s="56"/>
      <c r="L100" s="51"/>
      <c r="M100" s="52"/>
      <c r="N100" s="46"/>
      <c r="O100" s="53">
        <f t="shared" si="1"/>
        <v>0</v>
      </c>
      <c r="P100" s="54"/>
    </row>
    <row r="101" spans="1:16" ht="16" x14ac:dyDescent="0.2">
      <c r="A101" s="46"/>
      <c r="B101" s="40"/>
      <c r="C101" s="40"/>
      <c r="D101" s="40"/>
      <c r="E101" s="37"/>
      <c r="F101" s="39"/>
      <c r="G101" s="47"/>
      <c r="H101" s="40"/>
      <c r="I101" s="48"/>
      <c r="J101" s="55"/>
      <c r="K101" s="56"/>
      <c r="L101" s="51"/>
      <c r="M101" s="52"/>
      <c r="N101" s="46"/>
      <c r="O101" s="53">
        <f t="shared" si="1"/>
        <v>0</v>
      </c>
      <c r="P101" s="54"/>
    </row>
    <row r="102" spans="1:16" ht="16" x14ac:dyDescent="0.2">
      <c r="A102" s="46"/>
      <c r="B102" s="40"/>
      <c r="C102" s="40"/>
      <c r="D102" s="40"/>
      <c r="E102" s="37"/>
      <c r="F102" s="39"/>
      <c r="G102" s="47"/>
      <c r="H102" s="40"/>
      <c r="I102" s="48"/>
      <c r="J102" s="55"/>
      <c r="K102" s="56"/>
      <c r="L102" s="51"/>
      <c r="M102" s="52"/>
      <c r="N102" s="46"/>
      <c r="O102" s="53">
        <f t="shared" si="1"/>
        <v>0</v>
      </c>
      <c r="P102" s="54"/>
    </row>
    <row r="103" spans="1:16" ht="16" x14ac:dyDescent="0.2">
      <c r="A103" s="46"/>
      <c r="B103" s="40"/>
      <c r="C103" s="40"/>
      <c r="D103" s="40"/>
      <c r="E103" s="37"/>
      <c r="F103" s="39"/>
      <c r="G103" s="47"/>
      <c r="H103" s="40"/>
      <c r="I103" s="48"/>
      <c r="J103" s="55"/>
      <c r="K103" s="56"/>
      <c r="L103" s="51"/>
      <c r="M103" s="52"/>
      <c r="N103" s="46"/>
      <c r="O103" s="53">
        <f t="shared" si="1"/>
        <v>0</v>
      </c>
      <c r="P103" s="54"/>
    </row>
    <row r="104" spans="1:16" ht="16" x14ac:dyDescent="0.2">
      <c r="A104" s="46"/>
      <c r="B104" s="40"/>
      <c r="C104" s="40"/>
      <c r="D104" s="40"/>
      <c r="E104" s="37"/>
      <c r="F104" s="39"/>
      <c r="G104" s="47"/>
      <c r="H104" s="40"/>
      <c r="I104" s="48"/>
      <c r="J104" s="55"/>
      <c r="K104" s="56"/>
      <c r="L104" s="51"/>
      <c r="M104" s="52"/>
      <c r="N104" s="46"/>
      <c r="O104" s="53">
        <f t="shared" si="1"/>
        <v>0</v>
      </c>
      <c r="P104" s="54"/>
    </row>
    <row r="105" spans="1:16" ht="16" x14ac:dyDescent="0.2">
      <c r="A105" s="46"/>
      <c r="B105" s="40"/>
      <c r="C105" s="40"/>
      <c r="D105" s="40"/>
      <c r="E105" s="37"/>
      <c r="F105" s="39"/>
      <c r="G105" s="47"/>
      <c r="H105" s="40"/>
      <c r="I105" s="48"/>
      <c r="J105" s="55"/>
      <c r="K105" s="56"/>
      <c r="L105" s="51"/>
      <c r="M105" s="52"/>
      <c r="N105" s="46"/>
      <c r="O105" s="53">
        <f t="shared" si="1"/>
        <v>0</v>
      </c>
      <c r="P105" s="54"/>
    </row>
    <row r="106" spans="1:16" ht="16" x14ac:dyDescent="0.2">
      <c r="A106" s="46"/>
      <c r="B106" s="40"/>
      <c r="C106" s="40"/>
      <c r="D106" s="40"/>
      <c r="E106" s="37"/>
      <c r="F106" s="39"/>
      <c r="G106" s="47"/>
      <c r="H106" s="40"/>
      <c r="I106" s="48"/>
      <c r="J106" s="55"/>
      <c r="K106" s="56"/>
      <c r="L106" s="51"/>
      <c r="M106" s="52"/>
      <c r="N106" s="46"/>
      <c r="O106" s="53">
        <f t="shared" si="1"/>
        <v>0</v>
      </c>
      <c r="P106" s="54"/>
    </row>
    <row r="107" spans="1:16" ht="16" x14ac:dyDescent="0.2">
      <c r="A107" s="46"/>
      <c r="B107" s="40"/>
      <c r="C107" s="40"/>
      <c r="D107" s="40"/>
      <c r="E107" s="37"/>
      <c r="F107" s="39"/>
      <c r="G107" s="47"/>
      <c r="H107" s="40"/>
      <c r="I107" s="48"/>
      <c r="J107" s="55"/>
      <c r="K107" s="56"/>
      <c r="L107" s="51"/>
      <c r="M107" s="52"/>
      <c r="N107" s="46"/>
      <c r="O107" s="53">
        <f t="shared" si="1"/>
        <v>0</v>
      </c>
      <c r="P107" s="54"/>
    </row>
    <row r="108" spans="1:16" ht="16" x14ac:dyDescent="0.2">
      <c r="A108" s="46"/>
      <c r="B108" s="40"/>
      <c r="C108" s="40"/>
      <c r="D108" s="40"/>
      <c r="E108" s="37"/>
      <c r="F108" s="39"/>
      <c r="G108" s="47"/>
      <c r="H108" s="40"/>
      <c r="I108" s="48"/>
      <c r="J108" s="55"/>
      <c r="K108" s="56"/>
      <c r="L108" s="51"/>
      <c r="M108" s="52"/>
      <c r="N108" s="46"/>
      <c r="O108" s="53">
        <f t="shared" si="1"/>
        <v>0</v>
      </c>
      <c r="P108" s="54"/>
    </row>
    <row r="109" spans="1:16" ht="16" x14ac:dyDescent="0.2">
      <c r="A109" s="46"/>
      <c r="B109" s="40"/>
      <c r="C109" s="40"/>
      <c r="D109" s="40"/>
      <c r="E109" s="37"/>
      <c r="F109" s="39"/>
      <c r="G109" s="47"/>
      <c r="H109" s="40"/>
      <c r="I109" s="48"/>
      <c r="J109" s="55"/>
      <c r="K109" s="56"/>
      <c r="L109" s="51"/>
      <c r="M109" s="52"/>
      <c r="N109" s="46"/>
      <c r="O109" s="53">
        <f t="shared" si="1"/>
        <v>0</v>
      </c>
      <c r="P109" s="54"/>
    </row>
    <row r="110" spans="1:16" ht="16" x14ac:dyDescent="0.2">
      <c r="A110" s="46"/>
      <c r="B110" s="40"/>
      <c r="C110" s="40"/>
      <c r="D110" s="40"/>
      <c r="E110" s="37"/>
      <c r="F110" s="39"/>
      <c r="G110" s="47"/>
      <c r="H110" s="40"/>
      <c r="I110" s="48"/>
      <c r="J110" s="55"/>
      <c r="K110" s="56"/>
      <c r="L110" s="51"/>
      <c r="M110" s="52"/>
      <c r="N110" s="46"/>
      <c r="O110" s="53">
        <f t="shared" si="1"/>
        <v>0</v>
      </c>
      <c r="P110" s="54"/>
    </row>
    <row r="111" spans="1:16" ht="16" x14ac:dyDescent="0.2">
      <c r="A111" s="46"/>
      <c r="B111" s="40"/>
      <c r="C111" s="40"/>
      <c r="D111" s="40"/>
      <c r="E111" s="37"/>
      <c r="F111" s="39"/>
      <c r="G111" s="47"/>
      <c r="H111" s="40"/>
      <c r="I111" s="48"/>
      <c r="J111" s="55"/>
      <c r="K111" s="56"/>
      <c r="L111" s="51"/>
      <c r="M111" s="52"/>
      <c r="N111" s="46"/>
      <c r="O111" s="53">
        <f t="shared" si="1"/>
        <v>0</v>
      </c>
      <c r="P111" s="54"/>
    </row>
    <row r="112" spans="1:16" ht="16" x14ac:dyDescent="0.2">
      <c r="A112" s="46"/>
      <c r="B112" s="40"/>
      <c r="C112" s="40"/>
      <c r="D112" s="40"/>
      <c r="E112" s="37"/>
      <c r="F112" s="39"/>
      <c r="G112" s="47"/>
      <c r="H112" s="40"/>
      <c r="I112" s="48"/>
      <c r="J112" s="55"/>
      <c r="K112" s="56"/>
      <c r="L112" s="51"/>
      <c r="M112" s="52"/>
      <c r="N112" s="46"/>
      <c r="O112" s="53">
        <f t="shared" si="1"/>
        <v>0</v>
      </c>
      <c r="P112" s="54"/>
    </row>
    <row r="113" spans="1:16" ht="16" x14ac:dyDescent="0.2">
      <c r="A113" s="46"/>
      <c r="B113" s="40"/>
      <c r="C113" s="40"/>
      <c r="D113" s="40"/>
      <c r="E113" s="37"/>
      <c r="F113" s="39"/>
      <c r="G113" s="47"/>
      <c r="H113" s="40"/>
      <c r="I113" s="48"/>
      <c r="J113" s="55"/>
      <c r="K113" s="56"/>
      <c r="L113" s="51"/>
      <c r="M113" s="52"/>
      <c r="N113" s="46"/>
      <c r="O113" s="53">
        <f t="shared" si="1"/>
        <v>0</v>
      </c>
      <c r="P113" s="54"/>
    </row>
    <row r="114" spans="1:16" ht="16" x14ac:dyDescent="0.2">
      <c r="A114" s="46"/>
      <c r="B114" s="40"/>
      <c r="C114" s="40"/>
      <c r="D114" s="40"/>
      <c r="E114" s="37"/>
      <c r="F114" s="39"/>
      <c r="G114" s="47"/>
      <c r="H114" s="40"/>
      <c r="I114" s="48"/>
      <c r="J114" s="55"/>
      <c r="K114" s="56"/>
      <c r="L114" s="51"/>
      <c r="M114" s="52"/>
      <c r="N114" s="46"/>
      <c r="O114" s="53">
        <f t="shared" si="1"/>
        <v>0</v>
      </c>
      <c r="P114" s="54"/>
    </row>
    <row r="115" spans="1:16" ht="16" x14ac:dyDescent="0.2">
      <c r="A115" s="46"/>
      <c r="B115" s="40"/>
      <c r="C115" s="40"/>
      <c r="D115" s="40"/>
      <c r="E115" s="37"/>
      <c r="F115" s="39"/>
      <c r="G115" s="47"/>
      <c r="H115" s="40"/>
      <c r="I115" s="48"/>
      <c r="J115" s="55"/>
      <c r="K115" s="56"/>
      <c r="L115" s="51"/>
      <c r="M115" s="52"/>
      <c r="N115" s="46"/>
      <c r="O115" s="53">
        <f t="shared" si="1"/>
        <v>0</v>
      </c>
      <c r="P115" s="54"/>
    </row>
    <row r="116" spans="1:16" ht="16" x14ac:dyDescent="0.2">
      <c r="A116" s="46"/>
      <c r="B116" s="40"/>
      <c r="C116" s="40"/>
      <c r="D116" s="40"/>
      <c r="E116" s="37"/>
      <c r="F116" s="39"/>
      <c r="G116" s="47"/>
      <c r="H116" s="40"/>
      <c r="I116" s="48"/>
      <c r="J116" s="55"/>
      <c r="K116" s="56"/>
      <c r="L116" s="51"/>
      <c r="M116" s="52"/>
      <c r="N116" s="46"/>
      <c r="O116" s="53">
        <f t="shared" si="1"/>
        <v>0</v>
      </c>
      <c r="P116" s="54"/>
    </row>
    <row r="117" spans="1:16" ht="16" x14ac:dyDescent="0.2">
      <c r="A117" s="46"/>
      <c r="B117" s="40"/>
      <c r="C117" s="40"/>
      <c r="D117" s="40"/>
      <c r="E117" s="37"/>
      <c r="F117" s="39"/>
      <c r="G117" s="47"/>
      <c r="H117" s="40"/>
      <c r="I117" s="48"/>
      <c r="J117" s="55"/>
      <c r="K117" s="56"/>
      <c r="L117" s="51"/>
      <c r="M117" s="52"/>
      <c r="N117" s="46"/>
      <c r="O117" s="53">
        <f t="shared" si="1"/>
        <v>0</v>
      </c>
      <c r="P117" s="54"/>
    </row>
    <row r="118" spans="1:16" ht="16" x14ac:dyDescent="0.2">
      <c r="A118" s="46"/>
      <c r="B118" s="40"/>
      <c r="C118" s="40"/>
      <c r="D118" s="40"/>
      <c r="E118" s="37"/>
      <c r="F118" s="39"/>
      <c r="G118" s="47"/>
      <c r="H118" s="40"/>
      <c r="I118" s="48"/>
      <c r="J118" s="55"/>
      <c r="K118" s="56"/>
      <c r="L118" s="51"/>
      <c r="M118" s="52"/>
      <c r="N118" s="46"/>
      <c r="O118" s="53">
        <f t="shared" si="1"/>
        <v>0</v>
      </c>
      <c r="P118" s="54"/>
    </row>
    <row r="119" spans="1:16" ht="16" x14ac:dyDescent="0.2">
      <c r="A119" s="46"/>
      <c r="B119" s="40"/>
      <c r="C119" s="40"/>
      <c r="D119" s="40"/>
      <c r="E119" s="37"/>
      <c r="F119" s="39"/>
      <c r="G119" s="47"/>
      <c r="H119" s="40"/>
      <c r="I119" s="48"/>
      <c r="J119" s="55"/>
      <c r="K119" s="56"/>
      <c r="L119" s="51"/>
      <c r="M119" s="52"/>
      <c r="N119" s="46"/>
      <c r="O119" s="53">
        <f t="shared" si="1"/>
        <v>0</v>
      </c>
      <c r="P119" s="54"/>
    </row>
    <row r="120" spans="1:16" ht="16" x14ac:dyDescent="0.2">
      <c r="A120" s="46"/>
      <c r="B120" s="40"/>
      <c r="C120" s="40"/>
      <c r="D120" s="40"/>
      <c r="E120" s="37"/>
      <c r="F120" s="39"/>
      <c r="G120" s="47"/>
      <c r="H120" s="40"/>
      <c r="I120" s="48"/>
      <c r="J120" s="55"/>
      <c r="K120" s="56"/>
      <c r="L120" s="51"/>
      <c r="M120" s="52"/>
      <c r="N120" s="46"/>
      <c r="O120" s="53">
        <f t="shared" si="1"/>
        <v>0</v>
      </c>
      <c r="P120" s="54"/>
    </row>
    <row r="121" spans="1:16" ht="16" x14ac:dyDescent="0.2">
      <c r="A121" s="46"/>
      <c r="B121" s="40"/>
      <c r="C121" s="40"/>
      <c r="D121" s="40"/>
      <c r="E121" s="37"/>
      <c r="F121" s="39"/>
      <c r="G121" s="47"/>
      <c r="H121" s="40"/>
      <c r="I121" s="48"/>
      <c r="J121" s="55"/>
      <c r="K121" s="56"/>
      <c r="L121" s="51"/>
      <c r="M121" s="52"/>
      <c r="N121" s="46"/>
      <c r="O121" s="53">
        <f t="shared" si="1"/>
        <v>0</v>
      </c>
      <c r="P121" s="54"/>
    </row>
    <row r="122" spans="1:16" ht="16" x14ac:dyDescent="0.2">
      <c r="A122" s="46"/>
      <c r="B122" s="40"/>
      <c r="C122" s="40"/>
      <c r="D122" s="40"/>
      <c r="E122" s="37"/>
      <c r="F122" s="39"/>
      <c r="G122" s="47"/>
      <c r="H122" s="40"/>
      <c r="I122" s="48"/>
      <c r="J122" s="55"/>
      <c r="K122" s="56"/>
      <c r="L122" s="51"/>
      <c r="M122" s="52"/>
      <c r="N122" s="46"/>
      <c r="O122" s="53">
        <f t="shared" si="1"/>
        <v>0</v>
      </c>
      <c r="P122" s="54"/>
    </row>
    <row r="123" spans="1:16" ht="16" x14ac:dyDescent="0.2">
      <c r="A123" s="46"/>
      <c r="B123" s="40"/>
      <c r="C123" s="40"/>
      <c r="D123" s="40"/>
      <c r="E123" s="37"/>
      <c r="F123" s="39"/>
      <c r="G123" s="47"/>
      <c r="H123" s="40"/>
      <c r="I123" s="48"/>
      <c r="J123" s="55"/>
      <c r="K123" s="56"/>
      <c r="L123" s="51"/>
      <c r="M123" s="52"/>
      <c r="N123" s="46"/>
      <c r="O123" s="53">
        <f t="shared" si="1"/>
        <v>0</v>
      </c>
      <c r="P123" s="54"/>
    </row>
    <row r="124" spans="1:16" ht="16" x14ac:dyDescent="0.2">
      <c r="A124" s="46"/>
      <c r="B124" s="40"/>
      <c r="C124" s="40"/>
      <c r="D124" s="40"/>
      <c r="E124" s="37"/>
      <c r="F124" s="39"/>
      <c r="G124" s="47"/>
      <c r="H124" s="40"/>
      <c r="I124" s="48"/>
      <c r="J124" s="55"/>
      <c r="K124" s="56"/>
      <c r="L124" s="51"/>
      <c r="M124" s="52"/>
      <c r="N124" s="46"/>
      <c r="O124" s="53">
        <f t="shared" si="1"/>
        <v>0</v>
      </c>
      <c r="P124" s="58"/>
    </row>
    <row r="125" spans="1:16" ht="16" x14ac:dyDescent="0.2">
      <c r="A125" s="46"/>
      <c r="B125" s="40"/>
      <c r="C125" s="40"/>
      <c r="D125" s="40"/>
      <c r="E125" s="37"/>
      <c r="F125" s="39"/>
      <c r="G125" s="47"/>
      <c r="H125" s="40"/>
      <c r="I125" s="48"/>
      <c r="J125" s="55"/>
      <c r="K125" s="56"/>
      <c r="L125" s="51"/>
      <c r="M125" s="52"/>
      <c r="N125" s="46"/>
      <c r="O125" s="53">
        <f t="shared" si="1"/>
        <v>0</v>
      </c>
      <c r="P125" s="54"/>
    </row>
    <row r="126" spans="1:16" ht="16" x14ac:dyDescent="0.2">
      <c r="A126" s="46"/>
      <c r="B126" s="40"/>
      <c r="C126" s="40"/>
      <c r="D126" s="40"/>
      <c r="E126" s="37"/>
      <c r="F126" s="39"/>
      <c r="G126" s="47"/>
      <c r="H126" s="40"/>
      <c r="I126" s="48"/>
      <c r="J126" s="55"/>
      <c r="K126" s="56"/>
      <c r="L126" s="51"/>
      <c r="M126" s="52"/>
      <c r="N126" s="46"/>
      <c r="O126" s="53">
        <f t="shared" si="1"/>
        <v>0</v>
      </c>
      <c r="P126" s="54"/>
    </row>
    <row r="127" spans="1:16" ht="16" x14ac:dyDescent="0.2">
      <c r="A127" s="46"/>
      <c r="B127" s="40"/>
      <c r="C127" s="40"/>
      <c r="D127" s="40"/>
      <c r="E127" s="37"/>
      <c r="F127" s="39"/>
      <c r="G127" s="47"/>
      <c r="H127" s="40"/>
      <c r="I127" s="48"/>
      <c r="J127" s="55"/>
      <c r="K127" s="56"/>
      <c r="L127" s="51"/>
      <c r="M127" s="52"/>
      <c r="N127" s="46"/>
      <c r="O127" s="53">
        <f t="shared" si="1"/>
        <v>0</v>
      </c>
      <c r="P127" s="54"/>
    </row>
    <row r="128" spans="1:16" ht="16" x14ac:dyDescent="0.2">
      <c r="A128" s="46"/>
      <c r="B128" s="40"/>
      <c r="C128" s="40"/>
      <c r="D128" s="40"/>
      <c r="E128" s="37"/>
      <c r="F128" s="39"/>
      <c r="G128" s="47"/>
      <c r="H128" s="40"/>
      <c r="I128" s="48"/>
      <c r="J128" s="55"/>
      <c r="K128" s="56"/>
      <c r="L128" s="51"/>
      <c r="M128" s="52"/>
      <c r="N128" s="46"/>
      <c r="O128" s="53">
        <f t="shared" si="1"/>
        <v>0</v>
      </c>
      <c r="P128" s="54"/>
    </row>
    <row r="129" spans="1:16" ht="16" x14ac:dyDescent="0.2">
      <c r="A129" s="46"/>
      <c r="B129" s="40"/>
      <c r="C129" s="40"/>
      <c r="D129" s="40"/>
      <c r="E129" s="37"/>
      <c r="F129" s="39"/>
      <c r="G129" s="47"/>
      <c r="H129" s="40"/>
      <c r="I129" s="48"/>
      <c r="J129" s="55"/>
      <c r="K129" s="56"/>
      <c r="L129" s="51"/>
      <c r="M129" s="52"/>
      <c r="N129" s="46"/>
      <c r="O129" s="53">
        <f t="shared" si="1"/>
        <v>0</v>
      </c>
      <c r="P129" s="54"/>
    </row>
    <row r="130" spans="1:16" ht="16" x14ac:dyDescent="0.2">
      <c r="A130" s="46"/>
      <c r="B130" s="40"/>
      <c r="C130" s="40"/>
      <c r="D130" s="40"/>
      <c r="E130" s="37"/>
      <c r="F130" s="39"/>
      <c r="G130" s="47"/>
      <c r="H130" s="40"/>
      <c r="I130" s="57"/>
      <c r="J130" s="49"/>
      <c r="K130" s="50"/>
      <c r="L130" s="51"/>
      <c r="M130" s="52"/>
      <c r="N130" s="46"/>
      <c r="O130" s="53">
        <f t="shared" si="1"/>
        <v>0</v>
      </c>
      <c r="P130" s="54"/>
    </row>
    <row r="131" spans="1:16" ht="16" x14ac:dyDescent="0.2">
      <c r="A131" s="46"/>
      <c r="B131" s="40"/>
      <c r="C131" s="40"/>
      <c r="D131" s="40"/>
      <c r="E131" s="37"/>
      <c r="F131" s="39"/>
      <c r="G131" s="47"/>
      <c r="H131" s="40"/>
      <c r="I131" s="48"/>
      <c r="J131" s="49"/>
      <c r="K131" s="50"/>
      <c r="L131" s="51"/>
      <c r="M131" s="52"/>
      <c r="N131" s="46"/>
      <c r="O131" s="53">
        <f t="shared" si="1"/>
        <v>0</v>
      </c>
      <c r="P131" s="54"/>
    </row>
    <row r="132" spans="1:16" ht="16" x14ac:dyDescent="0.2">
      <c r="A132" s="46"/>
      <c r="B132" s="40"/>
      <c r="C132" s="40"/>
      <c r="D132" s="40"/>
      <c r="E132" s="37"/>
      <c r="F132" s="39"/>
      <c r="G132" s="47"/>
      <c r="H132" s="40"/>
      <c r="I132" s="48"/>
      <c r="J132" s="49"/>
      <c r="K132" s="50"/>
      <c r="L132" s="51"/>
      <c r="M132" s="52"/>
      <c r="N132" s="46"/>
      <c r="O132" s="53">
        <f t="shared" si="1"/>
        <v>0</v>
      </c>
      <c r="P132" s="54"/>
    </row>
    <row r="133" spans="1:16" ht="16" x14ac:dyDescent="0.2">
      <c r="A133" s="46"/>
      <c r="B133" s="40"/>
      <c r="C133" s="40"/>
      <c r="D133" s="40"/>
      <c r="E133" s="37"/>
      <c r="F133" s="39"/>
      <c r="G133" s="47"/>
      <c r="H133" s="40"/>
      <c r="I133" s="48"/>
      <c r="J133" s="49"/>
      <c r="K133" s="50"/>
      <c r="L133" s="51"/>
      <c r="M133" s="52"/>
      <c r="N133" s="46"/>
      <c r="O133" s="53">
        <f t="shared" ref="O133:O196" si="2">ABS(N133-A133)</f>
        <v>0</v>
      </c>
      <c r="P133" s="54"/>
    </row>
    <row r="134" spans="1:16" ht="16" x14ac:dyDescent="0.2">
      <c r="A134" s="46"/>
      <c r="B134" s="40"/>
      <c r="C134" s="40"/>
      <c r="D134" s="40"/>
      <c r="E134" s="37"/>
      <c r="F134" s="39"/>
      <c r="G134" s="47"/>
      <c r="H134" s="40"/>
      <c r="I134" s="48"/>
      <c r="J134" s="49"/>
      <c r="K134" s="50"/>
      <c r="L134" s="51"/>
      <c r="M134" s="52"/>
      <c r="N134" s="46"/>
      <c r="O134" s="53">
        <f t="shared" si="2"/>
        <v>0</v>
      </c>
      <c r="P134" s="54"/>
    </row>
    <row r="135" spans="1:16" ht="16" x14ac:dyDescent="0.2">
      <c r="A135" s="46"/>
      <c r="B135" s="40"/>
      <c r="C135" s="40"/>
      <c r="D135" s="40"/>
      <c r="E135" s="37"/>
      <c r="F135" s="39"/>
      <c r="G135" s="47"/>
      <c r="H135" s="40"/>
      <c r="I135" s="48"/>
      <c r="J135" s="49"/>
      <c r="K135" s="50"/>
      <c r="L135" s="51"/>
      <c r="M135" s="52"/>
      <c r="N135" s="46"/>
      <c r="O135" s="53">
        <f t="shared" si="2"/>
        <v>0</v>
      </c>
      <c r="P135" s="54"/>
    </row>
    <row r="136" spans="1:16" ht="16" x14ac:dyDescent="0.2">
      <c r="A136" s="46"/>
      <c r="B136" s="40"/>
      <c r="C136" s="40"/>
      <c r="D136" s="40"/>
      <c r="E136" s="37"/>
      <c r="F136" s="39"/>
      <c r="G136" s="47"/>
      <c r="H136" s="40"/>
      <c r="I136" s="48"/>
      <c r="J136" s="49"/>
      <c r="K136" s="50"/>
      <c r="L136" s="51"/>
      <c r="M136" s="52"/>
      <c r="N136" s="46"/>
      <c r="O136" s="53">
        <f t="shared" si="2"/>
        <v>0</v>
      </c>
      <c r="P136" s="54"/>
    </row>
    <row r="137" spans="1:16" ht="16" x14ac:dyDescent="0.2">
      <c r="A137" s="46"/>
      <c r="B137" s="40"/>
      <c r="C137" s="40"/>
      <c r="D137" s="40"/>
      <c r="E137" s="37"/>
      <c r="F137" s="39"/>
      <c r="G137" s="47"/>
      <c r="H137" s="40"/>
      <c r="I137" s="48"/>
      <c r="J137" s="49"/>
      <c r="K137" s="50"/>
      <c r="L137" s="51"/>
      <c r="M137" s="52"/>
      <c r="N137" s="46"/>
      <c r="O137" s="53">
        <f t="shared" si="2"/>
        <v>0</v>
      </c>
      <c r="P137" s="54"/>
    </row>
    <row r="138" spans="1:16" ht="16" x14ac:dyDescent="0.2">
      <c r="A138" s="46"/>
      <c r="B138" s="40"/>
      <c r="C138" s="40"/>
      <c r="D138" s="40"/>
      <c r="E138" s="37"/>
      <c r="F138" s="39"/>
      <c r="G138" s="47"/>
      <c r="H138" s="40"/>
      <c r="I138" s="48"/>
      <c r="J138" s="49"/>
      <c r="K138" s="50"/>
      <c r="L138" s="51"/>
      <c r="M138" s="52"/>
      <c r="N138" s="46"/>
      <c r="O138" s="53">
        <f t="shared" si="2"/>
        <v>0</v>
      </c>
      <c r="P138" s="54"/>
    </row>
    <row r="139" spans="1:16" ht="16" x14ac:dyDescent="0.2">
      <c r="A139" s="46"/>
      <c r="B139" s="40"/>
      <c r="C139" s="40"/>
      <c r="D139" s="40"/>
      <c r="E139" s="37"/>
      <c r="F139" s="39"/>
      <c r="G139" s="47"/>
      <c r="H139" s="40"/>
      <c r="I139" s="48"/>
      <c r="J139" s="49"/>
      <c r="K139" s="50"/>
      <c r="L139" s="51"/>
      <c r="M139" s="52"/>
      <c r="N139" s="46"/>
      <c r="O139" s="53">
        <f t="shared" si="2"/>
        <v>0</v>
      </c>
      <c r="P139" s="54"/>
    </row>
    <row r="140" spans="1:16" ht="16" x14ac:dyDescent="0.2">
      <c r="A140" s="46"/>
      <c r="B140" s="40"/>
      <c r="C140" s="40"/>
      <c r="D140" s="40"/>
      <c r="E140" s="37"/>
      <c r="F140" s="39"/>
      <c r="G140" s="47"/>
      <c r="H140" s="40"/>
      <c r="I140" s="48"/>
      <c r="J140" s="49"/>
      <c r="K140" s="50"/>
      <c r="L140" s="51"/>
      <c r="M140" s="52"/>
      <c r="N140" s="46"/>
      <c r="O140" s="53">
        <f t="shared" si="2"/>
        <v>0</v>
      </c>
      <c r="P140" s="54"/>
    </row>
    <row r="141" spans="1:16" ht="16" x14ac:dyDescent="0.2">
      <c r="A141" s="46"/>
      <c r="B141" s="40"/>
      <c r="C141" s="40"/>
      <c r="D141" s="40"/>
      <c r="E141" s="37"/>
      <c r="F141" s="39"/>
      <c r="G141" s="47"/>
      <c r="H141" s="40"/>
      <c r="I141" s="48"/>
      <c r="J141" s="49"/>
      <c r="K141" s="50"/>
      <c r="L141" s="51"/>
      <c r="M141" s="52"/>
      <c r="N141" s="46"/>
      <c r="O141" s="53">
        <f t="shared" si="2"/>
        <v>0</v>
      </c>
      <c r="P141" s="54"/>
    </row>
    <row r="142" spans="1:16" ht="16" x14ac:dyDescent="0.2">
      <c r="A142" s="46"/>
      <c r="B142" s="40"/>
      <c r="C142" s="40"/>
      <c r="D142" s="40"/>
      <c r="E142" s="37"/>
      <c r="F142" s="39"/>
      <c r="G142" s="47"/>
      <c r="H142" s="40"/>
      <c r="I142" s="48"/>
      <c r="J142" s="49"/>
      <c r="K142" s="50"/>
      <c r="L142" s="51"/>
      <c r="M142" s="52"/>
      <c r="N142" s="46"/>
      <c r="O142" s="53">
        <f t="shared" si="2"/>
        <v>0</v>
      </c>
      <c r="P142" s="54"/>
    </row>
    <row r="143" spans="1:16" ht="16" x14ac:dyDescent="0.2">
      <c r="A143" s="46"/>
      <c r="B143" s="40"/>
      <c r="C143" s="40"/>
      <c r="D143" s="40"/>
      <c r="E143" s="37"/>
      <c r="F143" s="39"/>
      <c r="G143" s="47"/>
      <c r="H143" s="40"/>
      <c r="I143" s="48"/>
      <c r="J143" s="49"/>
      <c r="K143" s="50"/>
      <c r="L143" s="51"/>
      <c r="M143" s="52"/>
      <c r="N143" s="46"/>
      <c r="O143" s="53">
        <f t="shared" si="2"/>
        <v>0</v>
      </c>
      <c r="P143" s="54"/>
    </row>
    <row r="144" spans="1:16" ht="16" x14ac:dyDescent="0.2">
      <c r="A144" s="46"/>
      <c r="B144" s="40"/>
      <c r="C144" s="40"/>
      <c r="D144" s="40"/>
      <c r="E144" s="37"/>
      <c r="F144" s="39"/>
      <c r="G144" s="47"/>
      <c r="H144" s="40"/>
      <c r="I144" s="48"/>
      <c r="J144" s="49"/>
      <c r="K144" s="50"/>
      <c r="L144" s="51"/>
      <c r="M144" s="52"/>
      <c r="N144" s="46"/>
      <c r="O144" s="53">
        <f t="shared" si="2"/>
        <v>0</v>
      </c>
      <c r="P144" s="54"/>
    </row>
    <row r="145" spans="1:16" ht="16" x14ac:dyDescent="0.2">
      <c r="A145" s="46"/>
      <c r="B145" s="40"/>
      <c r="C145" s="40"/>
      <c r="D145" s="40"/>
      <c r="E145" s="37"/>
      <c r="F145" s="39"/>
      <c r="G145" s="47"/>
      <c r="H145" s="40"/>
      <c r="I145" s="48"/>
      <c r="J145" s="49"/>
      <c r="K145" s="50"/>
      <c r="L145" s="51"/>
      <c r="M145" s="52"/>
      <c r="N145" s="46"/>
      <c r="O145" s="53">
        <f t="shared" si="2"/>
        <v>0</v>
      </c>
      <c r="P145" s="54"/>
    </row>
    <row r="146" spans="1:16" ht="16" x14ac:dyDescent="0.2">
      <c r="A146" s="46"/>
      <c r="B146" s="40"/>
      <c r="C146" s="40"/>
      <c r="D146" s="40"/>
      <c r="E146" s="37"/>
      <c r="F146" s="39"/>
      <c r="G146" s="47"/>
      <c r="H146" s="40"/>
      <c r="I146" s="48"/>
      <c r="J146" s="49"/>
      <c r="K146" s="50"/>
      <c r="L146" s="51"/>
      <c r="M146" s="52"/>
      <c r="N146" s="46"/>
      <c r="O146" s="53">
        <f t="shared" si="2"/>
        <v>0</v>
      </c>
      <c r="P146" s="54"/>
    </row>
    <row r="147" spans="1:16" ht="16" x14ac:dyDescent="0.2">
      <c r="A147" s="46"/>
      <c r="B147" s="40"/>
      <c r="C147" s="40"/>
      <c r="D147" s="40"/>
      <c r="E147" s="37"/>
      <c r="F147" s="39"/>
      <c r="G147" s="47"/>
      <c r="H147" s="40"/>
      <c r="I147" s="48"/>
      <c r="J147" s="49"/>
      <c r="K147" s="50"/>
      <c r="L147" s="51"/>
      <c r="M147" s="52"/>
      <c r="N147" s="46"/>
      <c r="O147" s="53">
        <f t="shared" si="2"/>
        <v>0</v>
      </c>
      <c r="P147" s="54"/>
    </row>
    <row r="148" spans="1:16" ht="16" x14ac:dyDescent="0.2">
      <c r="A148" s="46"/>
      <c r="B148" s="40"/>
      <c r="C148" s="40"/>
      <c r="D148" s="40"/>
      <c r="E148" s="37"/>
      <c r="F148" s="39"/>
      <c r="G148" s="47"/>
      <c r="H148" s="40"/>
      <c r="I148" s="48"/>
      <c r="J148" s="49"/>
      <c r="K148" s="50"/>
      <c r="L148" s="51"/>
      <c r="M148" s="52"/>
      <c r="N148" s="46"/>
      <c r="O148" s="53">
        <f t="shared" si="2"/>
        <v>0</v>
      </c>
      <c r="P148" s="54"/>
    </row>
    <row r="149" spans="1:16" ht="16" x14ac:dyDescent="0.2">
      <c r="A149" s="46"/>
      <c r="B149" s="40"/>
      <c r="C149" s="40"/>
      <c r="D149" s="40"/>
      <c r="E149" s="37"/>
      <c r="F149" s="39"/>
      <c r="G149" s="47"/>
      <c r="H149" s="40"/>
      <c r="I149" s="48"/>
      <c r="J149" s="49"/>
      <c r="K149" s="50"/>
      <c r="L149" s="51"/>
      <c r="M149" s="52"/>
      <c r="N149" s="46"/>
      <c r="O149" s="53">
        <f t="shared" si="2"/>
        <v>0</v>
      </c>
      <c r="P149" s="54"/>
    </row>
    <row r="150" spans="1:16" ht="16" x14ac:dyDescent="0.2">
      <c r="A150" s="46"/>
      <c r="B150" s="40"/>
      <c r="C150" s="40"/>
      <c r="D150" s="40"/>
      <c r="E150" s="37"/>
      <c r="F150" s="39"/>
      <c r="G150" s="47"/>
      <c r="H150" s="40"/>
      <c r="I150" s="48"/>
      <c r="J150" s="49"/>
      <c r="K150" s="50"/>
      <c r="L150" s="51"/>
      <c r="M150" s="52"/>
      <c r="N150" s="46"/>
      <c r="O150" s="53">
        <f t="shared" si="2"/>
        <v>0</v>
      </c>
      <c r="P150" s="54"/>
    </row>
    <row r="151" spans="1:16" ht="16" x14ac:dyDescent="0.2">
      <c r="A151" s="46"/>
      <c r="B151" s="40"/>
      <c r="C151" s="40"/>
      <c r="D151" s="40"/>
      <c r="E151" s="37"/>
      <c r="F151" s="39"/>
      <c r="G151" s="47"/>
      <c r="H151" s="40"/>
      <c r="I151" s="48"/>
      <c r="J151" s="49"/>
      <c r="K151" s="50"/>
      <c r="L151" s="51"/>
      <c r="M151" s="52"/>
      <c r="N151" s="46"/>
      <c r="O151" s="53">
        <f t="shared" si="2"/>
        <v>0</v>
      </c>
      <c r="P151" s="54"/>
    </row>
    <row r="152" spans="1:16" ht="16" x14ac:dyDescent="0.2">
      <c r="A152" s="46"/>
      <c r="B152" s="40"/>
      <c r="C152" s="40"/>
      <c r="D152" s="40"/>
      <c r="E152" s="37"/>
      <c r="F152" s="39"/>
      <c r="G152" s="47"/>
      <c r="H152" s="40"/>
      <c r="I152" s="48"/>
      <c r="J152" s="49"/>
      <c r="K152" s="50"/>
      <c r="L152" s="51"/>
      <c r="M152" s="52"/>
      <c r="N152" s="46"/>
      <c r="O152" s="53">
        <f t="shared" si="2"/>
        <v>0</v>
      </c>
      <c r="P152" s="54"/>
    </row>
    <row r="153" spans="1:16" ht="16" x14ac:dyDescent="0.2">
      <c r="A153" s="46"/>
      <c r="B153" s="40"/>
      <c r="C153" s="40"/>
      <c r="D153" s="40"/>
      <c r="E153" s="37"/>
      <c r="F153" s="39"/>
      <c r="G153" s="47"/>
      <c r="H153" s="40"/>
      <c r="I153" s="48"/>
      <c r="J153" s="49"/>
      <c r="K153" s="50"/>
      <c r="L153" s="51"/>
      <c r="M153" s="52"/>
      <c r="N153" s="46"/>
      <c r="O153" s="53">
        <f t="shared" si="2"/>
        <v>0</v>
      </c>
      <c r="P153" s="54"/>
    </row>
    <row r="154" spans="1:16" ht="16" x14ac:dyDescent="0.2">
      <c r="A154" s="46"/>
      <c r="B154" s="40"/>
      <c r="C154" s="40"/>
      <c r="D154" s="40"/>
      <c r="E154" s="37"/>
      <c r="F154" s="39"/>
      <c r="G154" s="47"/>
      <c r="H154" s="40"/>
      <c r="I154" s="48"/>
      <c r="J154" s="49"/>
      <c r="K154" s="50"/>
      <c r="L154" s="51"/>
      <c r="M154" s="52"/>
      <c r="N154" s="46"/>
      <c r="O154" s="53">
        <f t="shared" si="2"/>
        <v>0</v>
      </c>
      <c r="P154" s="54"/>
    </row>
    <row r="155" spans="1:16" ht="16" x14ac:dyDescent="0.2">
      <c r="A155" s="46"/>
      <c r="B155" s="40"/>
      <c r="C155" s="40"/>
      <c r="D155" s="40"/>
      <c r="E155" s="37"/>
      <c r="F155" s="39"/>
      <c r="G155" s="47"/>
      <c r="H155" s="40"/>
      <c r="I155" s="48"/>
      <c r="J155" s="49"/>
      <c r="K155" s="50"/>
      <c r="L155" s="51"/>
      <c r="M155" s="52"/>
      <c r="N155" s="46"/>
      <c r="O155" s="53">
        <f t="shared" si="2"/>
        <v>0</v>
      </c>
      <c r="P155" s="54"/>
    </row>
    <row r="156" spans="1:16" ht="16" x14ac:dyDescent="0.2">
      <c r="A156" s="46"/>
      <c r="B156" s="40"/>
      <c r="C156" s="40"/>
      <c r="D156" s="40"/>
      <c r="E156" s="37"/>
      <c r="F156" s="39"/>
      <c r="G156" s="47"/>
      <c r="H156" s="40"/>
      <c r="I156" s="48"/>
      <c r="J156" s="49"/>
      <c r="K156" s="50"/>
      <c r="L156" s="51"/>
      <c r="M156" s="52"/>
      <c r="N156" s="46"/>
      <c r="O156" s="53">
        <f t="shared" si="2"/>
        <v>0</v>
      </c>
      <c r="P156" s="54"/>
    </row>
    <row r="157" spans="1:16" ht="16" x14ac:dyDescent="0.2">
      <c r="A157" s="46"/>
      <c r="B157" s="40"/>
      <c r="C157" s="40"/>
      <c r="D157" s="40"/>
      <c r="E157" s="37"/>
      <c r="F157" s="39"/>
      <c r="G157" s="47"/>
      <c r="H157" s="40"/>
      <c r="I157" s="48"/>
      <c r="J157" s="49"/>
      <c r="K157" s="50"/>
      <c r="L157" s="51"/>
      <c r="M157" s="52"/>
      <c r="N157" s="46"/>
      <c r="O157" s="53">
        <f t="shared" si="2"/>
        <v>0</v>
      </c>
      <c r="P157" s="54"/>
    </row>
    <row r="158" spans="1:16" ht="16" x14ac:dyDescent="0.2">
      <c r="A158" s="46"/>
      <c r="B158" s="40"/>
      <c r="C158" s="40"/>
      <c r="D158" s="40"/>
      <c r="E158" s="37"/>
      <c r="F158" s="39"/>
      <c r="G158" s="47"/>
      <c r="H158" s="40"/>
      <c r="I158" s="48"/>
      <c r="J158" s="49"/>
      <c r="K158" s="50"/>
      <c r="L158" s="51"/>
      <c r="M158" s="52"/>
      <c r="N158" s="46"/>
      <c r="O158" s="53">
        <f t="shared" si="2"/>
        <v>0</v>
      </c>
      <c r="P158" s="54"/>
    </row>
    <row r="159" spans="1:16" ht="16" x14ac:dyDescent="0.2">
      <c r="A159" s="46"/>
      <c r="B159" s="40"/>
      <c r="C159" s="40"/>
      <c r="D159" s="40"/>
      <c r="E159" s="37"/>
      <c r="F159" s="39"/>
      <c r="G159" s="47"/>
      <c r="H159" s="40"/>
      <c r="I159" s="48"/>
      <c r="J159" s="49"/>
      <c r="K159" s="50"/>
      <c r="L159" s="51"/>
      <c r="M159" s="52"/>
      <c r="N159" s="46"/>
      <c r="O159" s="53">
        <f t="shared" si="2"/>
        <v>0</v>
      </c>
      <c r="P159" s="54"/>
    </row>
    <row r="160" spans="1:16" ht="16" x14ac:dyDescent="0.2">
      <c r="A160" s="46"/>
      <c r="B160" s="40"/>
      <c r="C160" s="40"/>
      <c r="D160" s="40"/>
      <c r="E160" s="37"/>
      <c r="F160" s="39"/>
      <c r="G160" s="47"/>
      <c r="H160" s="40"/>
      <c r="I160" s="48"/>
      <c r="J160" s="49"/>
      <c r="K160" s="50"/>
      <c r="L160" s="51"/>
      <c r="M160" s="52"/>
      <c r="N160" s="46"/>
      <c r="O160" s="53">
        <f t="shared" si="2"/>
        <v>0</v>
      </c>
      <c r="P160" s="54"/>
    </row>
    <row r="161" spans="1:16" ht="16" x14ac:dyDescent="0.2">
      <c r="A161" s="46"/>
      <c r="B161" s="40"/>
      <c r="C161" s="40"/>
      <c r="D161" s="40"/>
      <c r="E161" s="37"/>
      <c r="F161" s="39"/>
      <c r="G161" s="47"/>
      <c r="H161" s="40"/>
      <c r="I161" s="48"/>
      <c r="J161" s="49"/>
      <c r="K161" s="50"/>
      <c r="L161" s="51"/>
      <c r="M161" s="52"/>
      <c r="N161" s="46"/>
      <c r="O161" s="53">
        <f t="shared" si="2"/>
        <v>0</v>
      </c>
      <c r="P161" s="54"/>
    </row>
    <row r="162" spans="1:16" ht="16" x14ac:dyDescent="0.2">
      <c r="A162" s="46"/>
      <c r="B162" s="40"/>
      <c r="C162" s="40"/>
      <c r="D162" s="40"/>
      <c r="E162" s="37"/>
      <c r="F162" s="39"/>
      <c r="G162" s="47"/>
      <c r="H162" s="40"/>
      <c r="I162" s="48"/>
      <c r="J162" s="49"/>
      <c r="K162" s="50"/>
      <c r="L162" s="51"/>
      <c r="M162" s="52"/>
      <c r="N162" s="46"/>
      <c r="O162" s="53">
        <f t="shared" si="2"/>
        <v>0</v>
      </c>
      <c r="P162" s="54"/>
    </row>
    <row r="163" spans="1:16" ht="16" x14ac:dyDescent="0.2">
      <c r="A163" s="46"/>
      <c r="B163" s="40"/>
      <c r="C163" s="40"/>
      <c r="D163" s="40"/>
      <c r="E163" s="37"/>
      <c r="F163" s="39"/>
      <c r="G163" s="47"/>
      <c r="H163" s="40"/>
      <c r="I163" s="48"/>
      <c r="J163" s="49"/>
      <c r="K163" s="50"/>
      <c r="L163" s="51"/>
      <c r="M163" s="52"/>
      <c r="N163" s="46"/>
      <c r="O163" s="53">
        <f t="shared" si="2"/>
        <v>0</v>
      </c>
      <c r="P163" s="54"/>
    </row>
    <row r="164" spans="1:16" ht="16" x14ac:dyDescent="0.2">
      <c r="A164" s="46"/>
      <c r="B164" s="40"/>
      <c r="C164" s="40"/>
      <c r="D164" s="40"/>
      <c r="E164" s="37"/>
      <c r="F164" s="39"/>
      <c r="G164" s="47"/>
      <c r="H164" s="40"/>
      <c r="I164" s="48"/>
      <c r="J164" s="49"/>
      <c r="K164" s="50"/>
      <c r="L164" s="51"/>
      <c r="M164" s="52"/>
      <c r="N164" s="46"/>
      <c r="O164" s="53">
        <f t="shared" si="2"/>
        <v>0</v>
      </c>
      <c r="P164" s="54"/>
    </row>
    <row r="165" spans="1:16" ht="16" x14ac:dyDescent="0.2">
      <c r="A165" s="46"/>
      <c r="B165" s="40"/>
      <c r="C165" s="40"/>
      <c r="D165" s="40"/>
      <c r="E165" s="37"/>
      <c r="F165" s="39"/>
      <c r="G165" s="47"/>
      <c r="H165" s="40"/>
      <c r="I165" s="48"/>
      <c r="J165" s="49"/>
      <c r="K165" s="50"/>
      <c r="L165" s="51"/>
      <c r="M165" s="52"/>
      <c r="N165" s="46"/>
      <c r="O165" s="53">
        <f t="shared" si="2"/>
        <v>0</v>
      </c>
      <c r="P165" s="54"/>
    </row>
    <row r="166" spans="1:16" ht="16" x14ac:dyDescent="0.2">
      <c r="A166" s="46"/>
      <c r="B166" s="40"/>
      <c r="C166" s="40"/>
      <c r="D166" s="40"/>
      <c r="E166" s="37"/>
      <c r="F166" s="39"/>
      <c r="G166" s="47"/>
      <c r="H166" s="40"/>
      <c r="I166" s="48"/>
      <c r="J166" s="49"/>
      <c r="K166" s="50"/>
      <c r="L166" s="51"/>
      <c r="M166" s="52"/>
      <c r="N166" s="46"/>
      <c r="O166" s="53">
        <f t="shared" si="2"/>
        <v>0</v>
      </c>
      <c r="P166" s="54"/>
    </row>
    <row r="167" spans="1:16" ht="16" x14ac:dyDescent="0.2">
      <c r="A167" s="46"/>
      <c r="B167" s="40"/>
      <c r="C167" s="40"/>
      <c r="D167" s="40"/>
      <c r="E167" s="37"/>
      <c r="F167" s="39"/>
      <c r="G167" s="47"/>
      <c r="H167" s="40"/>
      <c r="I167" s="48"/>
      <c r="J167" s="49"/>
      <c r="K167" s="50"/>
      <c r="L167" s="51"/>
      <c r="M167" s="52"/>
      <c r="N167" s="46"/>
      <c r="O167" s="53">
        <f t="shared" si="2"/>
        <v>0</v>
      </c>
      <c r="P167" s="54"/>
    </row>
    <row r="168" spans="1:16" ht="16" x14ac:dyDescent="0.2">
      <c r="A168" s="46"/>
      <c r="B168" s="40"/>
      <c r="C168" s="40"/>
      <c r="D168" s="40"/>
      <c r="E168" s="37"/>
      <c r="F168" s="39"/>
      <c r="G168" s="47"/>
      <c r="H168" s="40"/>
      <c r="I168" s="48"/>
      <c r="J168" s="49"/>
      <c r="K168" s="50"/>
      <c r="L168" s="51"/>
      <c r="M168" s="52"/>
      <c r="N168" s="46"/>
      <c r="O168" s="53">
        <f t="shared" si="2"/>
        <v>0</v>
      </c>
      <c r="P168" s="54"/>
    </row>
    <row r="169" spans="1:16" ht="16" x14ac:dyDescent="0.2">
      <c r="A169" s="46"/>
      <c r="B169" s="40"/>
      <c r="C169" s="40"/>
      <c r="D169" s="40"/>
      <c r="E169" s="37"/>
      <c r="F169" s="39"/>
      <c r="G169" s="47"/>
      <c r="H169" s="40"/>
      <c r="I169" s="48"/>
      <c r="J169" s="49"/>
      <c r="K169" s="50"/>
      <c r="L169" s="51"/>
      <c r="M169" s="52"/>
      <c r="N169" s="46"/>
      <c r="O169" s="53">
        <f t="shared" si="2"/>
        <v>0</v>
      </c>
      <c r="P169" s="54"/>
    </row>
    <row r="170" spans="1:16" ht="16" x14ac:dyDescent="0.2">
      <c r="A170" s="46"/>
      <c r="B170" s="40"/>
      <c r="C170" s="40"/>
      <c r="D170" s="40"/>
      <c r="E170" s="37"/>
      <c r="F170" s="39"/>
      <c r="G170" s="47"/>
      <c r="H170" s="40"/>
      <c r="I170" s="48"/>
      <c r="J170" s="49"/>
      <c r="K170" s="50"/>
      <c r="L170" s="51"/>
      <c r="M170" s="52"/>
      <c r="N170" s="46"/>
      <c r="O170" s="53">
        <f t="shared" si="2"/>
        <v>0</v>
      </c>
      <c r="P170" s="54"/>
    </row>
    <row r="171" spans="1:16" ht="16" x14ac:dyDescent="0.2">
      <c r="A171" s="46"/>
      <c r="B171" s="40"/>
      <c r="C171" s="40"/>
      <c r="D171" s="40"/>
      <c r="E171" s="37"/>
      <c r="F171" s="39"/>
      <c r="G171" s="47"/>
      <c r="H171" s="40"/>
      <c r="I171" s="48"/>
      <c r="J171" s="49"/>
      <c r="K171" s="50"/>
      <c r="L171" s="51"/>
      <c r="M171" s="52"/>
      <c r="N171" s="46"/>
      <c r="O171" s="53">
        <f t="shared" si="2"/>
        <v>0</v>
      </c>
      <c r="P171" s="54"/>
    </row>
    <row r="172" spans="1:16" ht="16" x14ac:dyDescent="0.2">
      <c r="A172" s="46"/>
      <c r="B172" s="40"/>
      <c r="C172" s="40"/>
      <c r="D172" s="40"/>
      <c r="E172" s="37"/>
      <c r="F172" s="39"/>
      <c r="G172" s="47"/>
      <c r="H172" s="40"/>
      <c r="I172" s="48"/>
      <c r="J172" s="49"/>
      <c r="K172" s="50"/>
      <c r="L172" s="51"/>
      <c r="M172" s="52"/>
      <c r="N172" s="46"/>
      <c r="O172" s="53">
        <f t="shared" si="2"/>
        <v>0</v>
      </c>
      <c r="P172" s="54"/>
    </row>
    <row r="173" spans="1:16" ht="16" x14ac:dyDescent="0.2">
      <c r="A173" s="46"/>
      <c r="B173" s="40"/>
      <c r="C173" s="40"/>
      <c r="D173" s="40"/>
      <c r="E173" s="37"/>
      <c r="F173" s="39"/>
      <c r="G173" s="47"/>
      <c r="H173" s="40"/>
      <c r="I173" s="48"/>
      <c r="J173" s="49"/>
      <c r="K173" s="50"/>
      <c r="L173" s="51"/>
      <c r="M173" s="52"/>
      <c r="N173" s="46"/>
      <c r="O173" s="53">
        <f t="shared" si="2"/>
        <v>0</v>
      </c>
      <c r="P173" s="54"/>
    </row>
    <row r="174" spans="1:16" ht="16" x14ac:dyDescent="0.2">
      <c r="A174" s="46"/>
      <c r="B174" s="40"/>
      <c r="C174" s="40"/>
      <c r="D174" s="40"/>
      <c r="E174" s="37"/>
      <c r="F174" s="39"/>
      <c r="G174" s="47"/>
      <c r="H174" s="40"/>
      <c r="I174" s="48"/>
      <c r="J174" s="49"/>
      <c r="K174" s="50"/>
      <c r="L174" s="51"/>
      <c r="M174" s="52"/>
      <c r="N174" s="46"/>
      <c r="O174" s="53">
        <f t="shared" si="2"/>
        <v>0</v>
      </c>
      <c r="P174" s="54"/>
    </row>
    <row r="175" spans="1:16" ht="16" x14ac:dyDescent="0.2">
      <c r="A175" s="46"/>
      <c r="B175" s="40"/>
      <c r="C175" s="40"/>
      <c r="D175" s="90"/>
      <c r="E175" s="59"/>
      <c r="F175" s="39"/>
      <c r="G175" s="47"/>
      <c r="H175" s="40"/>
      <c r="I175" s="48"/>
      <c r="J175" s="49"/>
      <c r="K175" s="50"/>
      <c r="L175" s="51"/>
      <c r="M175" s="52"/>
      <c r="N175" s="46"/>
      <c r="O175" s="53">
        <f t="shared" si="2"/>
        <v>0</v>
      </c>
      <c r="P175" s="54"/>
    </row>
    <row r="176" spans="1:16" ht="16" x14ac:dyDescent="0.2">
      <c r="A176" s="46"/>
      <c r="B176" s="40"/>
      <c r="C176" s="40"/>
      <c r="D176" s="40"/>
      <c r="E176" s="37"/>
      <c r="F176" s="39"/>
      <c r="G176" s="47"/>
      <c r="H176" s="40"/>
      <c r="I176" s="48"/>
      <c r="J176" s="49"/>
      <c r="K176" s="50"/>
      <c r="L176" s="51"/>
      <c r="M176" s="52"/>
      <c r="N176" s="46"/>
      <c r="O176" s="53">
        <f t="shared" si="2"/>
        <v>0</v>
      </c>
      <c r="P176" s="54"/>
    </row>
    <row r="177" spans="1:16" ht="16" x14ac:dyDescent="0.2">
      <c r="A177" s="46"/>
      <c r="B177" s="40"/>
      <c r="C177" s="40"/>
      <c r="D177" s="40"/>
      <c r="E177" s="37"/>
      <c r="F177" s="39"/>
      <c r="G177" s="47"/>
      <c r="H177" s="40"/>
      <c r="I177" s="48"/>
      <c r="J177" s="49"/>
      <c r="K177" s="50"/>
      <c r="L177" s="51"/>
      <c r="M177" s="52"/>
      <c r="N177" s="46"/>
      <c r="O177" s="53">
        <f t="shared" si="2"/>
        <v>0</v>
      </c>
      <c r="P177" s="54"/>
    </row>
    <row r="178" spans="1:16" ht="16" x14ac:dyDescent="0.2">
      <c r="A178" s="46"/>
      <c r="B178" s="40"/>
      <c r="C178" s="40"/>
      <c r="D178" s="40"/>
      <c r="E178" s="37"/>
      <c r="F178" s="39"/>
      <c r="G178" s="47"/>
      <c r="H178" s="40"/>
      <c r="I178" s="48"/>
      <c r="J178" s="49"/>
      <c r="K178" s="50"/>
      <c r="L178" s="51"/>
      <c r="M178" s="52"/>
      <c r="N178" s="46"/>
      <c r="O178" s="53">
        <f t="shared" si="2"/>
        <v>0</v>
      </c>
      <c r="P178" s="54"/>
    </row>
    <row r="179" spans="1:16" ht="16" x14ac:dyDescent="0.2">
      <c r="A179" s="46"/>
      <c r="B179" s="40"/>
      <c r="C179" s="40"/>
      <c r="D179" s="40"/>
      <c r="E179" s="37"/>
      <c r="F179" s="39"/>
      <c r="G179" s="47"/>
      <c r="H179" s="40"/>
      <c r="I179" s="48"/>
      <c r="J179" s="49"/>
      <c r="K179" s="50"/>
      <c r="L179" s="51"/>
      <c r="M179" s="52"/>
      <c r="N179" s="46"/>
      <c r="O179" s="53">
        <f t="shared" si="2"/>
        <v>0</v>
      </c>
      <c r="P179" s="54"/>
    </row>
    <row r="180" spans="1:16" ht="16" x14ac:dyDescent="0.2">
      <c r="A180" s="46"/>
      <c r="B180" s="40"/>
      <c r="C180" s="40"/>
      <c r="D180" s="40"/>
      <c r="E180" s="37"/>
      <c r="F180" s="39"/>
      <c r="G180" s="47"/>
      <c r="H180" s="40"/>
      <c r="I180" s="48"/>
      <c r="J180" s="49"/>
      <c r="K180" s="50"/>
      <c r="L180" s="51"/>
      <c r="M180" s="52"/>
      <c r="N180" s="46"/>
      <c r="O180" s="53">
        <f t="shared" si="2"/>
        <v>0</v>
      </c>
      <c r="P180" s="54"/>
    </row>
    <row r="181" spans="1:16" ht="16" x14ac:dyDescent="0.2">
      <c r="A181" s="46"/>
      <c r="B181" s="40"/>
      <c r="C181" s="40"/>
      <c r="D181" s="40"/>
      <c r="E181" s="37"/>
      <c r="F181" s="39"/>
      <c r="G181" s="47"/>
      <c r="H181" s="40"/>
      <c r="I181" s="48"/>
      <c r="J181" s="49"/>
      <c r="K181" s="50"/>
      <c r="L181" s="51"/>
      <c r="M181" s="52"/>
      <c r="N181" s="46"/>
      <c r="O181" s="53">
        <f t="shared" si="2"/>
        <v>0</v>
      </c>
      <c r="P181" s="54"/>
    </row>
    <row r="182" spans="1:16" ht="16" x14ac:dyDescent="0.2">
      <c r="A182" s="46"/>
      <c r="B182" s="40"/>
      <c r="C182" s="40"/>
      <c r="D182" s="40"/>
      <c r="E182" s="37"/>
      <c r="F182" s="39"/>
      <c r="G182" s="47"/>
      <c r="H182" s="40"/>
      <c r="I182" s="48"/>
      <c r="J182" s="49"/>
      <c r="K182" s="50"/>
      <c r="L182" s="51"/>
      <c r="M182" s="52"/>
      <c r="N182" s="46"/>
      <c r="O182" s="53">
        <f t="shared" si="2"/>
        <v>0</v>
      </c>
      <c r="P182" s="54"/>
    </row>
    <row r="183" spans="1:16" ht="16" x14ac:dyDescent="0.2">
      <c r="A183" s="46"/>
      <c r="B183" s="40"/>
      <c r="C183" s="40"/>
      <c r="D183" s="40"/>
      <c r="E183" s="37"/>
      <c r="F183" s="39"/>
      <c r="G183" s="47"/>
      <c r="H183" s="40"/>
      <c r="I183" s="48"/>
      <c r="J183" s="49"/>
      <c r="K183" s="50"/>
      <c r="L183" s="51"/>
      <c r="M183" s="52"/>
      <c r="N183" s="46"/>
      <c r="O183" s="53">
        <f t="shared" si="2"/>
        <v>0</v>
      </c>
      <c r="P183" s="54"/>
    </row>
    <row r="184" spans="1:16" ht="16" x14ac:dyDescent="0.2">
      <c r="A184" s="46"/>
      <c r="B184" s="40"/>
      <c r="C184" s="40"/>
      <c r="D184" s="40"/>
      <c r="E184" s="37"/>
      <c r="F184" s="39"/>
      <c r="G184" s="47"/>
      <c r="H184" s="40"/>
      <c r="I184" s="48"/>
      <c r="J184" s="49"/>
      <c r="K184" s="50"/>
      <c r="L184" s="51"/>
      <c r="M184" s="52"/>
      <c r="N184" s="46"/>
      <c r="O184" s="53">
        <f t="shared" si="2"/>
        <v>0</v>
      </c>
      <c r="P184" s="54"/>
    </row>
    <row r="185" spans="1:16" ht="16" x14ac:dyDescent="0.2">
      <c r="A185" s="46"/>
      <c r="B185" s="40"/>
      <c r="C185" s="40"/>
      <c r="D185" s="40"/>
      <c r="E185" s="37"/>
      <c r="F185" s="39"/>
      <c r="G185" s="47"/>
      <c r="H185" s="40"/>
      <c r="I185" s="48"/>
      <c r="J185" s="49"/>
      <c r="K185" s="50"/>
      <c r="L185" s="51"/>
      <c r="M185" s="52"/>
      <c r="N185" s="46"/>
      <c r="O185" s="53">
        <f t="shared" si="2"/>
        <v>0</v>
      </c>
      <c r="P185" s="54"/>
    </row>
    <row r="186" spans="1:16" ht="16" x14ac:dyDescent="0.2">
      <c r="A186" s="46"/>
      <c r="B186" s="40"/>
      <c r="C186" s="40"/>
      <c r="D186" s="40"/>
      <c r="E186" s="37"/>
      <c r="F186" s="39"/>
      <c r="G186" s="47"/>
      <c r="H186" s="40"/>
      <c r="I186" s="48"/>
      <c r="J186" s="49"/>
      <c r="K186" s="50"/>
      <c r="L186" s="51"/>
      <c r="M186" s="52"/>
      <c r="N186" s="46"/>
      <c r="O186" s="53">
        <f t="shared" si="2"/>
        <v>0</v>
      </c>
      <c r="P186" s="54"/>
    </row>
    <row r="187" spans="1:16" ht="16" x14ac:dyDescent="0.2">
      <c r="A187" s="46"/>
      <c r="B187" s="40"/>
      <c r="C187" s="40"/>
      <c r="D187" s="40"/>
      <c r="E187" s="37"/>
      <c r="F187" s="39"/>
      <c r="G187" s="47"/>
      <c r="H187" s="40"/>
      <c r="I187" s="48"/>
      <c r="J187" s="49"/>
      <c r="K187" s="50"/>
      <c r="L187" s="51"/>
      <c r="M187" s="52"/>
      <c r="N187" s="46"/>
      <c r="O187" s="53">
        <f t="shared" si="2"/>
        <v>0</v>
      </c>
      <c r="P187" s="54"/>
    </row>
    <row r="188" spans="1:16" ht="16" x14ac:dyDescent="0.2">
      <c r="A188" s="46"/>
      <c r="B188" s="40"/>
      <c r="C188" s="40"/>
      <c r="D188" s="40"/>
      <c r="E188" s="37"/>
      <c r="F188" s="39"/>
      <c r="G188" s="47"/>
      <c r="H188" s="40"/>
      <c r="I188" s="48"/>
      <c r="J188" s="49"/>
      <c r="K188" s="50"/>
      <c r="L188" s="51"/>
      <c r="M188" s="52"/>
      <c r="N188" s="46"/>
      <c r="O188" s="53">
        <f t="shared" si="2"/>
        <v>0</v>
      </c>
      <c r="P188" s="54"/>
    </row>
    <row r="189" spans="1:16" ht="16" x14ac:dyDescent="0.2">
      <c r="A189" s="46"/>
      <c r="B189" s="40"/>
      <c r="C189" s="40"/>
      <c r="D189" s="40"/>
      <c r="E189" s="37"/>
      <c r="F189" s="39"/>
      <c r="G189" s="47"/>
      <c r="H189" s="40"/>
      <c r="I189" s="48"/>
      <c r="J189" s="49"/>
      <c r="K189" s="50"/>
      <c r="L189" s="51"/>
      <c r="M189" s="52"/>
      <c r="N189" s="46"/>
      <c r="O189" s="53">
        <f t="shared" si="2"/>
        <v>0</v>
      </c>
      <c r="P189" s="54"/>
    </row>
    <row r="190" spans="1:16" ht="16" x14ac:dyDescent="0.2">
      <c r="A190" s="46"/>
      <c r="B190" s="40"/>
      <c r="C190" s="40"/>
      <c r="D190" s="40"/>
      <c r="E190" s="37"/>
      <c r="F190" s="39"/>
      <c r="G190" s="47"/>
      <c r="H190" s="40"/>
      <c r="I190" s="48"/>
      <c r="J190" s="49"/>
      <c r="K190" s="50"/>
      <c r="L190" s="51"/>
      <c r="M190" s="52"/>
      <c r="N190" s="46"/>
      <c r="O190" s="53">
        <f t="shared" si="2"/>
        <v>0</v>
      </c>
      <c r="P190" s="54"/>
    </row>
    <row r="191" spans="1:16" ht="16" x14ac:dyDescent="0.2">
      <c r="A191" s="46"/>
      <c r="B191" s="40"/>
      <c r="C191" s="40"/>
      <c r="D191" s="40"/>
      <c r="E191" s="37"/>
      <c r="F191" s="39"/>
      <c r="G191" s="47"/>
      <c r="H191" s="40"/>
      <c r="I191" s="48"/>
      <c r="J191" s="49"/>
      <c r="K191" s="50"/>
      <c r="L191" s="51"/>
      <c r="M191" s="52"/>
      <c r="N191" s="46"/>
      <c r="O191" s="53">
        <f t="shared" si="2"/>
        <v>0</v>
      </c>
      <c r="P191" s="54"/>
    </row>
    <row r="192" spans="1:16" ht="16" x14ac:dyDescent="0.2">
      <c r="A192" s="46"/>
      <c r="B192" s="40"/>
      <c r="C192" s="40"/>
      <c r="D192" s="40"/>
      <c r="E192" s="37"/>
      <c r="F192" s="39"/>
      <c r="G192" s="47"/>
      <c r="H192" s="40"/>
      <c r="I192" s="48"/>
      <c r="J192" s="49"/>
      <c r="K192" s="50"/>
      <c r="L192" s="51"/>
      <c r="M192" s="52"/>
      <c r="N192" s="46"/>
      <c r="O192" s="53">
        <f t="shared" si="2"/>
        <v>0</v>
      </c>
      <c r="P192" s="54"/>
    </row>
    <row r="193" spans="1:16" ht="16" x14ac:dyDescent="0.2">
      <c r="A193" s="46"/>
      <c r="B193" s="40"/>
      <c r="C193" s="40"/>
      <c r="D193" s="40"/>
      <c r="E193" s="37"/>
      <c r="F193" s="39"/>
      <c r="G193" s="47"/>
      <c r="H193" s="40"/>
      <c r="I193" s="48"/>
      <c r="J193" s="49"/>
      <c r="K193" s="50"/>
      <c r="L193" s="51"/>
      <c r="M193" s="52"/>
      <c r="N193" s="46"/>
      <c r="O193" s="53">
        <f t="shared" si="2"/>
        <v>0</v>
      </c>
      <c r="P193" s="54"/>
    </row>
    <row r="194" spans="1:16" ht="16" x14ac:dyDescent="0.2">
      <c r="A194" s="46"/>
      <c r="B194" s="40"/>
      <c r="C194" s="40"/>
      <c r="D194" s="40"/>
      <c r="E194" s="37"/>
      <c r="F194" s="39"/>
      <c r="G194" s="47"/>
      <c r="H194" s="40"/>
      <c r="I194" s="48"/>
      <c r="J194" s="49"/>
      <c r="K194" s="50"/>
      <c r="L194" s="51"/>
      <c r="M194" s="52"/>
      <c r="N194" s="46"/>
      <c r="O194" s="53">
        <f t="shared" si="2"/>
        <v>0</v>
      </c>
      <c r="P194" s="54"/>
    </row>
    <row r="195" spans="1:16" ht="16" x14ac:dyDescent="0.2">
      <c r="A195" s="89"/>
      <c r="B195" s="90"/>
      <c r="C195" s="90"/>
      <c r="D195" s="90"/>
      <c r="E195" s="59"/>
      <c r="F195" s="91"/>
      <c r="G195" s="47"/>
      <c r="H195" s="40"/>
      <c r="I195" s="48"/>
      <c r="J195" s="49"/>
      <c r="K195" s="50"/>
      <c r="L195" s="51"/>
      <c r="M195" s="52"/>
      <c r="N195" s="46"/>
      <c r="O195" s="53">
        <f t="shared" si="2"/>
        <v>0</v>
      </c>
      <c r="P195" s="54"/>
    </row>
    <row r="196" spans="1:16" ht="16" x14ac:dyDescent="0.2">
      <c r="A196" s="46"/>
      <c r="B196" s="40"/>
      <c r="C196" s="40"/>
      <c r="D196" s="40"/>
      <c r="E196" s="37"/>
      <c r="F196" s="39"/>
      <c r="G196" s="47"/>
      <c r="H196" s="40"/>
      <c r="I196" s="48"/>
      <c r="J196" s="49"/>
      <c r="K196" s="50"/>
      <c r="L196" s="51"/>
      <c r="M196" s="52"/>
      <c r="N196" s="46"/>
      <c r="O196" s="53">
        <f t="shared" si="2"/>
        <v>0</v>
      </c>
      <c r="P196" s="54"/>
    </row>
    <row r="197" spans="1:16" ht="16" x14ac:dyDescent="0.2">
      <c r="A197" s="46"/>
      <c r="B197" s="40"/>
      <c r="C197" s="40"/>
      <c r="D197" s="40"/>
      <c r="E197" s="37"/>
      <c r="F197" s="39"/>
      <c r="G197" s="47"/>
      <c r="H197" s="40"/>
      <c r="I197" s="48"/>
      <c r="J197" s="49"/>
      <c r="K197" s="50"/>
      <c r="L197" s="51"/>
      <c r="M197" s="52"/>
      <c r="N197" s="46"/>
      <c r="O197" s="53">
        <f t="shared" ref="O197:O221" si="3">ABS(N197-A197)</f>
        <v>0</v>
      </c>
      <c r="P197" s="54"/>
    </row>
    <row r="198" spans="1:16" ht="16" x14ac:dyDescent="0.2">
      <c r="A198" s="46"/>
      <c r="B198" s="40"/>
      <c r="C198" s="40"/>
      <c r="D198" s="40"/>
      <c r="E198" s="37"/>
      <c r="F198" s="39"/>
      <c r="G198" s="47"/>
      <c r="H198" s="40"/>
      <c r="I198" s="48"/>
      <c r="J198" s="49"/>
      <c r="K198" s="50"/>
      <c r="L198" s="51"/>
      <c r="M198" s="52"/>
      <c r="N198" s="46"/>
      <c r="O198" s="53">
        <f t="shared" si="3"/>
        <v>0</v>
      </c>
      <c r="P198" s="54"/>
    </row>
    <row r="199" spans="1:16" ht="16" x14ac:dyDescent="0.2">
      <c r="A199" s="46"/>
      <c r="B199" s="40"/>
      <c r="C199" s="40"/>
      <c r="D199" s="40"/>
      <c r="E199" s="37"/>
      <c r="F199" s="39"/>
      <c r="G199" s="47"/>
      <c r="H199" s="40"/>
      <c r="I199" s="48"/>
      <c r="J199" s="49"/>
      <c r="K199" s="50"/>
      <c r="L199" s="51"/>
      <c r="M199" s="52"/>
      <c r="N199" s="46"/>
      <c r="O199" s="53">
        <f t="shared" si="3"/>
        <v>0</v>
      </c>
      <c r="P199" s="54"/>
    </row>
    <row r="200" spans="1:16" ht="16" x14ac:dyDescent="0.2">
      <c r="A200" s="46"/>
      <c r="B200" s="40"/>
      <c r="C200" s="40"/>
      <c r="D200" s="40"/>
      <c r="E200" s="37"/>
      <c r="F200" s="39"/>
      <c r="G200" s="47"/>
      <c r="H200" s="40"/>
      <c r="I200" s="48"/>
      <c r="J200" s="49"/>
      <c r="K200" s="50"/>
      <c r="L200" s="51"/>
      <c r="M200" s="52"/>
      <c r="N200" s="46"/>
      <c r="O200" s="53">
        <f t="shared" si="3"/>
        <v>0</v>
      </c>
      <c r="P200" s="54"/>
    </row>
    <row r="201" spans="1:16" ht="16" x14ac:dyDescent="0.2">
      <c r="A201" s="46"/>
      <c r="B201" s="40"/>
      <c r="C201" s="40"/>
      <c r="D201" s="40"/>
      <c r="E201" s="37"/>
      <c r="F201" s="39"/>
      <c r="G201" s="47"/>
      <c r="H201" s="40"/>
      <c r="I201" s="48"/>
      <c r="J201" s="49"/>
      <c r="K201" s="50"/>
      <c r="L201" s="51"/>
      <c r="M201" s="52"/>
      <c r="N201" s="46"/>
      <c r="O201" s="53">
        <f t="shared" si="3"/>
        <v>0</v>
      </c>
      <c r="P201" s="54"/>
    </row>
    <row r="202" spans="1:16" ht="16" x14ac:dyDescent="0.2">
      <c r="A202" s="46"/>
      <c r="B202" s="40"/>
      <c r="C202" s="40"/>
      <c r="D202" s="40"/>
      <c r="E202" s="37"/>
      <c r="F202" s="39"/>
      <c r="G202" s="47"/>
      <c r="H202" s="40"/>
      <c r="I202" s="48"/>
      <c r="J202" s="49"/>
      <c r="K202" s="50"/>
      <c r="L202" s="51"/>
      <c r="M202" s="52"/>
      <c r="N202" s="46"/>
      <c r="O202" s="53">
        <f t="shared" si="3"/>
        <v>0</v>
      </c>
      <c r="P202" s="54"/>
    </row>
    <row r="203" spans="1:16" ht="16" x14ac:dyDescent="0.2">
      <c r="A203" s="46"/>
      <c r="B203" s="40"/>
      <c r="C203" s="40"/>
      <c r="D203" s="40"/>
      <c r="E203" s="37"/>
      <c r="F203" s="39"/>
      <c r="G203" s="47"/>
      <c r="H203" s="40"/>
      <c r="I203" s="48"/>
      <c r="J203" s="49"/>
      <c r="K203" s="50"/>
      <c r="L203" s="51"/>
      <c r="M203" s="52"/>
      <c r="N203" s="46"/>
      <c r="O203" s="53">
        <f t="shared" si="3"/>
        <v>0</v>
      </c>
      <c r="P203" s="54"/>
    </row>
    <row r="204" spans="1:16" ht="16" x14ac:dyDescent="0.2">
      <c r="A204" s="46"/>
      <c r="B204" s="40"/>
      <c r="C204" s="40"/>
      <c r="D204" s="40"/>
      <c r="E204" s="37"/>
      <c r="F204" s="39"/>
      <c r="G204" s="47"/>
      <c r="H204" s="40"/>
      <c r="I204" s="48"/>
      <c r="J204" s="49"/>
      <c r="K204" s="50"/>
      <c r="L204" s="51"/>
      <c r="M204" s="52"/>
      <c r="N204" s="46"/>
      <c r="O204" s="53">
        <f t="shared" si="3"/>
        <v>0</v>
      </c>
      <c r="P204" s="54"/>
    </row>
    <row r="205" spans="1:16" ht="16" x14ac:dyDescent="0.2">
      <c r="A205" s="46"/>
      <c r="B205" s="40"/>
      <c r="C205" s="40"/>
      <c r="D205" s="40"/>
      <c r="E205" s="37"/>
      <c r="F205" s="39"/>
      <c r="G205" s="47"/>
      <c r="H205" s="40"/>
      <c r="I205" s="48"/>
      <c r="J205" s="49"/>
      <c r="K205" s="50"/>
      <c r="L205" s="51"/>
      <c r="M205" s="52"/>
      <c r="N205" s="46"/>
      <c r="O205" s="53">
        <f t="shared" si="3"/>
        <v>0</v>
      </c>
      <c r="P205" s="54"/>
    </row>
    <row r="206" spans="1:16" ht="16" x14ac:dyDescent="0.2">
      <c r="A206" s="46"/>
      <c r="B206" s="40"/>
      <c r="C206" s="40"/>
      <c r="D206" s="40"/>
      <c r="E206" s="37"/>
      <c r="F206" s="39"/>
      <c r="G206" s="47"/>
      <c r="H206" s="40"/>
      <c r="I206" s="48"/>
      <c r="J206" s="49"/>
      <c r="K206" s="50"/>
      <c r="L206" s="51"/>
      <c r="M206" s="52"/>
      <c r="N206" s="46"/>
      <c r="O206" s="53">
        <f t="shared" si="3"/>
        <v>0</v>
      </c>
      <c r="P206" s="54"/>
    </row>
    <row r="207" spans="1:16" ht="16" x14ac:dyDescent="0.2">
      <c r="A207" s="46"/>
      <c r="B207" s="40"/>
      <c r="C207" s="40"/>
      <c r="D207" s="40"/>
      <c r="E207" s="37"/>
      <c r="F207" s="39"/>
      <c r="G207" s="47"/>
      <c r="H207" s="40"/>
      <c r="I207" s="48"/>
      <c r="J207" s="49"/>
      <c r="K207" s="50"/>
      <c r="L207" s="51"/>
      <c r="M207" s="52"/>
      <c r="N207" s="46"/>
      <c r="O207" s="53">
        <f t="shared" si="3"/>
        <v>0</v>
      </c>
      <c r="P207" s="54"/>
    </row>
    <row r="208" spans="1:16" ht="16" x14ac:dyDescent="0.2">
      <c r="A208" s="46"/>
      <c r="B208" s="40"/>
      <c r="C208" s="40"/>
      <c r="D208" s="40"/>
      <c r="E208" s="37"/>
      <c r="F208" s="39"/>
      <c r="G208" s="47"/>
      <c r="H208" s="40"/>
      <c r="I208" s="48"/>
      <c r="J208" s="49"/>
      <c r="K208" s="50"/>
      <c r="L208" s="51"/>
      <c r="M208" s="52"/>
      <c r="N208" s="46"/>
      <c r="O208" s="53">
        <f t="shared" si="3"/>
        <v>0</v>
      </c>
      <c r="P208" s="54"/>
    </row>
    <row r="209" spans="1:16" ht="16" x14ac:dyDescent="0.2">
      <c r="A209" s="46"/>
      <c r="B209" s="40"/>
      <c r="C209" s="40"/>
      <c r="D209" s="40"/>
      <c r="E209" s="37"/>
      <c r="F209" s="39"/>
      <c r="G209" s="47"/>
      <c r="H209" s="40"/>
      <c r="I209" s="48"/>
      <c r="J209" s="49"/>
      <c r="K209" s="50"/>
      <c r="L209" s="51"/>
      <c r="M209" s="52"/>
      <c r="N209" s="46"/>
      <c r="O209" s="53">
        <f t="shared" si="3"/>
        <v>0</v>
      </c>
      <c r="P209" s="54"/>
    </row>
    <row r="210" spans="1:16" ht="16" x14ac:dyDescent="0.2">
      <c r="A210" s="46"/>
      <c r="B210" s="40"/>
      <c r="C210" s="40"/>
      <c r="D210" s="40"/>
      <c r="E210" s="37"/>
      <c r="F210" s="39"/>
      <c r="G210" s="47"/>
      <c r="H210" s="40"/>
      <c r="I210" s="48"/>
      <c r="J210" s="49"/>
      <c r="K210" s="50"/>
      <c r="L210" s="51"/>
      <c r="M210" s="52"/>
      <c r="N210" s="46"/>
      <c r="O210" s="53">
        <f t="shared" si="3"/>
        <v>0</v>
      </c>
      <c r="P210" s="54"/>
    </row>
    <row r="211" spans="1:16" ht="16" x14ac:dyDescent="0.2">
      <c r="A211" s="46"/>
      <c r="B211" s="40"/>
      <c r="C211" s="40"/>
      <c r="D211" s="40"/>
      <c r="E211" s="37"/>
      <c r="F211" s="39"/>
      <c r="G211" s="47"/>
      <c r="H211" s="40"/>
      <c r="I211" s="48"/>
      <c r="J211" s="49"/>
      <c r="K211" s="50"/>
      <c r="L211" s="51"/>
      <c r="M211" s="52"/>
      <c r="N211" s="46"/>
      <c r="O211" s="53">
        <f t="shared" si="3"/>
        <v>0</v>
      </c>
      <c r="P211" s="54"/>
    </row>
    <row r="212" spans="1:16" ht="16" x14ac:dyDescent="0.2">
      <c r="A212" s="46"/>
      <c r="B212" s="40"/>
      <c r="C212" s="40"/>
      <c r="D212" s="40"/>
      <c r="E212" s="37"/>
      <c r="F212" s="39"/>
      <c r="G212" s="47"/>
      <c r="H212" s="40"/>
      <c r="I212" s="48"/>
      <c r="J212" s="49"/>
      <c r="K212" s="50"/>
      <c r="L212" s="51"/>
      <c r="M212" s="52"/>
      <c r="N212" s="46"/>
      <c r="O212" s="53">
        <f t="shared" si="3"/>
        <v>0</v>
      </c>
      <c r="P212" s="54"/>
    </row>
    <row r="213" spans="1:16" ht="16" x14ac:dyDescent="0.2">
      <c r="A213" s="46"/>
      <c r="B213" s="40"/>
      <c r="C213" s="40"/>
      <c r="D213" s="40"/>
      <c r="E213" s="37"/>
      <c r="F213" s="39"/>
      <c r="G213" s="47"/>
      <c r="H213" s="40"/>
      <c r="I213" s="48"/>
      <c r="J213" s="49"/>
      <c r="K213" s="50"/>
      <c r="L213" s="51"/>
      <c r="M213" s="52"/>
      <c r="N213" s="46"/>
      <c r="O213" s="53">
        <f t="shared" si="3"/>
        <v>0</v>
      </c>
      <c r="P213" s="54"/>
    </row>
    <row r="214" spans="1:16" ht="16" x14ac:dyDescent="0.2">
      <c r="A214" s="46"/>
      <c r="B214" s="40"/>
      <c r="C214" s="40"/>
      <c r="D214" s="40"/>
      <c r="E214" s="37"/>
      <c r="F214" s="39"/>
      <c r="G214" s="47"/>
      <c r="H214" s="40"/>
      <c r="I214" s="48"/>
      <c r="J214" s="49"/>
      <c r="K214" s="50"/>
      <c r="L214" s="51"/>
      <c r="M214" s="52"/>
      <c r="N214" s="46"/>
      <c r="O214" s="53">
        <f t="shared" si="3"/>
        <v>0</v>
      </c>
      <c r="P214" s="54"/>
    </row>
    <row r="215" spans="1:16" ht="16" x14ac:dyDescent="0.2">
      <c r="A215" s="46"/>
      <c r="B215" s="40"/>
      <c r="C215" s="40"/>
      <c r="D215" s="40"/>
      <c r="E215" s="37"/>
      <c r="F215" s="39"/>
      <c r="G215" s="47"/>
      <c r="H215" s="40"/>
      <c r="I215" s="48"/>
      <c r="J215" s="49"/>
      <c r="K215" s="50"/>
      <c r="L215" s="51"/>
      <c r="M215" s="52"/>
      <c r="N215" s="46"/>
      <c r="O215" s="53">
        <f t="shared" si="3"/>
        <v>0</v>
      </c>
      <c r="P215" s="54"/>
    </row>
    <row r="216" spans="1:16" ht="16" x14ac:dyDescent="0.2">
      <c r="A216" s="46"/>
      <c r="B216" s="40"/>
      <c r="C216" s="40"/>
      <c r="D216" s="40"/>
      <c r="E216" s="37"/>
      <c r="F216" s="39"/>
      <c r="G216" s="47"/>
      <c r="H216" s="40"/>
      <c r="I216" s="48"/>
      <c r="J216" s="49"/>
      <c r="K216" s="50"/>
      <c r="L216" s="51"/>
      <c r="M216" s="52"/>
      <c r="N216" s="46"/>
      <c r="O216" s="53">
        <f t="shared" si="3"/>
        <v>0</v>
      </c>
      <c r="P216" s="54"/>
    </row>
    <row r="217" spans="1:16" ht="16" x14ac:dyDescent="0.2">
      <c r="A217" s="46"/>
      <c r="B217" s="40"/>
      <c r="C217" s="40"/>
      <c r="D217" s="40"/>
      <c r="E217" s="37"/>
      <c r="F217" s="39"/>
      <c r="G217" s="47"/>
      <c r="H217" s="40"/>
      <c r="I217" s="48"/>
      <c r="J217" s="49"/>
      <c r="K217" s="107"/>
      <c r="L217" s="110"/>
      <c r="M217" s="111"/>
      <c r="N217" s="46"/>
      <c r="O217" s="53">
        <f t="shared" si="3"/>
        <v>0</v>
      </c>
      <c r="P217" s="54"/>
    </row>
    <row r="218" spans="1:16" ht="16" x14ac:dyDescent="0.2">
      <c r="A218" s="46"/>
      <c r="B218" s="40"/>
      <c r="C218" s="40"/>
      <c r="D218" s="40"/>
      <c r="E218" s="37"/>
      <c r="F218" s="39"/>
      <c r="G218" s="47"/>
      <c r="H218" s="40"/>
      <c r="I218" s="48"/>
      <c r="J218" s="49"/>
      <c r="K218" s="50"/>
      <c r="L218" s="51"/>
      <c r="M218" s="52"/>
      <c r="N218" s="46"/>
      <c r="O218" s="53">
        <f t="shared" si="3"/>
        <v>0</v>
      </c>
      <c r="P218" s="54"/>
    </row>
    <row r="219" spans="1:16" ht="16" x14ac:dyDescent="0.2">
      <c r="A219" s="46"/>
      <c r="B219" s="40"/>
      <c r="C219" s="40"/>
      <c r="D219" s="40"/>
      <c r="E219" s="37"/>
      <c r="F219" s="39"/>
      <c r="G219" s="47"/>
      <c r="H219" s="40"/>
      <c r="I219" s="48"/>
      <c r="J219" s="49"/>
      <c r="K219" s="50"/>
      <c r="L219" s="51"/>
      <c r="M219" s="52"/>
      <c r="N219" s="46"/>
      <c r="O219" s="53">
        <f t="shared" si="3"/>
        <v>0</v>
      </c>
      <c r="P219" s="54"/>
    </row>
    <row r="220" spans="1:16" ht="16" x14ac:dyDescent="0.2">
      <c r="A220" s="46"/>
      <c r="B220" s="40"/>
      <c r="C220" s="40"/>
      <c r="D220" s="40"/>
      <c r="E220" s="37"/>
      <c r="F220" s="39"/>
      <c r="G220" s="47"/>
      <c r="H220" s="40"/>
      <c r="I220" s="48"/>
      <c r="J220" s="49"/>
      <c r="K220" s="50"/>
      <c r="L220" s="51"/>
      <c r="M220" s="52"/>
      <c r="N220" s="46"/>
      <c r="O220" s="53">
        <f t="shared" si="3"/>
        <v>0</v>
      </c>
      <c r="P220" s="54"/>
    </row>
    <row r="221" spans="1:16" ht="16" x14ac:dyDescent="0.2">
      <c r="A221" s="46"/>
      <c r="B221" s="40"/>
      <c r="C221" s="40"/>
      <c r="D221" s="40"/>
      <c r="E221" s="37"/>
      <c r="F221" s="39"/>
      <c r="G221" s="47"/>
      <c r="H221" s="40"/>
      <c r="I221" s="114"/>
      <c r="J221" s="49"/>
      <c r="K221" s="107"/>
      <c r="L221" s="110"/>
      <c r="M221" s="111"/>
      <c r="N221" s="46"/>
      <c r="O221" s="53">
        <f t="shared" si="3"/>
        <v>0</v>
      </c>
      <c r="P221" s="54"/>
    </row>
    <row r="222" spans="1:16" ht="35" thickBot="1" x14ac:dyDescent="0.25">
      <c r="A222" s="100" t="s">
        <v>55</v>
      </c>
      <c r="B222" s="60"/>
      <c r="C222" s="104"/>
      <c r="D222" s="104"/>
      <c r="E222" s="92">
        <f>SUM(E4:E221)</f>
        <v>104</v>
      </c>
      <c r="F222" s="35"/>
      <c r="G222" s="148" t="s">
        <v>56</v>
      </c>
      <c r="H222" s="149"/>
      <c r="I222" s="62">
        <f>SUM(I4:I195)</f>
        <v>24</v>
      </c>
      <c r="J222" s="105">
        <f>SUM(J4:J195)</f>
        <v>19</v>
      </c>
      <c r="K222" s="108">
        <f>SUM(K4:K195)</f>
        <v>28</v>
      </c>
      <c r="L222" s="110">
        <f>SUM(L4:L195)</f>
        <v>23</v>
      </c>
      <c r="M222" s="52">
        <f>SUM(M4:M195)</f>
        <v>0</v>
      </c>
      <c r="N222" s="93"/>
      <c r="O222" s="64">
        <f>SUM(I222:M222)</f>
        <v>94</v>
      </c>
      <c r="P222" s="65" t="s">
        <v>57</v>
      </c>
    </row>
    <row r="223" spans="1:16" ht="52" thickBot="1" x14ac:dyDescent="0.25">
      <c r="A223" s="150" t="s">
        <v>58</v>
      </c>
      <c r="B223" s="150"/>
      <c r="C223" s="150"/>
      <c r="D223" s="117"/>
      <c r="E223" s="61">
        <f>SUM(C4:C221)</f>
        <v>5</v>
      </c>
      <c r="F223" s="35"/>
      <c r="G223" s="151" t="s">
        <v>59</v>
      </c>
      <c r="H223" s="152"/>
      <c r="I223" s="66">
        <f>SUMIF(I4:I195,"=1",O4:O195)</f>
        <v>0.32847222222222183</v>
      </c>
      <c r="J223" s="106">
        <f>SUMIF(J4:J195,"=1",O4:O195)</f>
        <v>0.13333333333333303</v>
      </c>
      <c r="K223" s="109">
        <f>SUMIF(K4:K195,"=1",O4:O195)</f>
        <v>0.83333333333333337</v>
      </c>
      <c r="L223" s="113">
        <f>SUMIF(L4:L195,"=1",O4:O195)</f>
        <v>1.0333333333333332</v>
      </c>
      <c r="M223" s="112">
        <f>SUMIF(M4:M195,"=1",O4:O195)</f>
        <v>0</v>
      </c>
      <c r="N223" s="94"/>
      <c r="O223" s="67">
        <f>SUM(O4:O221)</f>
        <v>2.3284722222222216</v>
      </c>
      <c r="P223" s="68" t="s">
        <v>60</v>
      </c>
    </row>
    <row r="224" spans="1:16" ht="51" x14ac:dyDescent="0.2">
      <c r="A224" s="63"/>
      <c r="B224" s="69"/>
      <c r="C224" s="35"/>
      <c r="D224" s="35"/>
      <c r="E224" s="35"/>
      <c r="F224" s="35"/>
      <c r="G224" s="151" t="s">
        <v>61</v>
      </c>
      <c r="H224" s="152"/>
      <c r="I224" s="70">
        <f>ABS(I223*60)</f>
        <v>19.708333333333311</v>
      </c>
      <c r="J224" s="71">
        <f>ABS(J223*60)</f>
        <v>7.9999999999999813</v>
      </c>
      <c r="K224" s="72">
        <f>ABS(K223*60)</f>
        <v>50</v>
      </c>
      <c r="L224" s="73">
        <f>ABS(L223*60)</f>
        <v>61.999999999999993</v>
      </c>
      <c r="M224" s="74">
        <f>ABS(M223*60)</f>
        <v>0</v>
      </c>
      <c r="N224" s="95"/>
      <c r="O224" s="53">
        <f>ABS(O223*60)</f>
        <v>139.70833333333329</v>
      </c>
      <c r="P224" s="65" t="s">
        <v>62</v>
      </c>
    </row>
    <row r="225" spans="1:16" ht="34" x14ac:dyDescent="0.2">
      <c r="A225" s="63"/>
      <c r="B225" s="69"/>
      <c r="C225" s="35"/>
      <c r="D225" s="35"/>
      <c r="E225" s="35"/>
      <c r="F225" s="35"/>
      <c r="G225" s="151" t="s">
        <v>63</v>
      </c>
      <c r="H225" s="152"/>
      <c r="I225" s="115">
        <f t="shared" ref="I225:J225" si="4">ABS(I224/I222)</f>
        <v>0.82118055555555458</v>
      </c>
      <c r="J225" s="116">
        <f t="shared" si="4"/>
        <v>0.4210526315789464</v>
      </c>
      <c r="K225" s="76">
        <f>ABS(K224/K222)</f>
        <v>1.7857142857142858</v>
      </c>
      <c r="L225" s="77">
        <f>ABS(L224/L222)</f>
        <v>2.695652173913043</v>
      </c>
      <c r="M225" s="78" t="e">
        <f>ABS(M224/M222)</f>
        <v>#DIV/0!</v>
      </c>
      <c r="N225" s="93"/>
      <c r="O225" s="79">
        <f>ABS(O224/O222)</f>
        <v>1.4862588652482265</v>
      </c>
      <c r="P225" s="80" t="s">
        <v>64</v>
      </c>
    </row>
    <row r="226" spans="1:16" ht="17" thickBot="1" x14ac:dyDescent="0.25">
      <c r="A226" s="63"/>
      <c r="B226" s="69"/>
      <c r="C226" s="35"/>
      <c r="D226" s="35"/>
      <c r="E226" s="35"/>
      <c r="F226" s="35"/>
      <c r="G226" s="81"/>
      <c r="H226" s="82"/>
      <c r="I226" s="35"/>
      <c r="J226" s="83"/>
      <c r="K226" s="83"/>
      <c r="L226" s="83"/>
      <c r="M226" s="83"/>
      <c r="N226" s="63"/>
      <c r="O226" s="35"/>
      <c r="P226" s="35"/>
    </row>
    <row r="227" spans="1:16" ht="18" thickTop="1" thickBot="1" x14ac:dyDescent="0.25">
      <c r="A227" s="153" t="s">
        <v>65</v>
      </c>
      <c r="B227" s="154"/>
      <c r="C227" s="154"/>
      <c r="D227" s="154"/>
      <c r="E227" s="154"/>
      <c r="F227" s="154"/>
      <c r="G227" s="155"/>
      <c r="H227" s="82" t="s">
        <v>66</v>
      </c>
      <c r="I227" s="35">
        <v>14</v>
      </c>
      <c r="J227" s="35">
        <v>38</v>
      </c>
      <c r="K227" s="35">
        <v>46</v>
      </c>
      <c r="L227" s="35">
        <v>47</v>
      </c>
      <c r="M227" s="35">
        <v>51</v>
      </c>
      <c r="N227" s="63"/>
      <c r="O227" s="35"/>
      <c r="P227" s="35"/>
    </row>
    <row r="228" spans="1:16" ht="17" thickTop="1" x14ac:dyDescent="0.2">
      <c r="A228" s="63"/>
      <c r="B228" s="35"/>
      <c r="C228" s="35"/>
      <c r="D228" s="35"/>
      <c r="E228" s="35"/>
      <c r="F228" s="35" t="s">
        <v>67</v>
      </c>
      <c r="G228" s="82"/>
      <c r="H228" s="82" t="s">
        <v>68</v>
      </c>
      <c r="I228" s="35">
        <v>38487</v>
      </c>
      <c r="J228" s="35">
        <v>9001</v>
      </c>
      <c r="K228" s="35">
        <v>143461</v>
      </c>
      <c r="L228" s="35">
        <v>132304</v>
      </c>
      <c r="M228" s="35">
        <v>49258</v>
      </c>
      <c r="N228" s="63"/>
      <c r="O228" s="35"/>
      <c r="P228" s="35"/>
    </row>
    <row r="229" spans="1:16" ht="16" x14ac:dyDescent="0.2">
      <c r="A229" s="84" t="s">
        <v>46</v>
      </c>
      <c r="B229" s="140" t="s">
        <v>69</v>
      </c>
      <c r="C229" s="141"/>
      <c r="D229" s="141"/>
      <c r="E229" s="142"/>
      <c r="F229" s="85">
        <f>SUMIF(F4:F221,"CA",E4:E221)</f>
        <v>14</v>
      </c>
      <c r="G229" s="86">
        <f>ABS(F229/E222)</f>
        <v>0.13461538461538461</v>
      </c>
      <c r="H229" s="82" t="s">
        <v>70</v>
      </c>
      <c r="I229" s="35">
        <v>38525</v>
      </c>
      <c r="J229" s="35">
        <v>9039</v>
      </c>
      <c r="K229" s="35">
        <v>143511</v>
      </c>
      <c r="L229" s="35"/>
      <c r="M229" s="35">
        <v>49308</v>
      </c>
      <c r="N229" s="63"/>
      <c r="O229" s="35"/>
      <c r="P229" s="35"/>
    </row>
    <row r="230" spans="1:16" ht="16" x14ac:dyDescent="0.2">
      <c r="A230" s="84" t="s">
        <v>44</v>
      </c>
      <c r="B230" s="140" t="s">
        <v>71</v>
      </c>
      <c r="C230" s="141"/>
      <c r="D230" s="141"/>
      <c r="E230" s="142"/>
      <c r="F230" s="85">
        <f>SUMIF(F4:F221,"EL",E4:E221)</f>
        <v>27</v>
      </c>
      <c r="G230" s="86">
        <f>ABS(F230/E222)</f>
        <v>0.25961538461538464</v>
      </c>
      <c r="H230" s="82" t="s">
        <v>72</v>
      </c>
      <c r="I230" s="35">
        <f>SUM(I229-I228)</f>
        <v>38</v>
      </c>
      <c r="J230" s="35">
        <f>SUM(J229-J228)</f>
        <v>38</v>
      </c>
      <c r="K230" s="35">
        <f>SUM(K229-K228)</f>
        <v>50</v>
      </c>
      <c r="L230" s="35">
        <f>SUM(L229-L228)</f>
        <v>-132304</v>
      </c>
      <c r="M230" s="35">
        <f>SUM(M229-M228)</f>
        <v>50</v>
      </c>
      <c r="N230" s="63"/>
      <c r="O230" s="35"/>
      <c r="P230" s="35"/>
    </row>
    <row r="231" spans="1:16" ht="16" x14ac:dyDescent="0.2">
      <c r="A231" s="84" t="s">
        <v>53</v>
      </c>
      <c r="B231" s="140" t="s">
        <v>73</v>
      </c>
      <c r="C231" s="141"/>
      <c r="D231" s="141"/>
      <c r="E231" s="142"/>
      <c r="F231" s="85">
        <f>SUMIF(F4:F221,"EN",E4:E221)</f>
        <v>0</v>
      </c>
      <c r="G231" s="86">
        <f>ABS(F231/E222)</f>
        <v>0</v>
      </c>
      <c r="H231" s="82" t="s">
        <v>74</v>
      </c>
      <c r="I231" s="35"/>
      <c r="J231" s="35"/>
      <c r="K231" s="35"/>
      <c r="L231" s="35"/>
      <c r="M231" s="35"/>
      <c r="N231" s="63"/>
      <c r="O231" s="35"/>
      <c r="P231" s="35"/>
    </row>
    <row r="232" spans="1:16" ht="16" x14ac:dyDescent="0.2">
      <c r="A232" s="84" t="s">
        <v>54</v>
      </c>
      <c r="B232" s="140" t="s">
        <v>75</v>
      </c>
      <c r="C232" s="141"/>
      <c r="D232" s="141"/>
      <c r="E232" s="142"/>
      <c r="F232" s="85">
        <f>SUMIF(F4:F221,"EV",E4:E221)</f>
        <v>0</v>
      </c>
      <c r="G232" s="86">
        <f>ABS(F232/E222)</f>
        <v>0</v>
      </c>
      <c r="H232" s="82"/>
      <c r="I232" s="35"/>
      <c r="J232" s="35"/>
      <c r="K232" s="35" t="s">
        <v>76</v>
      </c>
      <c r="L232" s="35"/>
      <c r="M232" s="35"/>
      <c r="N232" s="63"/>
      <c r="O232" s="35"/>
      <c r="P232" s="35"/>
    </row>
    <row r="233" spans="1:16" ht="16" x14ac:dyDescent="0.2">
      <c r="A233" s="84" t="s">
        <v>77</v>
      </c>
      <c r="B233" s="140" t="s">
        <v>78</v>
      </c>
      <c r="C233" s="141"/>
      <c r="D233" s="141"/>
      <c r="E233" s="142"/>
      <c r="F233" s="85">
        <f>SUMIF(F4:F221,"FP",E4:E221)</f>
        <v>0</v>
      </c>
      <c r="G233" s="86">
        <f>ABS(F233/E222)</f>
        <v>0</v>
      </c>
      <c r="H233" s="82"/>
      <c r="I233" s="35"/>
      <c r="J233" s="35"/>
      <c r="K233" s="35"/>
      <c r="L233" s="35"/>
      <c r="M233" s="35"/>
      <c r="N233" s="63"/>
      <c r="O233" s="35"/>
      <c r="P233" s="35"/>
    </row>
    <row r="234" spans="1:16" ht="16" x14ac:dyDescent="0.2">
      <c r="A234" s="84" t="s">
        <v>51</v>
      </c>
      <c r="B234" s="140" t="s">
        <v>79</v>
      </c>
      <c r="C234" s="141"/>
      <c r="D234" s="141"/>
      <c r="E234" s="142"/>
      <c r="F234" s="85">
        <f>SUMIF(F4:F221,"LS",E4:E221)</f>
        <v>29</v>
      </c>
      <c r="G234" s="86">
        <f>ABS(F234/E222)</f>
        <v>0.27884615384615385</v>
      </c>
      <c r="H234" s="82" t="s">
        <v>80</v>
      </c>
      <c r="I234" s="35"/>
      <c r="J234" s="35"/>
      <c r="K234" s="35"/>
      <c r="L234" s="35"/>
      <c r="M234" s="35"/>
      <c r="N234" s="63"/>
      <c r="O234" s="35"/>
      <c r="P234" s="35"/>
    </row>
    <row r="235" spans="1:16" ht="16" x14ac:dyDescent="0.2">
      <c r="A235" s="84" t="s">
        <v>47</v>
      </c>
      <c r="B235" s="140" t="s">
        <v>81</v>
      </c>
      <c r="C235" s="141"/>
      <c r="D235" s="141"/>
      <c r="E235" s="142"/>
      <c r="F235" s="85">
        <f>SUMIF(F4:F221,"MA",E4:E221)</f>
        <v>11</v>
      </c>
      <c r="G235" s="86">
        <f>ABS(F235/E222)</f>
        <v>0.10576923076923077</v>
      </c>
      <c r="H235" s="35"/>
      <c r="I235" s="35"/>
      <c r="J235" s="35"/>
      <c r="K235" s="35"/>
      <c r="L235" s="35"/>
      <c r="M235" s="35"/>
      <c r="N235" s="35"/>
      <c r="O235" s="35"/>
      <c r="P235" s="35"/>
    </row>
    <row r="236" spans="1:16" ht="16" x14ac:dyDescent="0.2">
      <c r="A236" s="84" t="s">
        <v>49</v>
      </c>
      <c r="B236" s="140" t="s">
        <v>82</v>
      </c>
      <c r="C236" s="141"/>
      <c r="D236" s="141"/>
      <c r="E236" s="142"/>
      <c r="F236" s="85">
        <f>SUMIF(F4:F221,"TS",E4:E221)</f>
        <v>8</v>
      </c>
      <c r="G236" s="86">
        <f>ABS(F236/E222)</f>
        <v>7.6923076923076927E-2</v>
      </c>
      <c r="H236" s="35"/>
      <c r="I236" s="35"/>
      <c r="J236" s="35"/>
      <c r="K236" s="35"/>
      <c r="L236" s="35"/>
      <c r="M236" s="35"/>
      <c r="N236" s="35"/>
      <c r="O236" s="35"/>
      <c r="P236" s="35"/>
    </row>
    <row r="237" spans="1:16" ht="16" x14ac:dyDescent="0.2">
      <c r="A237" s="84" t="s">
        <v>45</v>
      </c>
      <c r="B237" s="140" t="s">
        <v>83</v>
      </c>
      <c r="C237" s="141"/>
      <c r="D237" s="141"/>
      <c r="E237" s="142"/>
      <c r="F237" s="85">
        <f>SUMIF(F4:F221,"PL",E4:E221)</f>
        <v>10</v>
      </c>
      <c r="G237" s="86">
        <f>ABS(F237/E222)</f>
        <v>9.6153846153846159E-2</v>
      </c>
      <c r="H237" s="35"/>
      <c r="I237" s="35"/>
      <c r="J237" s="35"/>
      <c r="K237" s="35"/>
      <c r="L237" s="35"/>
      <c r="M237" s="35"/>
      <c r="N237" s="35"/>
      <c r="O237" s="35"/>
      <c r="P237" s="35"/>
    </row>
    <row r="238" spans="1:16" ht="16" x14ac:dyDescent="0.2">
      <c r="A238" s="84" t="s">
        <v>50</v>
      </c>
      <c r="B238" s="140" t="s">
        <v>84</v>
      </c>
      <c r="C238" s="141"/>
      <c r="D238" s="141"/>
      <c r="E238" s="142"/>
      <c r="F238" s="85">
        <f>SUMIF(F4:F221,"SF",E4:E221)</f>
        <v>4</v>
      </c>
      <c r="G238" s="86">
        <f>ABS(F238/E222)</f>
        <v>3.8461538461538464E-2</v>
      </c>
      <c r="H238" s="35"/>
      <c r="I238" s="35"/>
      <c r="J238" s="35"/>
      <c r="K238" s="35"/>
      <c r="L238" s="35"/>
      <c r="M238" s="35"/>
      <c r="N238" s="35"/>
      <c r="O238" s="35"/>
      <c r="P238" s="35"/>
    </row>
    <row r="239" spans="1:16" ht="16" x14ac:dyDescent="0.2">
      <c r="A239" s="84" t="s">
        <v>48</v>
      </c>
      <c r="B239" s="140" t="s">
        <v>85</v>
      </c>
      <c r="C239" s="141"/>
      <c r="D239" s="141"/>
      <c r="E239" s="142"/>
      <c r="F239" s="85">
        <f>SUMIF(F4:F221,"CT",E4:E221)</f>
        <v>0</v>
      </c>
      <c r="G239" s="86">
        <f>ABS(F239/E222)</f>
        <v>0</v>
      </c>
      <c r="H239" s="35"/>
      <c r="I239" s="35"/>
      <c r="J239" s="35"/>
      <c r="K239" s="35"/>
      <c r="L239" s="35"/>
      <c r="M239" s="35"/>
      <c r="N239" s="35"/>
      <c r="O239" s="35"/>
      <c r="P239" s="35"/>
    </row>
    <row r="240" spans="1:16" ht="16" x14ac:dyDescent="0.2">
      <c r="A240" s="84" t="s">
        <v>86</v>
      </c>
      <c r="B240" s="140" t="s">
        <v>87</v>
      </c>
      <c r="C240" s="141"/>
      <c r="D240" s="141"/>
      <c r="E240" s="142"/>
      <c r="F240" s="85">
        <f>SUMIF(F4:F221,"PM",E4:E221)</f>
        <v>0</v>
      </c>
      <c r="G240" s="86">
        <f>ABS(F240/E222)</f>
        <v>0</v>
      </c>
      <c r="H240" s="35"/>
      <c r="I240" s="35"/>
      <c r="J240" s="35"/>
      <c r="K240" s="35"/>
      <c r="L240" s="35"/>
      <c r="M240" s="35"/>
      <c r="N240" s="35"/>
      <c r="O240" s="35"/>
      <c r="P240" s="35"/>
    </row>
    <row r="241" spans="1:16" ht="16" x14ac:dyDescent="0.2">
      <c r="A241" s="84" t="s">
        <v>52</v>
      </c>
      <c r="B241" s="140" t="s">
        <v>88</v>
      </c>
      <c r="C241" s="141"/>
      <c r="D241" s="141"/>
      <c r="E241" s="142"/>
      <c r="F241" s="85">
        <f>SUMIF(F4:F221,"OS",E4:E221)</f>
        <v>1</v>
      </c>
      <c r="G241" s="86">
        <f>ABS(F241/E222)</f>
        <v>9.6153846153846159E-3</v>
      </c>
      <c r="H241" s="35"/>
      <c r="I241" s="35"/>
      <c r="J241" s="35"/>
      <c r="K241" s="35"/>
      <c r="L241" s="35"/>
      <c r="M241" s="35"/>
      <c r="N241" s="35"/>
      <c r="O241" s="35"/>
      <c r="P241" s="35"/>
    </row>
    <row r="242" spans="1:16" ht="16" x14ac:dyDescent="0.2">
      <c r="A242" s="63"/>
      <c r="B242" s="63"/>
      <c r="C242" s="69"/>
      <c r="D242" s="69"/>
      <c r="E242" s="35"/>
      <c r="F242" s="35"/>
      <c r="G242" s="87">
        <f>SUM(G229:G241)</f>
        <v>1</v>
      </c>
      <c r="H242" s="35"/>
      <c r="I242" s="35"/>
      <c r="J242" s="35"/>
      <c r="K242" s="35"/>
      <c r="L242" s="35"/>
      <c r="M242" s="35"/>
      <c r="N242" s="35"/>
      <c r="O242" s="35"/>
      <c r="P242" s="35"/>
    </row>
  </sheetData>
  <mergeCells count="23">
    <mergeCell ref="B238:E238"/>
    <mergeCell ref="B239:E239"/>
    <mergeCell ref="B240:E240"/>
    <mergeCell ref="B241:E241"/>
    <mergeCell ref="B232:E232"/>
    <mergeCell ref="B233:E233"/>
    <mergeCell ref="B234:E234"/>
    <mergeCell ref="B235:E235"/>
    <mergeCell ref="B236:E236"/>
    <mergeCell ref="B237:E237"/>
    <mergeCell ref="B231:E231"/>
    <mergeCell ref="A1:G1"/>
    <mergeCell ref="I1:L1"/>
    <mergeCell ref="M1:N1"/>
    <mergeCell ref="A2:G2"/>
    <mergeCell ref="G222:H222"/>
    <mergeCell ref="A223:C223"/>
    <mergeCell ref="G223:H223"/>
    <mergeCell ref="G224:H224"/>
    <mergeCell ref="G225:H225"/>
    <mergeCell ref="A227:G227"/>
    <mergeCell ref="B229:E229"/>
    <mergeCell ref="B230:E230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P241"/>
  <sheetViews>
    <sheetView zoomScale="86" zoomScaleNormal="86" workbookViewId="0">
      <pane ySplit="3" topLeftCell="A49" activePane="bottomLeft" state="frozen"/>
      <selection activeCell="B223" sqref="B223"/>
      <selection pane="bottomLeft" activeCell="O225" sqref="O225"/>
    </sheetView>
  </sheetViews>
  <sheetFormatPr baseColWidth="10" defaultColWidth="8.83203125" defaultRowHeight="15" x14ac:dyDescent="0.2"/>
  <cols>
    <col min="1" max="1" width="9.5" customWidth="1"/>
    <col min="3" max="4" width="5.5" customWidth="1"/>
    <col min="5" max="5" width="7.1640625" customWidth="1"/>
    <col min="7" max="8" width="15.5" customWidth="1"/>
    <col min="9" max="9" width="9.1640625" customWidth="1"/>
    <col min="14" max="14" width="11" customWidth="1"/>
    <col min="15" max="15" width="9.5" customWidth="1"/>
    <col min="16" max="16" width="15.5" customWidth="1"/>
  </cols>
  <sheetData>
    <row r="1" spans="1:16" ht="16" x14ac:dyDescent="0.2">
      <c r="A1" s="143" t="s">
        <v>32</v>
      </c>
      <c r="B1" s="143"/>
      <c r="C1" s="143"/>
      <c r="D1" s="143"/>
      <c r="E1" s="143"/>
      <c r="F1" s="143"/>
      <c r="G1" s="143"/>
      <c r="H1" s="34" t="s">
        <v>33</v>
      </c>
      <c r="I1" s="144"/>
      <c r="J1" s="144"/>
      <c r="K1" s="144"/>
      <c r="L1" s="144"/>
      <c r="M1" s="145" t="s">
        <v>34</v>
      </c>
      <c r="N1" s="145"/>
      <c r="O1" s="35" t="s">
        <v>384</v>
      </c>
      <c r="P1" s="35"/>
    </row>
    <row r="2" spans="1:16" ht="16" x14ac:dyDescent="0.2">
      <c r="A2" s="146" t="s">
        <v>91</v>
      </c>
      <c r="B2" s="147"/>
      <c r="C2" s="147"/>
      <c r="D2" s="147"/>
      <c r="E2" s="147"/>
      <c r="F2" s="147"/>
      <c r="G2" s="147"/>
      <c r="H2" s="102">
        <v>0</v>
      </c>
      <c r="I2" s="96"/>
      <c r="J2" s="96"/>
      <c r="K2" s="96"/>
      <c r="L2" s="96"/>
      <c r="M2" s="97"/>
      <c r="N2" s="103"/>
      <c r="O2" s="35"/>
      <c r="P2" s="35"/>
    </row>
    <row r="3" spans="1:16" ht="83" x14ac:dyDescent="0.2">
      <c r="A3" s="36" t="s">
        <v>35</v>
      </c>
      <c r="B3" s="37" t="s">
        <v>94</v>
      </c>
      <c r="C3" s="38" t="s">
        <v>36</v>
      </c>
      <c r="D3" s="38" t="s">
        <v>101</v>
      </c>
      <c r="E3" s="37" t="s">
        <v>37</v>
      </c>
      <c r="F3" s="39" t="s">
        <v>38</v>
      </c>
      <c r="G3" s="40" t="s">
        <v>39</v>
      </c>
      <c r="H3" s="40" t="s">
        <v>40</v>
      </c>
      <c r="I3" s="41" t="s">
        <v>638</v>
      </c>
      <c r="J3" s="42" t="s">
        <v>639</v>
      </c>
      <c r="K3" s="43" t="s">
        <v>640</v>
      </c>
      <c r="L3" s="44" t="s">
        <v>641</v>
      </c>
      <c r="M3" s="45" t="s">
        <v>96</v>
      </c>
      <c r="N3" s="36" t="s">
        <v>41</v>
      </c>
      <c r="O3" s="37" t="s">
        <v>42</v>
      </c>
      <c r="P3" s="39" t="s">
        <v>43</v>
      </c>
    </row>
    <row r="4" spans="1:16" ht="16" x14ac:dyDescent="0.2">
      <c r="A4" s="46"/>
      <c r="B4" s="40"/>
      <c r="C4" s="40"/>
      <c r="D4" s="40"/>
      <c r="E4" s="37"/>
      <c r="F4" s="39"/>
      <c r="G4" s="47"/>
      <c r="H4" s="40"/>
      <c r="I4" s="48"/>
      <c r="J4" s="49"/>
      <c r="K4" s="50"/>
      <c r="L4" s="51"/>
      <c r="M4" s="52"/>
      <c r="N4" s="46"/>
      <c r="O4" s="53">
        <f t="shared" ref="O4:O67" si="0">ABS(N4-A4)</f>
        <v>0</v>
      </c>
      <c r="P4" s="54"/>
    </row>
    <row r="5" spans="1:16" ht="16" x14ac:dyDescent="0.2">
      <c r="A5" s="46"/>
      <c r="B5" s="40"/>
      <c r="C5" s="40"/>
      <c r="D5" s="40"/>
      <c r="E5" s="37"/>
      <c r="F5" s="39"/>
      <c r="G5" s="47"/>
      <c r="H5" s="40"/>
      <c r="I5" s="48"/>
      <c r="J5" s="49"/>
      <c r="K5" s="50"/>
      <c r="L5" s="51"/>
      <c r="M5" s="52"/>
      <c r="N5" s="46"/>
      <c r="O5" s="53">
        <f t="shared" si="0"/>
        <v>0</v>
      </c>
      <c r="P5" s="54"/>
    </row>
    <row r="6" spans="1:16" ht="16" x14ac:dyDescent="0.2">
      <c r="A6" s="46"/>
      <c r="B6" s="40"/>
      <c r="C6" s="40"/>
      <c r="D6" s="40"/>
      <c r="E6" s="37"/>
      <c r="F6" s="39"/>
      <c r="G6" s="47"/>
      <c r="H6" s="40"/>
      <c r="I6" s="48"/>
      <c r="J6" s="49"/>
      <c r="K6" s="50"/>
      <c r="L6" s="51"/>
      <c r="M6" s="52"/>
      <c r="N6" s="46"/>
      <c r="O6" s="53">
        <f t="shared" si="0"/>
        <v>0</v>
      </c>
      <c r="P6" s="54"/>
    </row>
    <row r="7" spans="1:16" ht="16" x14ac:dyDescent="0.2">
      <c r="A7" s="46"/>
      <c r="B7" s="40"/>
      <c r="C7" s="40"/>
      <c r="D7" s="40"/>
      <c r="E7" s="37"/>
      <c r="F7" s="39"/>
      <c r="G7" s="47"/>
      <c r="H7" s="40"/>
      <c r="I7" s="48"/>
      <c r="J7" s="49"/>
      <c r="K7" s="50"/>
      <c r="L7" s="51"/>
      <c r="M7" s="52"/>
      <c r="N7" s="46"/>
      <c r="O7" s="53">
        <f t="shared" si="0"/>
        <v>0</v>
      </c>
      <c r="P7" s="54"/>
    </row>
    <row r="8" spans="1:16" ht="16" x14ac:dyDescent="0.2">
      <c r="A8" s="46"/>
      <c r="B8" s="40"/>
      <c r="C8" s="40"/>
      <c r="D8" s="40"/>
      <c r="E8" s="37"/>
      <c r="F8" s="39"/>
      <c r="G8" s="47"/>
      <c r="H8" s="40"/>
      <c r="I8" s="48"/>
      <c r="J8" s="49"/>
      <c r="K8" s="50"/>
      <c r="L8" s="51"/>
      <c r="M8" s="52"/>
      <c r="N8" s="46"/>
      <c r="O8" s="53">
        <f t="shared" si="0"/>
        <v>0</v>
      </c>
      <c r="P8" s="54"/>
    </row>
    <row r="9" spans="1:16" ht="16" x14ac:dyDescent="0.2">
      <c r="A9" s="46"/>
      <c r="B9" s="40"/>
      <c r="C9" s="40"/>
      <c r="D9" s="40"/>
      <c r="E9" s="37"/>
      <c r="F9" s="39"/>
      <c r="G9" s="47"/>
      <c r="H9" s="40"/>
      <c r="I9" s="48"/>
      <c r="J9" s="49"/>
      <c r="K9" s="50"/>
      <c r="L9" s="51"/>
      <c r="M9" s="52"/>
      <c r="N9" s="46"/>
      <c r="O9" s="53">
        <f t="shared" si="0"/>
        <v>0</v>
      </c>
      <c r="P9" s="54"/>
    </row>
    <row r="10" spans="1:16" ht="16" x14ac:dyDescent="0.2">
      <c r="A10" s="46"/>
      <c r="B10" s="40"/>
      <c r="C10" s="40"/>
      <c r="D10" s="40"/>
      <c r="E10" s="37"/>
      <c r="F10" s="39"/>
      <c r="G10" s="47"/>
      <c r="H10" s="40"/>
      <c r="I10" s="48"/>
      <c r="J10" s="49"/>
      <c r="K10" s="50"/>
      <c r="L10" s="51"/>
      <c r="M10" s="52"/>
      <c r="N10" s="46"/>
      <c r="O10" s="53">
        <f t="shared" si="0"/>
        <v>0</v>
      </c>
      <c r="P10" s="54"/>
    </row>
    <row r="11" spans="1:16" ht="16" x14ac:dyDescent="0.2">
      <c r="A11" s="46"/>
      <c r="B11" s="40"/>
      <c r="C11" s="40"/>
      <c r="D11" s="40"/>
      <c r="E11" s="37"/>
      <c r="F11" s="39"/>
      <c r="G11" s="47"/>
      <c r="H11" s="40"/>
      <c r="I11" s="48"/>
      <c r="J11" s="49"/>
      <c r="K11" s="50"/>
      <c r="L11" s="51"/>
      <c r="M11" s="52"/>
      <c r="N11" s="46"/>
      <c r="O11" s="53">
        <f t="shared" si="0"/>
        <v>0</v>
      </c>
      <c r="P11" s="54"/>
    </row>
    <row r="12" spans="1:16" ht="16" x14ac:dyDescent="0.2">
      <c r="A12" s="46"/>
      <c r="B12" s="40"/>
      <c r="C12" s="40"/>
      <c r="D12" s="40"/>
      <c r="E12" s="37"/>
      <c r="F12" s="39"/>
      <c r="G12" s="47"/>
      <c r="H12" s="40"/>
      <c r="I12" s="48"/>
      <c r="J12" s="49"/>
      <c r="K12" s="50"/>
      <c r="L12" s="51"/>
      <c r="M12" s="52"/>
      <c r="N12" s="46"/>
      <c r="O12" s="53">
        <f t="shared" si="0"/>
        <v>0</v>
      </c>
      <c r="P12" s="54"/>
    </row>
    <row r="13" spans="1:16" ht="16" x14ac:dyDescent="0.2">
      <c r="A13" s="46"/>
      <c r="B13" s="40"/>
      <c r="C13" s="40"/>
      <c r="D13" s="40"/>
      <c r="E13" s="37"/>
      <c r="F13" s="39"/>
      <c r="G13" s="47"/>
      <c r="H13" s="40"/>
      <c r="I13" s="48"/>
      <c r="J13" s="49"/>
      <c r="K13" s="50"/>
      <c r="L13" s="51"/>
      <c r="M13" s="52"/>
      <c r="N13" s="46"/>
      <c r="O13" s="53">
        <f t="shared" si="0"/>
        <v>0</v>
      </c>
      <c r="P13" s="54"/>
    </row>
    <row r="14" spans="1:16" ht="16" x14ac:dyDescent="0.2">
      <c r="A14" s="46"/>
      <c r="B14" s="40"/>
      <c r="C14" s="40"/>
      <c r="D14" s="40"/>
      <c r="E14" s="37"/>
      <c r="F14" s="39"/>
      <c r="G14" s="47"/>
      <c r="H14" s="40"/>
      <c r="I14" s="48"/>
      <c r="J14" s="49"/>
      <c r="K14" s="50"/>
      <c r="L14" s="51"/>
      <c r="M14" s="52"/>
      <c r="N14" s="46"/>
      <c r="O14" s="53">
        <f t="shared" si="0"/>
        <v>0</v>
      </c>
      <c r="P14" s="54"/>
    </row>
    <row r="15" spans="1:16" ht="16" x14ac:dyDescent="0.2">
      <c r="A15" s="46"/>
      <c r="B15" s="40"/>
      <c r="C15" s="40"/>
      <c r="D15" s="40"/>
      <c r="E15" s="37"/>
      <c r="F15" s="39"/>
      <c r="G15" s="47"/>
      <c r="H15" s="40"/>
      <c r="I15" s="48"/>
      <c r="J15" s="49"/>
      <c r="K15" s="50"/>
      <c r="L15" s="51"/>
      <c r="M15" s="52"/>
      <c r="N15" s="46"/>
      <c r="O15" s="53">
        <f t="shared" si="0"/>
        <v>0</v>
      </c>
      <c r="P15" s="54"/>
    </row>
    <row r="16" spans="1:16" ht="16" x14ac:dyDescent="0.2">
      <c r="A16" s="46"/>
      <c r="B16" s="40"/>
      <c r="C16" s="40"/>
      <c r="D16" s="40"/>
      <c r="E16" s="37"/>
      <c r="F16" s="39"/>
      <c r="G16" s="47"/>
      <c r="H16" s="40"/>
      <c r="I16" s="48"/>
      <c r="J16" s="49"/>
      <c r="K16" s="50"/>
      <c r="L16" s="51"/>
      <c r="M16" s="52"/>
      <c r="N16" s="46"/>
      <c r="O16" s="53">
        <f t="shared" si="0"/>
        <v>0</v>
      </c>
      <c r="P16" s="54"/>
    </row>
    <row r="17" spans="1:16" ht="16" x14ac:dyDescent="0.2">
      <c r="A17" s="46"/>
      <c r="B17" s="40"/>
      <c r="C17" s="40"/>
      <c r="D17" s="40"/>
      <c r="E17" s="37"/>
      <c r="F17" s="39"/>
      <c r="G17" s="47"/>
      <c r="H17" s="40"/>
      <c r="I17" s="48"/>
      <c r="J17" s="49"/>
      <c r="K17" s="50"/>
      <c r="L17" s="51"/>
      <c r="M17" s="52"/>
      <c r="N17" s="46"/>
      <c r="O17" s="53">
        <f t="shared" si="0"/>
        <v>0</v>
      </c>
      <c r="P17" s="54"/>
    </row>
    <row r="18" spans="1:16" ht="16" x14ac:dyDescent="0.2">
      <c r="A18" s="46"/>
      <c r="B18" s="40"/>
      <c r="C18" s="40"/>
      <c r="D18" s="40"/>
      <c r="E18" s="37"/>
      <c r="F18" s="39"/>
      <c r="G18" s="47"/>
      <c r="H18" s="40"/>
      <c r="I18" s="48"/>
      <c r="J18" s="49"/>
      <c r="K18" s="50"/>
      <c r="L18" s="51"/>
      <c r="M18" s="52"/>
      <c r="N18" s="46"/>
      <c r="O18" s="53">
        <f t="shared" si="0"/>
        <v>0</v>
      </c>
      <c r="P18" s="54"/>
    </row>
    <row r="19" spans="1:16" ht="16" x14ac:dyDescent="0.2">
      <c r="A19" s="46"/>
      <c r="B19" s="40"/>
      <c r="C19" s="40"/>
      <c r="D19" s="40"/>
      <c r="E19" s="37"/>
      <c r="F19" s="39"/>
      <c r="G19" s="47"/>
      <c r="H19" s="40"/>
      <c r="I19" s="48"/>
      <c r="J19" s="49"/>
      <c r="K19" s="50"/>
      <c r="L19" s="51"/>
      <c r="M19" s="52"/>
      <c r="N19" s="46"/>
      <c r="O19" s="53">
        <f t="shared" si="0"/>
        <v>0</v>
      </c>
      <c r="P19" s="54"/>
    </row>
    <row r="20" spans="1:16" ht="16" x14ac:dyDescent="0.2">
      <c r="A20" s="46"/>
      <c r="B20" s="40"/>
      <c r="C20" s="40"/>
      <c r="D20" s="40"/>
      <c r="E20" s="37"/>
      <c r="F20" s="39"/>
      <c r="G20" s="47"/>
      <c r="H20" s="40"/>
      <c r="I20" s="48"/>
      <c r="J20" s="49"/>
      <c r="K20" s="50"/>
      <c r="L20" s="51"/>
      <c r="M20" s="52"/>
      <c r="N20" s="46"/>
      <c r="O20" s="53">
        <f t="shared" si="0"/>
        <v>0</v>
      </c>
      <c r="P20" s="54"/>
    </row>
    <row r="21" spans="1:16" ht="16" x14ac:dyDescent="0.2">
      <c r="A21" s="46"/>
      <c r="B21" s="40"/>
      <c r="C21" s="40"/>
      <c r="D21" s="40"/>
      <c r="E21" s="37"/>
      <c r="F21" s="39"/>
      <c r="G21" s="47"/>
      <c r="H21" s="40"/>
      <c r="I21" s="48"/>
      <c r="J21" s="49"/>
      <c r="K21" s="50"/>
      <c r="L21" s="51"/>
      <c r="M21" s="52"/>
      <c r="N21" s="46"/>
      <c r="O21" s="53">
        <f t="shared" si="0"/>
        <v>0</v>
      </c>
      <c r="P21" s="54"/>
    </row>
    <row r="22" spans="1:16" ht="16" x14ac:dyDescent="0.2">
      <c r="A22" s="46"/>
      <c r="B22" s="40"/>
      <c r="C22" s="40"/>
      <c r="D22" s="40"/>
      <c r="E22" s="37"/>
      <c r="F22" s="39"/>
      <c r="G22" s="47"/>
      <c r="H22" s="40"/>
      <c r="I22" s="48"/>
      <c r="J22" s="49"/>
      <c r="K22" s="50"/>
      <c r="L22" s="51"/>
      <c r="M22" s="52"/>
      <c r="N22" s="46"/>
      <c r="O22" s="53">
        <f t="shared" si="0"/>
        <v>0</v>
      </c>
      <c r="P22" s="54"/>
    </row>
    <row r="23" spans="1:16" ht="16" x14ac:dyDescent="0.2">
      <c r="A23" s="46"/>
      <c r="B23" s="40"/>
      <c r="C23" s="40"/>
      <c r="D23" s="40"/>
      <c r="E23" s="37"/>
      <c r="F23" s="39"/>
      <c r="G23" s="47"/>
      <c r="H23" s="40"/>
      <c r="I23" s="48"/>
      <c r="J23" s="49"/>
      <c r="K23" s="50"/>
      <c r="L23" s="51"/>
      <c r="M23" s="52"/>
      <c r="N23" s="46"/>
      <c r="O23" s="53">
        <f t="shared" si="0"/>
        <v>0</v>
      </c>
      <c r="P23" s="54"/>
    </row>
    <row r="24" spans="1:16" ht="16" x14ac:dyDescent="0.2">
      <c r="A24" s="46"/>
      <c r="B24" s="40"/>
      <c r="C24" s="40"/>
      <c r="D24" s="40"/>
      <c r="E24" s="37"/>
      <c r="F24" s="39"/>
      <c r="G24" s="47"/>
      <c r="H24" s="40"/>
      <c r="I24" s="48"/>
      <c r="J24" s="49"/>
      <c r="K24" s="50"/>
      <c r="L24" s="51"/>
      <c r="M24" s="52"/>
      <c r="N24" s="46"/>
      <c r="O24" s="53">
        <f t="shared" si="0"/>
        <v>0</v>
      </c>
      <c r="P24" s="54"/>
    </row>
    <row r="25" spans="1:16" ht="16" x14ac:dyDescent="0.2">
      <c r="A25" s="46"/>
      <c r="B25" s="40"/>
      <c r="C25" s="40"/>
      <c r="D25" s="40"/>
      <c r="E25" s="37"/>
      <c r="F25" s="39"/>
      <c r="G25" s="47"/>
      <c r="H25" s="40"/>
      <c r="I25" s="48"/>
      <c r="J25" s="49"/>
      <c r="K25" s="50"/>
      <c r="L25" s="51"/>
      <c r="M25" s="52"/>
      <c r="N25" s="46"/>
      <c r="O25" s="53">
        <f t="shared" si="0"/>
        <v>0</v>
      </c>
      <c r="P25" s="54"/>
    </row>
    <row r="26" spans="1:16" ht="16" x14ac:dyDescent="0.2">
      <c r="A26" s="46"/>
      <c r="B26" s="40"/>
      <c r="C26" s="40"/>
      <c r="D26" s="40"/>
      <c r="E26" s="37"/>
      <c r="F26" s="39"/>
      <c r="G26" s="47"/>
      <c r="H26" s="40"/>
      <c r="I26" s="48"/>
      <c r="J26" s="49"/>
      <c r="K26" s="50"/>
      <c r="L26" s="51"/>
      <c r="M26" s="52"/>
      <c r="N26" s="46"/>
      <c r="O26" s="53">
        <f t="shared" si="0"/>
        <v>0</v>
      </c>
      <c r="P26" s="54"/>
    </row>
    <row r="27" spans="1:16" ht="16" x14ac:dyDescent="0.2">
      <c r="A27" s="46"/>
      <c r="B27" s="40"/>
      <c r="C27" s="40"/>
      <c r="D27" s="40"/>
      <c r="E27" s="37"/>
      <c r="F27" s="39"/>
      <c r="G27" s="47"/>
      <c r="H27" s="40"/>
      <c r="I27" s="48"/>
      <c r="J27" s="49"/>
      <c r="K27" s="50"/>
      <c r="L27" s="51"/>
      <c r="M27" s="52"/>
      <c r="N27" s="46"/>
      <c r="O27" s="53">
        <f t="shared" si="0"/>
        <v>0</v>
      </c>
      <c r="P27" s="54"/>
    </row>
    <row r="28" spans="1:16" ht="16" x14ac:dyDescent="0.2">
      <c r="A28" s="46"/>
      <c r="B28" s="40"/>
      <c r="C28" s="40"/>
      <c r="D28" s="40"/>
      <c r="E28" s="37"/>
      <c r="F28" s="39"/>
      <c r="G28" s="47"/>
      <c r="H28" s="40"/>
      <c r="I28" s="48"/>
      <c r="J28" s="49"/>
      <c r="K28" s="50"/>
      <c r="L28" s="51"/>
      <c r="M28" s="52"/>
      <c r="N28" s="46"/>
      <c r="O28" s="53">
        <f t="shared" si="0"/>
        <v>0</v>
      </c>
      <c r="P28" s="54"/>
    </row>
    <row r="29" spans="1:16" ht="16" x14ac:dyDescent="0.2">
      <c r="A29" s="46"/>
      <c r="B29" s="40"/>
      <c r="C29" s="40"/>
      <c r="D29" s="40"/>
      <c r="E29" s="37"/>
      <c r="F29" s="39"/>
      <c r="G29" s="47"/>
      <c r="H29" s="40"/>
      <c r="I29" s="48"/>
      <c r="J29" s="49"/>
      <c r="K29" s="50"/>
      <c r="L29" s="51"/>
      <c r="M29" s="52"/>
      <c r="N29" s="46"/>
      <c r="O29" s="53">
        <f t="shared" si="0"/>
        <v>0</v>
      </c>
      <c r="P29" s="54"/>
    </row>
    <row r="30" spans="1:16" ht="16" x14ac:dyDescent="0.2">
      <c r="A30" s="46"/>
      <c r="B30" s="40"/>
      <c r="C30" s="40"/>
      <c r="D30" s="40"/>
      <c r="E30" s="37"/>
      <c r="F30" s="39"/>
      <c r="G30" s="47"/>
      <c r="H30" s="40"/>
      <c r="I30" s="48"/>
      <c r="J30" s="49"/>
      <c r="K30" s="50"/>
      <c r="L30" s="51"/>
      <c r="M30" s="52"/>
      <c r="N30" s="46"/>
      <c r="O30" s="53">
        <f t="shared" si="0"/>
        <v>0</v>
      </c>
      <c r="P30" s="54"/>
    </row>
    <row r="31" spans="1:16" ht="16" x14ac:dyDescent="0.2">
      <c r="A31" s="46"/>
      <c r="B31" s="40"/>
      <c r="C31" s="40"/>
      <c r="D31" s="40"/>
      <c r="E31" s="37"/>
      <c r="F31" s="39"/>
      <c r="G31" s="47"/>
      <c r="H31" s="40"/>
      <c r="I31" s="48"/>
      <c r="J31" s="49"/>
      <c r="K31" s="50"/>
      <c r="L31" s="51"/>
      <c r="M31" s="52"/>
      <c r="N31" s="46"/>
      <c r="O31" s="53">
        <f t="shared" si="0"/>
        <v>0</v>
      </c>
      <c r="P31" s="54"/>
    </row>
    <row r="32" spans="1:16" ht="16" x14ac:dyDescent="0.2">
      <c r="A32" s="46"/>
      <c r="B32" s="40"/>
      <c r="C32" s="40"/>
      <c r="D32" s="40"/>
      <c r="E32" s="37"/>
      <c r="F32" s="39"/>
      <c r="G32" s="47"/>
      <c r="H32" s="40"/>
      <c r="I32" s="48"/>
      <c r="J32" s="49"/>
      <c r="K32" s="50"/>
      <c r="L32" s="51"/>
      <c r="M32" s="52"/>
      <c r="N32" s="46"/>
      <c r="O32" s="53">
        <f t="shared" si="0"/>
        <v>0</v>
      </c>
      <c r="P32" s="54"/>
    </row>
    <row r="33" spans="1:16" ht="16" x14ac:dyDescent="0.2">
      <c r="A33" s="46"/>
      <c r="B33" s="40"/>
      <c r="C33" s="40"/>
      <c r="D33" s="40"/>
      <c r="E33" s="37"/>
      <c r="F33" s="39"/>
      <c r="G33" s="47"/>
      <c r="H33" s="40"/>
      <c r="I33" s="48"/>
      <c r="J33" s="49"/>
      <c r="K33" s="50"/>
      <c r="L33" s="51"/>
      <c r="M33" s="52"/>
      <c r="N33" s="46"/>
      <c r="O33" s="53">
        <f t="shared" si="0"/>
        <v>0</v>
      </c>
      <c r="P33" s="54"/>
    </row>
    <row r="34" spans="1:16" ht="16" x14ac:dyDescent="0.2">
      <c r="A34" s="46"/>
      <c r="B34" s="40"/>
      <c r="C34" s="40"/>
      <c r="D34" s="40"/>
      <c r="E34" s="37"/>
      <c r="F34" s="39"/>
      <c r="G34" s="47"/>
      <c r="H34" s="40"/>
      <c r="I34" s="48"/>
      <c r="J34" s="49"/>
      <c r="K34" s="50"/>
      <c r="L34" s="51"/>
      <c r="M34" s="52"/>
      <c r="N34" s="46"/>
      <c r="O34" s="53">
        <f t="shared" si="0"/>
        <v>0</v>
      </c>
      <c r="P34" s="54"/>
    </row>
    <row r="35" spans="1:16" ht="16" x14ac:dyDescent="0.2">
      <c r="A35" s="46"/>
      <c r="B35" s="40"/>
      <c r="C35" s="40"/>
      <c r="D35" s="40"/>
      <c r="E35" s="37"/>
      <c r="F35" s="39"/>
      <c r="G35" s="47"/>
      <c r="H35" s="40"/>
      <c r="I35" s="48"/>
      <c r="J35" s="49"/>
      <c r="K35" s="50"/>
      <c r="L35" s="51"/>
      <c r="M35" s="52"/>
      <c r="N35" s="46"/>
      <c r="O35" s="53">
        <f t="shared" si="0"/>
        <v>0</v>
      </c>
      <c r="P35" s="54"/>
    </row>
    <row r="36" spans="1:16" ht="16" x14ac:dyDescent="0.2">
      <c r="A36" s="46"/>
      <c r="B36" s="40"/>
      <c r="C36" s="40"/>
      <c r="D36" s="40"/>
      <c r="E36" s="37"/>
      <c r="F36" s="39"/>
      <c r="G36" s="47"/>
      <c r="H36" s="40"/>
      <c r="I36" s="48"/>
      <c r="J36" s="49"/>
      <c r="K36" s="50"/>
      <c r="L36" s="51"/>
      <c r="M36" s="52"/>
      <c r="N36" s="46"/>
      <c r="O36" s="53">
        <f t="shared" si="0"/>
        <v>0</v>
      </c>
      <c r="P36" s="54"/>
    </row>
    <row r="37" spans="1:16" ht="16" x14ac:dyDescent="0.2">
      <c r="A37" s="46"/>
      <c r="B37" s="40"/>
      <c r="C37" s="40"/>
      <c r="D37" s="40"/>
      <c r="E37" s="37"/>
      <c r="F37" s="39"/>
      <c r="G37" s="47"/>
      <c r="H37" s="40"/>
      <c r="I37" s="48"/>
      <c r="J37" s="49"/>
      <c r="K37" s="50"/>
      <c r="L37" s="51"/>
      <c r="M37" s="52"/>
      <c r="N37" s="46"/>
      <c r="O37" s="53">
        <f t="shared" si="0"/>
        <v>0</v>
      </c>
      <c r="P37" s="54"/>
    </row>
    <row r="38" spans="1:16" ht="16" x14ac:dyDescent="0.2">
      <c r="A38" s="46"/>
      <c r="B38" s="40"/>
      <c r="C38" s="40"/>
      <c r="D38" s="40"/>
      <c r="E38" s="37"/>
      <c r="F38" s="39"/>
      <c r="G38" s="47"/>
      <c r="H38" s="40"/>
      <c r="I38" s="48"/>
      <c r="J38" s="49"/>
      <c r="K38" s="50"/>
      <c r="L38" s="51"/>
      <c r="M38" s="52"/>
      <c r="N38" s="46"/>
      <c r="O38" s="53">
        <f t="shared" si="0"/>
        <v>0</v>
      </c>
      <c r="P38" s="54"/>
    </row>
    <row r="39" spans="1:16" ht="16" x14ac:dyDescent="0.2">
      <c r="A39" s="46"/>
      <c r="B39" s="40"/>
      <c r="C39" s="40"/>
      <c r="D39" s="40"/>
      <c r="E39" s="37"/>
      <c r="F39" s="39"/>
      <c r="G39" s="47"/>
      <c r="H39" s="40"/>
      <c r="I39" s="48"/>
      <c r="J39" s="49"/>
      <c r="K39" s="50"/>
      <c r="L39" s="51"/>
      <c r="M39" s="52"/>
      <c r="N39" s="46"/>
      <c r="O39" s="53">
        <f t="shared" si="0"/>
        <v>0</v>
      </c>
      <c r="P39" s="54"/>
    </row>
    <row r="40" spans="1:16" ht="16" x14ac:dyDescent="0.2">
      <c r="A40" s="46"/>
      <c r="B40" s="40"/>
      <c r="C40" s="40"/>
      <c r="D40" s="40"/>
      <c r="E40" s="37"/>
      <c r="F40" s="39"/>
      <c r="G40" s="47"/>
      <c r="H40" s="40"/>
      <c r="I40" s="48"/>
      <c r="J40" s="49"/>
      <c r="K40" s="50"/>
      <c r="L40" s="51"/>
      <c r="M40" s="52"/>
      <c r="N40" s="46"/>
      <c r="O40" s="53">
        <f t="shared" si="0"/>
        <v>0</v>
      </c>
      <c r="P40" s="54"/>
    </row>
    <row r="41" spans="1:16" ht="16" x14ac:dyDescent="0.2">
      <c r="A41" s="46"/>
      <c r="B41" s="40"/>
      <c r="C41" s="40"/>
      <c r="D41" s="40"/>
      <c r="E41" s="37"/>
      <c r="F41" s="39"/>
      <c r="G41" s="47"/>
      <c r="H41" s="40"/>
      <c r="I41" s="48"/>
      <c r="J41" s="49"/>
      <c r="K41" s="50"/>
      <c r="L41" s="51"/>
      <c r="M41" s="52"/>
      <c r="N41" s="46"/>
      <c r="O41" s="53">
        <f t="shared" si="0"/>
        <v>0</v>
      </c>
      <c r="P41" s="54"/>
    </row>
    <row r="42" spans="1:16" ht="16" x14ac:dyDescent="0.2">
      <c r="A42" s="46"/>
      <c r="B42" s="40"/>
      <c r="C42" s="40"/>
      <c r="D42" s="40"/>
      <c r="E42" s="37"/>
      <c r="F42" s="39"/>
      <c r="G42" s="47"/>
      <c r="H42" s="40"/>
      <c r="I42" s="48"/>
      <c r="J42" s="49"/>
      <c r="K42" s="50"/>
      <c r="L42" s="51"/>
      <c r="M42" s="52"/>
      <c r="N42" s="46"/>
      <c r="O42" s="53">
        <f t="shared" si="0"/>
        <v>0</v>
      </c>
      <c r="P42" s="54"/>
    </row>
    <row r="43" spans="1:16" ht="16" x14ac:dyDescent="0.2">
      <c r="A43" s="46"/>
      <c r="B43" s="40"/>
      <c r="C43" s="40"/>
      <c r="D43" s="40"/>
      <c r="E43" s="37"/>
      <c r="F43" s="39"/>
      <c r="G43" s="47"/>
      <c r="H43" s="40"/>
      <c r="I43" s="48"/>
      <c r="J43" s="49"/>
      <c r="K43" s="50"/>
      <c r="L43" s="51"/>
      <c r="M43" s="52"/>
      <c r="N43" s="46"/>
      <c r="O43" s="53">
        <f t="shared" si="0"/>
        <v>0</v>
      </c>
      <c r="P43" s="54"/>
    </row>
    <row r="44" spans="1:16" ht="16" x14ac:dyDescent="0.2">
      <c r="A44" s="46"/>
      <c r="B44" s="40"/>
      <c r="C44" s="40"/>
      <c r="D44" s="40"/>
      <c r="E44" s="37"/>
      <c r="F44" s="39"/>
      <c r="G44" s="47"/>
      <c r="H44" s="40"/>
      <c r="I44" s="48"/>
      <c r="J44" s="49"/>
      <c r="K44" s="50"/>
      <c r="L44" s="51"/>
      <c r="M44" s="52"/>
      <c r="N44" s="46"/>
      <c r="O44" s="53">
        <f t="shared" si="0"/>
        <v>0</v>
      </c>
      <c r="P44" s="54"/>
    </row>
    <row r="45" spans="1:16" ht="16" x14ac:dyDescent="0.2">
      <c r="A45" s="46"/>
      <c r="B45" s="40"/>
      <c r="C45" s="40"/>
      <c r="D45" s="40"/>
      <c r="E45" s="37"/>
      <c r="F45" s="39"/>
      <c r="G45" s="47"/>
      <c r="H45" s="40"/>
      <c r="I45" s="48"/>
      <c r="J45" s="49"/>
      <c r="K45" s="50"/>
      <c r="L45" s="51"/>
      <c r="M45" s="52"/>
      <c r="N45" s="46"/>
      <c r="O45" s="53">
        <f t="shared" si="0"/>
        <v>0</v>
      </c>
      <c r="P45" s="54"/>
    </row>
    <row r="46" spans="1:16" ht="16" x14ac:dyDescent="0.2">
      <c r="A46" s="46"/>
      <c r="B46" s="40"/>
      <c r="C46" s="40"/>
      <c r="D46" s="40"/>
      <c r="E46" s="37"/>
      <c r="F46" s="39"/>
      <c r="G46" s="47"/>
      <c r="H46" s="40"/>
      <c r="I46" s="48"/>
      <c r="J46" s="49"/>
      <c r="K46" s="50"/>
      <c r="L46" s="51"/>
      <c r="M46" s="52"/>
      <c r="N46" s="46"/>
      <c r="O46" s="53">
        <f t="shared" si="0"/>
        <v>0</v>
      </c>
      <c r="P46" s="54"/>
    </row>
    <row r="47" spans="1:16" ht="16" x14ac:dyDescent="0.2">
      <c r="A47" s="46"/>
      <c r="B47" s="40"/>
      <c r="C47" s="40"/>
      <c r="D47" s="40"/>
      <c r="E47" s="37"/>
      <c r="F47" s="39"/>
      <c r="G47" s="47"/>
      <c r="H47" s="40"/>
      <c r="I47" s="48"/>
      <c r="J47" s="49"/>
      <c r="K47" s="50"/>
      <c r="L47" s="51"/>
      <c r="M47" s="52"/>
      <c r="N47" s="46"/>
      <c r="O47" s="53">
        <f t="shared" si="0"/>
        <v>0</v>
      </c>
      <c r="P47" s="54"/>
    </row>
    <row r="48" spans="1:16" ht="16" x14ac:dyDescent="0.2">
      <c r="A48" s="46"/>
      <c r="B48" s="40"/>
      <c r="C48" s="40"/>
      <c r="D48" s="40"/>
      <c r="E48" s="37"/>
      <c r="F48" s="39"/>
      <c r="G48" s="47"/>
      <c r="H48" s="40"/>
      <c r="I48" s="48"/>
      <c r="J48" s="49"/>
      <c r="K48" s="50"/>
      <c r="L48" s="51"/>
      <c r="M48" s="52"/>
      <c r="N48" s="46"/>
      <c r="O48" s="53">
        <f t="shared" si="0"/>
        <v>0</v>
      </c>
      <c r="P48" s="54"/>
    </row>
    <row r="49" spans="1:16" ht="16" x14ac:dyDescent="0.2">
      <c r="A49" s="46"/>
      <c r="B49" s="40"/>
      <c r="C49" s="40"/>
      <c r="D49" s="40"/>
      <c r="E49" s="37"/>
      <c r="F49" s="39"/>
      <c r="G49" s="47"/>
      <c r="H49" s="40"/>
      <c r="I49" s="48"/>
      <c r="J49" s="49"/>
      <c r="K49" s="50"/>
      <c r="L49" s="51"/>
      <c r="M49" s="52"/>
      <c r="N49" s="46"/>
      <c r="O49" s="53">
        <f t="shared" si="0"/>
        <v>0</v>
      </c>
      <c r="P49" s="54"/>
    </row>
    <row r="50" spans="1:16" ht="16" x14ac:dyDescent="0.2">
      <c r="A50" s="46"/>
      <c r="B50" s="40"/>
      <c r="C50" s="40"/>
      <c r="D50" s="40"/>
      <c r="E50" s="37"/>
      <c r="F50" s="39"/>
      <c r="G50" s="47"/>
      <c r="H50" s="40"/>
      <c r="I50" s="48"/>
      <c r="J50" s="49"/>
      <c r="K50" s="50"/>
      <c r="L50" s="51"/>
      <c r="M50" s="52"/>
      <c r="N50" s="46"/>
      <c r="O50" s="53">
        <f t="shared" si="0"/>
        <v>0</v>
      </c>
      <c r="P50" s="54"/>
    </row>
    <row r="51" spans="1:16" ht="16" x14ac:dyDescent="0.2">
      <c r="A51" s="46"/>
      <c r="B51" s="40"/>
      <c r="C51" s="40"/>
      <c r="D51" s="40"/>
      <c r="E51" s="37"/>
      <c r="F51" s="39"/>
      <c r="G51" s="47"/>
      <c r="H51" s="40"/>
      <c r="I51" s="48"/>
      <c r="J51" s="49"/>
      <c r="K51" s="50"/>
      <c r="L51" s="51"/>
      <c r="M51" s="52"/>
      <c r="N51" s="46"/>
      <c r="O51" s="53">
        <f t="shared" si="0"/>
        <v>0</v>
      </c>
      <c r="P51" s="54"/>
    </row>
    <row r="52" spans="1:16" ht="16" x14ac:dyDescent="0.2">
      <c r="A52" s="46"/>
      <c r="B52" s="40"/>
      <c r="C52" s="40"/>
      <c r="D52" s="40"/>
      <c r="E52" s="37"/>
      <c r="F52" s="39"/>
      <c r="G52" s="47"/>
      <c r="H52" s="40"/>
      <c r="I52" s="48"/>
      <c r="J52" s="49"/>
      <c r="K52" s="50"/>
      <c r="L52" s="51"/>
      <c r="M52" s="52"/>
      <c r="N52" s="46"/>
      <c r="O52" s="53">
        <f t="shared" si="0"/>
        <v>0</v>
      </c>
      <c r="P52" s="54"/>
    </row>
    <row r="53" spans="1:16" ht="16" x14ac:dyDescent="0.2">
      <c r="A53" s="46"/>
      <c r="B53" s="40"/>
      <c r="C53" s="40"/>
      <c r="D53" s="40"/>
      <c r="E53" s="37"/>
      <c r="F53" s="39"/>
      <c r="G53" s="47"/>
      <c r="H53" s="40"/>
      <c r="I53" s="48"/>
      <c r="J53" s="49"/>
      <c r="K53" s="50"/>
      <c r="L53" s="51"/>
      <c r="M53" s="52"/>
      <c r="N53" s="46"/>
      <c r="O53" s="53">
        <f t="shared" si="0"/>
        <v>0</v>
      </c>
      <c r="P53" s="54"/>
    </row>
    <row r="54" spans="1:16" ht="16" x14ac:dyDescent="0.2">
      <c r="A54" s="46"/>
      <c r="B54" s="40"/>
      <c r="C54" s="40"/>
      <c r="D54" s="40"/>
      <c r="E54" s="37"/>
      <c r="F54" s="39"/>
      <c r="G54" s="47"/>
      <c r="H54" s="40"/>
      <c r="I54" s="48"/>
      <c r="J54" s="49"/>
      <c r="K54" s="50"/>
      <c r="L54" s="51"/>
      <c r="M54" s="52"/>
      <c r="N54" s="46"/>
      <c r="O54" s="53">
        <f t="shared" si="0"/>
        <v>0</v>
      </c>
      <c r="P54" s="54"/>
    </row>
    <row r="55" spans="1:16" ht="16" x14ac:dyDescent="0.2">
      <c r="A55" s="46"/>
      <c r="B55" s="40"/>
      <c r="C55" s="40"/>
      <c r="D55" s="40"/>
      <c r="E55" s="37"/>
      <c r="F55" s="39"/>
      <c r="G55" s="47"/>
      <c r="H55" s="40"/>
      <c r="I55" s="48"/>
      <c r="J55" s="55"/>
      <c r="K55" s="56"/>
      <c r="L55" s="51"/>
      <c r="M55" s="52"/>
      <c r="N55" s="46"/>
      <c r="O55" s="53">
        <f t="shared" si="0"/>
        <v>0</v>
      </c>
      <c r="P55" s="54"/>
    </row>
    <row r="56" spans="1:16" ht="16" x14ac:dyDescent="0.2">
      <c r="A56" s="46"/>
      <c r="B56" s="40"/>
      <c r="C56" s="40"/>
      <c r="D56" s="40"/>
      <c r="E56" s="37"/>
      <c r="F56" s="39"/>
      <c r="G56" s="47"/>
      <c r="H56" s="40"/>
      <c r="I56" s="48"/>
      <c r="J56" s="55"/>
      <c r="K56" s="56"/>
      <c r="L56" s="51"/>
      <c r="M56" s="52"/>
      <c r="N56" s="46"/>
      <c r="O56" s="53">
        <f t="shared" si="0"/>
        <v>0</v>
      </c>
      <c r="P56" s="54"/>
    </row>
    <row r="57" spans="1:16" ht="16" x14ac:dyDescent="0.2">
      <c r="A57" s="46"/>
      <c r="B57" s="40"/>
      <c r="C57" s="40"/>
      <c r="D57" s="40"/>
      <c r="E57" s="37"/>
      <c r="F57" s="39"/>
      <c r="G57" s="47"/>
      <c r="H57" s="40"/>
      <c r="I57" s="48"/>
      <c r="J57" s="55"/>
      <c r="K57" s="56"/>
      <c r="L57" s="51"/>
      <c r="M57" s="52"/>
      <c r="N57" s="46"/>
      <c r="O57" s="53">
        <f t="shared" si="0"/>
        <v>0</v>
      </c>
      <c r="P57" s="54"/>
    </row>
    <row r="58" spans="1:16" ht="16" x14ac:dyDescent="0.2">
      <c r="A58" s="46"/>
      <c r="B58" s="40"/>
      <c r="C58" s="40"/>
      <c r="D58" s="40"/>
      <c r="E58" s="37"/>
      <c r="F58" s="39"/>
      <c r="G58" s="47"/>
      <c r="H58" s="40"/>
      <c r="I58" s="48"/>
      <c r="J58" s="55"/>
      <c r="K58" s="56"/>
      <c r="L58" s="51"/>
      <c r="M58" s="52"/>
      <c r="N58" s="46"/>
      <c r="O58" s="53">
        <f t="shared" si="0"/>
        <v>0</v>
      </c>
      <c r="P58" s="54"/>
    </row>
    <row r="59" spans="1:16" ht="16" x14ac:dyDescent="0.2">
      <c r="A59" s="46"/>
      <c r="B59" s="40"/>
      <c r="C59" s="40"/>
      <c r="D59" s="40"/>
      <c r="E59" s="37"/>
      <c r="F59" s="39"/>
      <c r="G59" s="47"/>
      <c r="H59" s="40"/>
      <c r="I59" s="57"/>
      <c r="J59" s="55"/>
      <c r="K59" s="56"/>
      <c r="L59" s="51"/>
      <c r="M59" s="52"/>
      <c r="N59" s="46"/>
      <c r="O59" s="53">
        <f t="shared" si="0"/>
        <v>0</v>
      </c>
      <c r="P59" s="54"/>
    </row>
    <row r="60" spans="1:16" ht="16" x14ac:dyDescent="0.2">
      <c r="A60" s="46"/>
      <c r="B60" s="40"/>
      <c r="C60" s="40"/>
      <c r="D60" s="40"/>
      <c r="E60" s="37"/>
      <c r="F60" s="39"/>
      <c r="G60" s="47"/>
      <c r="H60" s="40"/>
      <c r="I60" s="57"/>
      <c r="J60" s="55"/>
      <c r="K60" s="56"/>
      <c r="L60" s="51"/>
      <c r="M60" s="52"/>
      <c r="N60" s="46"/>
      <c r="O60" s="53">
        <f t="shared" si="0"/>
        <v>0</v>
      </c>
      <c r="P60" s="54"/>
    </row>
    <row r="61" spans="1:16" ht="16" x14ac:dyDescent="0.2">
      <c r="A61" s="46"/>
      <c r="B61" s="40"/>
      <c r="C61" s="40"/>
      <c r="D61" s="40"/>
      <c r="E61" s="37"/>
      <c r="F61" s="39"/>
      <c r="G61" s="47"/>
      <c r="H61" s="40"/>
      <c r="I61" s="48"/>
      <c r="J61" s="55"/>
      <c r="K61" s="56"/>
      <c r="L61" s="51"/>
      <c r="M61" s="52"/>
      <c r="N61" s="46"/>
      <c r="O61" s="53">
        <f t="shared" si="0"/>
        <v>0</v>
      </c>
      <c r="P61" s="88"/>
    </row>
    <row r="62" spans="1:16" ht="16" x14ac:dyDescent="0.2">
      <c r="A62" s="46"/>
      <c r="B62" s="40"/>
      <c r="C62" s="40"/>
      <c r="D62" s="40"/>
      <c r="E62" s="37"/>
      <c r="F62" s="39"/>
      <c r="G62" s="47"/>
      <c r="H62" s="40"/>
      <c r="I62" s="48"/>
      <c r="J62" s="55"/>
      <c r="K62" s="56"/>
      <c r="L62" s="51"/>
      <c r="M62" s="52"/>
      <c r="N62" s="46"/>
      <c r="O62" s="53">
        <f t="shared" si="0"/>
        <v>0</v>
      </c>
      <c r="P62" s="54"/>
    </row>
    <row r="63" spans="1:16" ht="16" x14ac:dyDescent="0.2">
      <c r="A63" s="46"/>
      <c r="B63" s="40"/>
      <c r="C63" s="40"/>
      <c r="D63" s="40"/>
      <c r="E63" s="37"/>
      <c r="F63" s="39"/>
      <c r="G63" s="47"/>
      <c r="H63" s="40"/>
      <c r="I63" s="48"/>
      <c r="J63" s="55"/>
      <c r="K63" s="56"/>
      <c r="L63" s="51"/>
      <c r="M63" s="52"/>
      <c r="N63" s="46"/>
      <c r="O63" s="53">
        <f t="shared" si="0"/>
        <v>0</v>
      </c>
      <c r="P63" s="54"/>
    </row>
    <row r="64" spans="1:16" ht="16" x14ac:dyDescent="0.2">
      <c r="A64" s="46"/>
      <c r="B64" s="40"/>
      <c r="C64" s="40"/>
      <c r="D64" s="40"/>
      <c r="E64" s="37"/>
      <c r="F64" s="39"/>
      <c r="G64" s="47"/>
      <c r="H64" s="40"/>
      <c r="I64" s="48"/>
      <c r="J64" s="55"/>
      <c r="K64" s="56"/>
      <c r="L64" s="51"/>
      <c r="M64" s="52"/>
      <c r="N64" s="46"/>
      <c r="O64" s="53">
        <f t="shared" si="0"/>
        <v>0</v>
      </c>
      <c r="P64" s="54"/>
    </row>
    <row r="65" spans="1:16" ht="16" x14ac:dyDescent="0.2">
      <c r="A65" s="46"/>
      <c r="B65" s="40"/>
      <c r="C65" s="40"/>
      <c r="D65" s="40"/>
      <c r="E65" s="37"/>
      <c r="F65" s="39"/>
      <c r="G65" s="47"/>
      <c r="H65" s="40"/>
      <c r="I65" s="48"/>
      <c r="J65" s="55"/>
      <c r="K65" s="56"/>
      <c r="L65" s="51"/>
      <c r="M65" s="52"/>
      <c r="N65" s="46"/>
      <c r="O65" s="53">
        <f t="shared" si="0"/>
        <v>0</v>
      </c>
      <c r="P65" s="54"/>
    </row>
    <row r="66" spans="1:16" ht="16" x14ac:dyDescent="0.2">
      <c r="A66" s="46"/>
      <c r="B66" s="40"/>
      <c r="C66" s="40"/>
      <c r="D66" s="40"/>
      <c r="E66" s="37"/>
      <c r="F66" s="39"/>
      <c r="G66" s="47"/>
      <c r="H66" s="40"/>
      <c r="I66" s="48"/>
      <c r="J66" s="55"/>
      <c r="K66" s="56"/>
      <c r="L66" s="51"/>
      <c r="M66" s="52"/>
      <c r="N66" s="46"/>
      <c r="O66" s="53">
        <f t="shared" si="0"/>
        <v>0</v>
      </c>
      <c r="P66" s="54"/>
    </row>
    <row r="67" spans="1:16" ht="16" x14ac:dyDescent="0.2">
      <c r="A67" s="46"/>
      <c r="B67" s="40"/>
      <c r="C67" s="40"/>
      <c r="D67" s="40"/>
      <c r="E67" s="37"/>
      <c r="F67" s="39"/>
      <c r="G67" s="47"/>
      <c r="H67" s="40"/>
      <c r="I67" s="48"/>
      <c r="J67" s="55"/>
      <c r="K67" s="56"/>
      <c r="L67" s="51"/>
      <c r="M67" s="52"/>
      <c r="N67" s="46"/>
      <c r="O67" s="53">
        <f t="shared" si="0"/>
        <v>0</v>
      </c>
      <c r="P67" s="54"/>
    </row>
    <row r="68" spans="1:16" ht="16" x14ac:dyDescent="0.2">
      <c r="A68" s="46"/>
      <c r="B68" s="40"/>
      <c r="C68" s="40"/>
      <c r="D68" s="40"/>
      <c r="E68" s="37"/>
      <c r="F68" s="39"/>
      <c r="G68" s="47"/>
      <c r="H68" s="40"/>
      <c r="I68" s="48"/>
      <c r="J68" s="55"/>
      <c r="K68" s="56"/>
      <c r="L68" s="51"/>
      <c r="M68" s="52"/>
      <c r="N68" s="46"/>
      <c r="O68" s="53">
        <f t="shared" ref="O68:O131" si="1">ABS(N68-A68)</f>
        <v>0</v>
      </c>
      <c r="P68" s="54"/>
    </row>
    <row r="69" spans="1:16" ht="16" x14ac:dyDescent="0.2">
      <c r="A69" s="46"/>
      <c r="B69" s="40"/>
      <c r="C69" s="40"/>
      <c r="D69" s="40"/>
      <c r="E69" s="37"/>
      <c r="F69" s="39"/>
      <c r="G69" s="47"/>
      <c r="H69" s="40"/>
      <c r="I69" s="48"/>
      <c r="J69" s="55"/>
      <c r="K69" s="56"/>
      <c r="L69" s="51"/>
      <c r="M69" s="52"/>
      <c r="N69" s="46"/>
      <c r="O69" s="53">
        <f t="shared" si="1"/>
        <v>0</v>
      </c>
      <c r="P69" s="54"/>
    </row>
    <row r="70" spans="1:16" ht="16" x14ac:dyDescent="0.2">
      <c r="A70" s="46"/>
      <c r="B70" s="40"/>
      <c r="C70" s="40"/>
      <c r="D70" s="40"/>
      <c r="E70" s="37"/>
      <c r="F70" s="39"/>
      <c r="G70" s="47"/>
      <c r="H70" s="40"/>
      <c r="I70" s="48"/>
      <c r="J70" s="55"/>
      <c r="K70" s="56"/>
      <c r="L70" s="51"/>
      <c r="M70" s="52"/>
      <c r="N70" s="46"/>
      <c r="O70" s="53">
        <f t="shared" si="1"/>
        <v>0</v>
      </c>
      <c r="P70" s="54"/>
    </row>
    <row r="71" spans="1:16" ht="16" x14ac:dyDescent="0.2">
      <c r="A71" s="46"/>
      <c r="B71" s="40"/>
      <c r="C71" s="40"/>
      <c r="D71" s="40"/>
      <c r="E71" s="37"/>
      <c r="F71" s="39"/>
      <c r="G71" s="47"/>
      <c r="H71" s="40"/>
      <c r="I71" s="48"/>
      <c r="J71" s="55"/>
      <c r="K71" s="56"/>
      <c r="L71" s="51"/>
      <c r="M71" s="52"/>
      <c r="N71" s="46"/>
      <c r="O71" s="53">
        <f t="shared" si="1"/>
        <v>0</v>
      </c>
      <c r="P71" s="54"/>
    </row>
    <row r="72" spans="1:16" ht="16" x14ac:dyDescent="0.2">
      <c r="A72" s="46"/>
      <c r="B72" s="40"/>
      <c r="C72" s="40"/>
      <c r="D72" s="40"/>
      <c r="E72" s="37"/>
      <c r="F72" s="39"/>
      <c r="G72" s="47"/>
      <c r="H72" s="40"/>
      <c r="I72" s="48"/>
      <c r="J72" s="55"/>
      <c r="K72" s="56"/>
      <c r="L72" s="51"/>
      <c r="M72" s="52"/>
      <c r="N72" s="46"/>
      <c r="O72" s="53">
        <f t="shared" si="1"/>
        <v>0</v>
      </c>
      <c r="P72" s="54"/>
    </row>
    <row r="73" spans="1:16" ht="16" x14ac:dyDescent="0.2">
      <c r="A73" s="46"/>
      <c r="B73" s="40"/>
      <c r="C73" s="40"/>
      <c r="D73" s="40"/>
      <c r="E73" s="37"/>
      <c r="F73" s="39"/>
      <c r="G73" s="47"/>
      <c r="H73" s="40"/>
      <c r="I73" s="48"/>
      <c r="J73" s="55"/>
      <c r="K73" s="56"/>
      <c r="L73" s="51"/>
      <c r="M73" s="52"/>
      <c r="N73" s="46"/>
      <c r="O73" s="53">
        <f t="shared" si="1"/>
        <v>0</v>
      </c>
      <c r="P73" s="54"/>
    </row>
    <row r="74" spans="1:16" ht="16" x14ac:dyDescent="0.2">
      <c r="A74" s="46"/>
      <c r="B74" s="40"/>
      <c r="C74" s="40"/>
      <c r="D74" s="40"/>
      <c r="E74" s="37"/>
      <c r="F74" s="39"/>
      <c r="G74" s="47"/>
      <c r="H74" s="40"/>
      <c r="I74" s="48"/>
      <c r="J74" s="55"/>
      <c r="K74" s="56"/>
      <c r="L74" s="51"/>
      <c r="M74" s="52"/>
      <c r="N74" s="46"/>
      <c r="O74" s="53">
        <f t="shared" si="1"/>
        <v>0</v>
      </c>
      <c r="P74" s="54"/>
    </row>
    <row r="75" spans="1:16" ht="16" x14ac:dyDescent="0.2">
      <c r="A75" s="46"/>
      <c r="B75" s="40"/>
      <c r="C75" s="40"/>
      <c r="D75" s="40"/>
      <c r="E75" s="37"/>
      <c r="F75" s="39"/>
      <c r="G75" s="47"/>
      <c r="H75" s="40"/>
      <c r="I75" s="48"/>
      <c r="J75" s="55"/>
      <c r="K75" s="56"/>
      <c r="L75" s="51"/>
      <c r="M75" s="52"/>
      <c r="N75" s="46"/>
      <c r="O75" s="53">
        <f t="shared" si="1"/>
        <v>0</v>
      </c>
      <c r="P75" s="54"/>
    </row>
    <row r="76" spans="1:16" ht="16" x14ac:dyDescent="0.2">
      <c r="A76" s="46"/>
      <c r="B76" s="40"/>
      <c r="C76" s="40"/>
      <c r="D76" s="40"/>
      <c r="E76" s="37"/>
      <c r="F76" s="39"/>
      <c r="G76" s="47"/>
      <c r="H76" s="40"/>
      <c r="I76" s="48"/>
      <c r="J76" s="55"/>
      <c r="K76" s="56"/>
      <c r="L76" s="51"/>
      <c r="M76" s="52"/>
      <c r="N76" s="46"/>
      <c r="O76" s="53">
        <f t="shared" si="1"/>
        <v>0</v>
      </c>
      <c r="P76" s="54"/>
    </row>
    <row r="77" spans="1:16" ht="16" x14ac:dyDescent="0.2">
      <c r="A77" s="46"/>
      <c r="B77" s="40"/>
      <c r="C77" s="40"/>
      <c r="D77" s="40"/>
      <c r="E77" s="37"/>
      <c r="F77" s="39"/>
      <c r="G77" s="47"/>
      <c r="H77" s="40"/>
      <c r="I77" s="48"/>
      <c r="J77" s="55"/>
      <c r="K77" s="56"/>
      <c r="L77" s="51"/>
      <c r="M77" s="52"/>
      <c r="N77" s="46"/>
      <c r="O77" s="53">
        <f t="shared" si="1"/>
        <v>0</v>
      </c>
      <c r="P77" s="54"/>
    </row>
    <row r="78" spans="1:16" ht="16" x14ac:dyDescent="0.2">
      <c r="A78" s="46"/>
      <c r="B78" s="40"/>
      <c r="C78" s="40"/>
      <c r="D78" s="40"/>
      <c r="E78" s="37"/>
      <c r="F78" s="39"/>
      <c r="G78" s="47"/>
      <c r="H78" s="40"/>
      <c r="I78" s="48"/>
      <c r="J78" s="55"/>
      <c r="K78" s="56"/>
      <c r="L78" s="51"/>
      <c r="M78" s="52"/>
      <c r="N78" s="46"/>
      <c r="O78" s="53">
        <f t="shared" si="1"/>
        <v>0</v>
      </c>
      <c r="P78" s="54"/>
    </row>
    <row r="79" spans="1:16" ht="16" x14ac:dyDescent="0.2">
      <c r="A79" s="46"/>
      <c r="B79" s="40"/>
      <c r="C79" s="40"/>
      <c r="D79" s="40"/>
      <c r="E79" s="37"/>
      <c r="F79" s="39"/>
      <c r="G79" s="47"/>
      <c r="H79" s="40"/>
      <c r="I79" s="48"/>
      <c r="J79" s="55"/>
      <c r="K79" s="56"/>
      <c r="L79" s="51"/>
      <c r="M79" s="52"/>
      <c r="N79" s="46"/>
      <c r="O79" s="53">
        <f t="shared" si="1"/>
        <v>0</v>
      </c>
      <c r="P79" s="54"/>
    </row>
    <row r="80" spans="1:16" ht="16" x14ac:dyDescent="0.2">
      <c r="A80" s="46"/>
      <c r="B80" s="40"/>
      <c r="C80" s="40"/>
      <c r="D80" s="40"/>
      <c r="E80" s="37"/>
      <c r="F80" s="39"/>
      <c r="G80" s="47"/>
      <c r="H80" s="40"/>
      <c r="I80" s="48"/>
      <c r="J80" s="55"/>
      <c r="K80" s="56"/>
      <c r="L80" s="51"/>
      <c r="M80" s="52"/>
      <c r="N80" s="46"/>
      <c r="O80" s="53">
        <f t="shared" si="1"/>
        <v>0</v>
      </c>
      <c r="P80" s="54"/>
    </row>
    <row r="81" spans="1:16" ht="16" x14ac:dyDescent="0.2">
      <c r="A81" s="46"/>
      <c r="B81" s="40"/>
      <c r="C81" s="40"/>
      <c r="D81" s="40"/>
      <c r="E81" s="37"/>
      <c r="F81" s="39"/>
      <c r="G81" s="47"/>
      <c r="H81" s="40"/>
      <c r="I81" s="48"/>
      <c r="J81" s="55"/>
      <c r="K81" s="56"/>
      <c r="L81" s="51"/>
      <c r="M81" s="52"/>
      <c r="N81" s="46"/>
      <c r="O81" s="53">
        <f t="shared" si="1"/>
        <v>0</v>
      </c>
      <c r="P81" s="54"/>
    </row>
    <row r="82" spans="1:16" ht="16" x14ac:dyDescent="0.2">
      <c r="A82" s="46"/>
      <c r="B82" s="40"/>
      <c r="C82" s="40"/>
      <c r="D82" s="40"/>
      <c r="E82" s="37"/>
      <c r="F82" s="39"/>
      <c r="G82" s="47"/>
      <c r="H82" s="40"/>
      <c r="I82" s="48"/>
      <c r="J82" s="55"/>
      <c r="K82" s="56"/>
      <c r="L82" s="51"/>
      <c r="M82" s="52"/>
      <c r="N82" s="46"/>
      <c r="O82" s="53">
        <f t="shared" si="1"/>
        <v>0</v>
      </c>
      <c r="P82" s="54"/>
    </row>
    <row r="83" spans="1:16" ht="16" x14ac:dyDescent="0.2">
      <c r="A83" s="46"/>
      <c r="B83" s="40"/>
      <c r="C83" s="40"/>
      <c r="D83" s="40"/>
      <c r="E83" s="37"/>
      <c r="F83" s="39"/>
      <c r="G83" s="47"/>
      <c r="H83" s="40"/>
      <c r="I83" s="48"/>
      <c r="J83" s="55"/>
      <c r="K83" s="56"/>
      <c r="L83" s="51"/>
      <c r="M83" s="52"/>
      <c r="N83" s="46"/>
      <c r="O83" s="53">
        <f t="shared" si="1"/>
        <v>0</v>
      </c>
      <c r="P83" s="54"/>
    </row>
    <row r="84" spans="1:16" ht="16" x14ac:dyDescent="0.2">
      <c r="A84" s="46"/>
      <c r="B84" s="40"/>
      <c r="C84" s="40"/>
      <c r="D84" s="40"/>
      <c r="E84" s="37"/>
      <c r="F84" s="39"/>
      <c r="G84" s="47"/>
      <c r="H84" s="40"/>
      <c r="I84" s="48"/>
      <c r="J84" s="55"/>
      <c r="K84" s="56"/>
      <c r="L84" s="51"/>
      <c r="M84" s="52"/>
      <c r="N84" s="46"/>
      <c r="O84" s="53">
        <f t="shared" si="1"/>
        <v>0</v>
      </c>
      <c r="P84" s="54"/>
    </row>
    <row r="85" spans="1:16" ht="16" x14ac:dyDescent="0.2">
      <c r="A85" s="46"/>
      <c r="B85" s="40"/>
      <c r="C85" s="40"/>
      <c r="D85" s="40"/>
      <c r="E85" s="37"/>
      <c r="F85" s="39"/>
      <c r="G85" s="47"/>
      <c r="H85" s="40"/>
      <c r="I85" s="48"/>
      <c r="J85" s="55"/>
      <c r="K85" s="56"/>
      <c r="L85" s="51"/>
      <c r="M85" s="52"/>
      <c r="N85" s="46"/>
      <c r="O85" s="53">
        <f t="shared" si="1"/>
        <v>0</v>
      </c>
      <c r="P85" s="54"/>
    </row>
    <row r="86" spans="1:16" ht="16" x14ac:dyDescent="0.2">
      <c r="A86" s="46"/>
      <c r="B86" s="40"/>
      <c r="C86" s="40"/>
      <c r="D86" s="40"/>
      <c r="E86" s="37"/>
      <c r="F86" s="39"/>
      <c r="G86" s="47"/>
      <c r="H86" s="40"/>
      <c r="I86" s="48"/>
      <c r="J86" s="55"/>
      <c r="K86" s="56"/>
      <c r="L86" s="51"/>
      <c r="M86" s="52"/>
      <c r="N86" s="46"/>
      <c r="O86" s="53">
        <f t="shared" si="1"/>
        <v>0</v>
      </c>
      <c r="P86" s="54"/>
    </row>
    <row r="87" spans="1:16" ht="16" x14ac:dyDescent="0.2">
      <c r="A87" s="46"/>
      <c r="B87" s="40"/>
      <c r="C87" s="40"/>
      <c r="D87" s="40"/>
      <c r="E87" s="37"/>
      <c r="F87" s="39"/>
      <c r="G87" s="47"/>
      <c r="H87" s="40"/>
      <c r="I87" s="48"/>
      <c r="J87" s="55"/>
      <c r="K87" s="56"/>
      <c r="L87" s="51"/>
      <c r="M87" s="52"/>
      <c r="N87" s="46"/>
      <c r="O87" s="53">
        <f t="shared" si="1"/>
        <v>0</v>
      </c>
      <c r="P87" s="54"/>
    </row>
    <row r="88" spans="1:16" ht="16" x14ac:dyDescent="0.2">
      <c r="A88" s="46"/>
      <c r="B88" s="40"/>
      <c r="C88" s="40"/>
      <c r="D88" s="40"/>
      <c r="E88" s="37"/>
      <c r="F88" s="39"/>
      <c r="G88" s="47"/>
      <c r="H88" s="40"/>
      <c r="I88" s="48"/>
      <c r="J88" s="55"/>
      <c r="K88" s="56"/>
      <c r="L88" s="51"/>
      <c r="M88" s="52"/>
      <c r="N88" s="46"/>
      <c r="O88" s="53">
        <f t="shared" si="1"/>
        <v>0</v>
      </c>
      <c r="P88" s="54"/>
    </row>
    <row r="89" spans="1:16" ht="16" x14ac:dyDescent="0.2">
      <c r="A89" s="46"/>
      <c r="B89" s="40"/>
      <c r="C89" s="40"/>
      <c r="D89" s="40"/>
      <c r="E89" s="37"/>
      <c r="F89" s="39"/>
      <c r="G89" s="47"/>
      <c r="H89" s="40"/>
      <c r="I89" s="48"/>
      <c r="J89" s="55"/>
      <c r="K89" s="56"/>
      <c r="L89" s="51"/>
      <c r="M89" s="52"/>
      <c r="N89" s="46"/>
      <c r="O89" s="53">
        <f t="shared" si="1"/>
        <v>0</v>
      </c>
      <c r="P89" s="54"/>
    </row>
    <row r="90" spans="1:16" ht="16" x14ac:dyDescent="0.2">
      <c r="A90" s="46"/>
      <c r="B90" s="40"/>
      <c r="C90" s="40"/>
      <c r="D90" s="40"/>
      <c r="E90" s="37"/>
      <c r="F90" s="39"/>
      <c r="G90" s="47"/>
      <c r="H90" s="40"/>
      <c r="I90" s="48"/>
      <c r="J90" s="55"/>
      <c r="K90" s="56"/>
      <c r="L90" s="51"/>
      <c r="M90" s="52"/>
      <c r="N90" s="46"/>
      <c r="O90" s="53">
        <f t="shared" si="1"/>
        <v>0</v>
      </c>
      <c r="P90" s="54"/>
    </row>
    <row r="91" spans="1:16" ht="16" x14ac:dyDescent="0.2">
      <c r="A91" s="46"/>
      <c r="B91" s="40"/>
      <c r="C91" s="40"/>
      <c r="D91" s="40"/>
      <c r="E91" s="37"/>
      <c r="F91" s="39"/>
      <c r="G91" s="47"/>
      <c r="H91" s="40"/>
      <c r="I91" s="48"/>
      <c r="J91" s="55"/>
      <c r="K91" s="56"/>
      <c r="L91" s="51"/>
      <c r="M91" s="52"/>
      <c r="N91" s="46"/>
      <c r="O91" s="53">
        <f t="shared" si="1"/>
        <v>0</v>
      </c>
      <c r="P91" s="54"/>
    </row>
    <row r="92" spans="1:16" ht="16" x14ac:dyDescent="0.2">
      <c r="A92" s="46"/>
      <c r="B92" s="40"/>
      <c r="C92" s="40"/>
      <c r="D92" s="40"/>
      <c r="E92" s="37"/>
      <c r="F92" s="39"/>
      <c r="G92" s="47"/>
      <c r="H92" s="40"/>
      <c r="I92" s="48"/>
      <c r="J92" s="55"/>
      <c r="K92" s="56"/>
      <c r="L92" s="51"/>
      <c r="M92" s="52"/>
      <c r="N92" s="46"/>
      <c r="O92" s="53">
        <f t="shared" si="1"/>
        <v>0</v>
      </c>
      <c r="P92" s="54"/>
    </row>
    <row r="93" spans="1:16" ht="16" x14ac:dyDescent="0.2">
      <c r="A93" s="46"/>
      <c r="B93" s="40"/>
      <c r="C93" s="40"/>
      <c r="D93" s="40"/>
      <c r="E93" s="37"/>
      <c r="F93" s="39"/>
      <c r="G93" s="47"/>
      <c r="H93" s="40"/>
      <c r="I93" s="48"/>
      <c r="J93" s="55"/>
      <c r="K93" s="56"/>
      <c r="L93" s="51"/>
      <c r="M93" s="52"/>
      <c r="N93" s="46"/>
      <c r="O93" s="53">
        <f t="shared" si="1"/>
        <v>0</v>
      </c>
      <c r="P93" s="54"/>
    </row>
    <row r="94" spans="1:16" ht="16" x14ac:dyDescent="0.2">
      <c r="A94" s="46"/>
      <c r="B94" s="40"/>
      <c r="C94" s="40"/>
      <c r="D94" s="40"/>
      <c r="E94" s="37"/>
      <c r="F94" s="39"/>
      <c r="G94" s="47"/>
      <c r="H94" s="40"/>
      <c r="I94" s="48"/>
      <c r="J94" s="55"/>
      <c r="K94" s="56"/>
      <c r="L94" s="51"/>
      <c r="M94" s="52"/>
      <c r="N94" s="46"/>
      <c r="O94" s="53">
        <f t="shared" si="1"/>
        <v>0</v>
      </c>
      <c r="P94" s="54"/>
    </row>
    <row r="95" spans="1:16" ht="16" x14ac:dyDescent="0.2">
      <c r="A95" s="46"/>
      <c r="B95" s="40"/>
      <c r="C95" s="40"/>
      <c r="D95" s="40"/>
      <c r="E95" s="37"/>
      <c r="F95" s="39"/>
      <c r="G95" s="47"/>
      <c r="H95" s="40"/>
      <c r="I95" s="48"/>
      <c r="J95" s="55"/>
      <c r="K95" s="56"/>
      <c r="L95" s="51"/>
      <c r="M95" s="52"/>
      <c r="N95" s="46"/>
      <c r="O95" s="53">
        <f t="shared" si="1"/>
        <v>0</v>
      </c>
      <c r="P95" s="54"/>
    </row>
    <row r="96" spans="1:16" ht="16" x14ac:dyDescent="0.2">
      <c r="A96" s="46"/>
      <c r="B96" s="40"/>
      <c r="C96" s="40"/>
      <c r="D96" s="40"/>
      <c r="E96" s="37"/>
      <c r="F96" s="39"/>
      <c r="G96" s="47"/>
      <c r="H96" s="40"/>
      <c r="I96" s="48"/>
      <c r="J96" s="55"/>
      <c r="K96" s="56"/>
      <c r="L96" s="51"/>
      <c r="M96" s="52"/>
      <c r="N96" s="46"/>
      <c r="O96" s="53">
        <f t="shared" si="1"/>
        <v>0</v>
      </c>
      <c r="P96" s="54"/>
    </row>
    <row r="97" spans="1:16" ht="16" x14ac:dyDescent="0.2">
      <c r="A97" s="46"/>
      <c r="B97" s="40"/>
      <c r="C97" s="40"/>
      <c r="D97" s="40"/>
      <c r="E97" s="37"/>
      <c r="F97" s="39"/>
      <c r="G97" s="47"/>
      <c r="H97" s="40"/>
      <c r="I97" s="48"/>
      <c r="J97" s="55"/>
      <c r="K97" s="56"/>
      <c r="L97" s="51"/>
      <c r="M97" s="52"/>
      <c r="N97" s="46"/>
      <c r="O97" s="53">
        <f t="shared" si="1"/>
        <v>0</v>
      </c>
      <c r="P97" s="54"/>
    </row>
    <row r="98" spans="1:16" ht="16" x14ac:dyDescent="0.2">
      <c r="A98" s="46"/>
      <c r="B98" s="40"/>
      <c r="C98" s="40"/>
      <c r="D98" s="40"/>
      <c r="E98" s="37"/>
      <c r="F98" s="39"/>
      <c r="G98" s="47"/>
      <c r="H98" s="40"/>
      <c r="I98" s="48"/>
      <c r="J98" s="55"/>
      <c r="K98" s="56"/>
      <c r="L98" s="51"/>
      <c r="M98" s="52"/>
      <c r="N98" s="46"/>
      <c r="O98" s="53">
        <f t="shared" si="1"/>
        <v>0</v>
      </c>
      <c r="P98" s="54"/>
    </row>
    <row r="99" spans="1:16" ht="16" x14ac:dyDescent="0.2">
      <c r="A99" s="46"/>
      <c r="B99" s="40"/>
      <c r="C99" s="40"/>
      <c r="D99" s="40"/>
      <c r="E99" s="37"/>
      <c r="F99" s="39"/>
      <c r="G99" s="47"/>
      <c r="H99" s="40"/>
      <c r="I99" s="48"/>
      <c r="J99" s="55"/>
      <c r="K99" s="56"/>
      <c r="L99" s="51"/>
      <c r="M99" s="52"/>
      <c r="N99" s="46"/>
      <c r="O99" s="53">
        <f t="shared" si="1"/>
        <v>0</v>
      </c>
      <c r="P99" s="54"/>
    </row>
    <row r="100" spans="1:16" ht="16" x14ac:dyDescent="0.2">
      <c r="A100" s="46"/>
      <c r="B100" s="40"/>
      <c r="C100" s="40"/>
      <c r="D100" s="40"/>
      <c r="E100" s="37"/>
      <c r="F100" s="39"/>
      <c r="G100" s="47"/>
      <c r="H100" s="40"/>
      <c r="I100" s="48"/>
      <c r="J100" s="55"/>
      <c r="K100" s="56"/>
      <c r="L100" s="51"/>
      <c r="M100" s="52"/>
      <c r="N100" s="46"/>
      <c r="O100" s="53">
        <f t="shared" si="1"/>
        <v>0</v>
      </c>
      <c r="P100" s="54"/>
    </row>
    <row r="101" spans="1:16" ht="16" x14ac:dyDescent="0.2">
      <c r="A101" s="46"/>
      <c r="B101" s="40"/>
      <c r="C101" s="40"/>
      <c r="D101" s="40"/>
      <c r="E101" s="37"/>
      <c r="F101" s="39"/>
      <c r="G101" s="47"/>
      <c r="H101" s="40"/>
      <c r="I101" s="48"/>
      <c r="J101" s="55"/>
      <c r="K101" s="56"/>
      <c r="L101" s="51"/>
      <c r="M101" s="52"/>
      <c r="N101" s="46"/>
      <c r="O101" s="53">
        <f t="shared" si="1"/>
        <v>0</v>
      </c>
      <c r="P101" s="54"/>
    </row>
    <row r="102" spans="1:16" ht="16" x14ac:dyDescent="0.2">
      <c r="A102" s="46"/>
      <c r="B102" s="40"/>
      <c r="C102" s="40"/>
      <c r="D102" s="40"/>
      <c r="E102" s="37"/>
      <c r="F102" s="39"/>
      <c r="G102" s="47"/>
      <c r="H102" s="40"/>
      <c r="I102" s="48"/>
      <c r="J102" s="55"/>
      <c r="K102" s="56"/>
      <c r="L102" s="51"/>
      <c r="M102" s="52"/>
      <c r="N102" s="46"/>
      <c r="O102" s="53">
        <f t="shared" si="1"/>
        <v>0</v>
      </c>
      <c r="P102" s="54"/>
    </row>
    <row r="103" spans="1:16" ht="16" x14ac:dyDescent="0.2">
      <c r="A103" s="46"/>
      <c r="B103" s="40"/>
      <c r="C103" s="40"/>
      <c r="D103" s="40"/>
      <c r="E103" s="37"/>
      <c r="F103" s="39"/>
      <c r="G103" s="47"/>
      <c r="H103" s="40"/>
      <c r="I103" s="48"/>
      <c r="J103" s="55"/>
      <c r="K103" s="56"/>
      <c r="L103" s="51"/>
      <c r="M103" s="52"/>
      <c r="N103" s="46"/>
      <c r="O103" s="53">
        <f t="shared" si="1"/>
        <v>0</v>
      </c>
      <c r="P103" s="54"/>
    </row>
    <row r="104" spans="1:16" ht="16" x14ac:dyDescent="0.2">
      <c r="A104" s="46"/>
      <c r="B104" s="40"/>
      <c r="C104" s="40"/>
      <c r="D104" s="40"/>
      <c r="E104" s="37"/>
      <c r="F104" s="39"/>
      <c r="G104" s="47"/>
      <c r="H104" s="40"/>
      <c r="I104" s="48"/>
      <c r="J104" s="55"/>
      <c r="K104" s="56"/>
      <c r="L104" s="51"/>
      <c r="M104" s="52"/>
      <c r="N104" s="46"/>
      <c r="O104" s="53">
        <f t="shared" si="1"/>
        <v>0</v>
      </c>
      <c r="P104" s="54"/>
    </row>
    <row r="105" spans="1:16" ht="16" x14ac:dyDescent="0.2">
      <c r="A105" s="46"/>
      <c r="B105" s="40"/>
      <c r="C105" s="40"/>
      <c r="D105" s="40"/>
      <c r="E105" s="37"/>
      <c r="F105" s="39"/>
      <c r="G105" s="47"/>
      <c r="H105" s="40"/>
      <c r="I105" s="48"/>
      <c r="J105" s="55"/>
      <c r="K105" s="56"/>
      <c r="L105" s="51"/>
      <c r="M105" s="52"/>
      <c r="N105" s="46"/>
      <c r="O105" s="53">
        <f t="shared" si="1"/>
        <v>0</v>
      </c>
      <c r="P105" s="54"/>
    </row>
    <row r="106" spans="1:16" ht="16" x14ac:dyDescent="0.2">
      <c r="A106" s="46"/>
      <c r="B106" s="40"/>
      <c r="C106" s="40"/>
      <c r="D106" s="40"/>
      <c r="E106" s="37"/>
      <c r="F106" s="39"/>
      <c r="G106" s="47"/>
      <c r="H106" s="40"/>
      <c r="I106" s="48"/>
      <c r="J106" s="55"/>
      <c r="K106" s="56"/>
      <c r="L106" s="51"/>
      <c r="M106" s="52"/>
      <c r="N106" s="46"/>
      <c r="O106" s="53">
        <f t="shared" si="1"/>
        <v>0</v>
      </c>
      <c r="P106" s="54"/>
    </row>
    <row r="107" spans="1:16" ht="16" x14ac:dyDescent="0.2">
      <c r="A107" s="46"/>
      <c r="B107" s="40"/>
      <c r="C107" s="40"/>
      <c r="D107" s="40"/>
      <c r="E107" s="37"/>
      <c r="F107" s="39"/>
      <c r="G107" s="47"/>
      <c r="H107" s="40"/>
      <c r="I107" s="48"/>
      <c r="J107" s="55"/>
      <c r="K107" s="56"/>
      <c r="L107" s="51"/>
      <c r="M107" s="52"/>
      <c r="N107" s="46"/>
      <c r="O107" s="53">
        <f t="shared" si="1"/>
        <v>0</v>
      </c>
      <c r="P107" s="54"/>
    </row>
    <row r="108" spans="1:16" ht="16" x14ac:dyDescent="0.2">
      <c r="A108" s="46"/>
      <c r="B108" s="40"/>
      <c r="C108" s="40"/>
      <c r="D108" s="40"/>
      <c r="E108" s="37"/>
      <c r="F108" s="39"/>
      <c r="G108" s="47"/>
      <c r="H108" s="40"/>
      <c r="I108" s="48"/>
      <c r="J108" s="55"/>
      <c r="K108" s="56"/>
      <c r="L108" s="51"/>
      <c r="M108" s="52"/>
      <c r="N108" s="46"/>
      <c r="O108" s="53">
        <f t="shared" si="1"/>
        <v>0</v>
      </c>
      <c r="P108" s="54"/>
    </row>
    <row r="109" spans="1:16" ht="16" x14ac:dyDescent="0.2">
      <c r="A109" s="46"/>
      <c r="B109" s="40"/>
      <c r="C109" s="40"/>
      <c r="D109" s="40"/>
      <c r="E109" s="37"/>
      <c r="F109" s="39"/>
      <c r="G109" s="47"/>
      <c r="H109" s="40"/>
      <c r="I109" s="48"/>
      <c r="J109" s="55"/>
      <c r="K109" s="56"/>
      <c r="L109" s="51"/>
      <c r="M109" s="52"/>
      <c r="N109" s="46"/>
      <c r="O109" s="53">
        <f t="shared" si="1"/>
        <v>0</v>
      </c>
      <c r="P109" s="54"/>
    </row>
    <row r="110" spans="1:16" ht="16" x14ac:dyDescent="0.2">
      <c r="A110" s="46"/>
      <c r="B110" s="40"/>
      <c r="C110" s="40"/>
      <c r="D110" s="40"/>
      <c r="E110" s="37"/>
      <c r="F110" s="39"/>
      <c r="G110" s="47"/>
      <c r="H110" s="40"/>
      <c r="I110" s="48"/>
      <c r="J110" s="55"/>
      <c r="K110" s="56"/>
      <c r="L110" s="51"/>
      <c r="M110" s="52"/>
      <c r="N110" s="46"/>
      <c r="O110" s="53">
        <f t="shared" si="1"/>
        <v>0</v>
      </c>
      <c r="P110" s="54"/>
    </row>
    <row r="111" spans="1:16" ht="16" x14ac:dyDescent="0.2">
      <c r="A111" s="46"/>
      <c r="B111" s="40"/>
      <c r="C111" s="40"/>
      <c r="D111" s="40"/>
      <c r="E111" s="37"/>
      <c r="F111" s="39"/>
      <c r="G111" s="47"/>
      <c r="H111" s="40"/>
      <c r="I111" s="48"/>
      <c r="J111" s="55"/>
      <c r="K111" s="56"/>
      <c r="L111" s="51"/>
      <c r="M111" s="52"/>
      <c r="N111" s="46"/>
      <c r="O111" s="53">
        <f t="shared" si="1"/>
        <v>0</v>
      </c>
      <c r="P111" s="54"/>
    </row>
    <row r="112" spans="1:16" ht="16" x14ac:dyDescent="0.2">
      <c r="A112" s="46"/>
      <c r="B112" s="40"/>
      <c r="C112" s="40"/>
      <c r="D112" s="40"/>
      <c r="E112" s="37"/>
      <c r="F112" s="39"/>
      <c r="G112" s="47"/>
      <c r="H112" s="40"/>
      <c r="I112" s="48"/>
      <c r="J112" s="55"/>
      <c r="K112" s="56"/>
      <c r="L112" s="51"/>
      <c r="M112" s="52"/>
      <c r="N112" s="46"/>
      <c r="O112" s="53">
        <f t="shared" si="1"/>
        <v>0</v>
      </c>
      <c r="P112" s="54"/>
    </row>
    <row r="113" spans="1:16" ht="16" x14ac:dyDescent="0.2">
      <c r="A113" s="46"/>
      <c r="B113" s="40"/>
      <c r="C113" s="40"/>
      <c r="D113" s="40"/>
      <c r="E113" s="37"/>
      <c r="F113" s="39"/>
      <c r="G113" s="47"/>
      <c r="H113" s="40"/>
      <c r="I113" s="48"/>
      <c r="J113" s="55"/>
      <c r="K113" s="56"/>
      <c r="L113" s="51"/>
      <c r="M113" s="52"/>
      <c r="N113" s="46"/>
      <c r="O113" s="53">
        <f t="shared" si="1"/>
        <v>0</v>
      </c>
      <c r="P113" s="54"/>
    </row>
    <row r="114" spans="1:16" ht="16" x14ac:dyDescent="0.2">
      <c r="A114" s="46"/>
      <c r="B114" s="40"/>
      <c r="C114" s="40"/>
      <c r="D114" s="40"/>
      <c r="E114" s="37"/>
      <c r="F114" s="39"/>
      <c r="G114" s="47"/>
      <c r="H114" s="40"/>
      <c r="I114" s="48"/>
      <c r="J114" s="55"/>
      <c r="K114" s="56"/>
      <c r="L114" s="51"/>
      <c r="M114" s="52"/>
      <c r="N114" s="46"/>
      <c r="O114" s="53">
        <f t="shared" si="1"/>
        <v>0</v>
      </c>
      <c r="P114" s="54"/>
    </row>
    <row r="115" spans="1:16" ht="16" x14ac:dyDescent="0.2">
      <c r="A115" s="46"/>
      <c r="B115" s="40"/>
      <c r="C115" s="40"/>
      <c r="D115" s="40"/>
      <c r="E115" s="37"/>
      <c r="F115" s="39"/>
      <c r="G115" s="47"/>
      <c r="H115" s="40"/>
      <c r="I115" s="48"/>
      <c r="J115" s="55"/>
      <c r="K115" s="56"/>
      <c r="L115" s="51"/>
      <c r="M115" s="52"/>
      <c r="N115" s="46"/>
      <c r="O115" s="53">
        <f t="shared" si="1"/>
        <v>0</v>
      </c>
      <c r="P115" s="54"/>
    </row>
    <row r="116" spans="1:16" ht="16" x14ac:dyDescent="0.2">
      <c r="A116" s="46"/>
      <c r="B116" s="40"/>
      <c r="C116" s="40"/>
      <c r="D116" s="40"/>
      <c r="E116" s="37"/>
      <c r="F116" s="39"/>
      <c r="G116" s="47"/>
      <c r="H116" s="40"/>
      <c r="I116" s="48"/>
      <c r="J116" s="55"/>
      <c r="K116" s="56"/>
      <c r="L116" s="51"/>
      <c r="M116" s="52"/>
      <c r="N116" s="46"/>
      <c r="O116" s="53">
        <f t="shared" si="1"/>
        <v>0</v>
      </c>
      <c r="P116" s="54"/>
    </row>
    <row r="117" spans="1:16" ht="16" x14ac:dyDescent="0.2">
      <c r="A117" s="46"/>
      <c r="B117" s="40"/>
      <c r="C117" s="40"/>
      <c r="D117" s="40"/>
      <c r="E117" s="37"/>
      <c r="F117" s="39"/>
      <c r="G117" s="47"/>
      <c r="H117" s="40"/>
      <c r="I117" s="48"/>
      <c r="J117" s="55"/>
      <c r="K117" s="56"/>
      <c r="L117" s="51"/>
      <c r="M117" s="52"/>
      <c r="N117" s="46"/>
      <c r="O117" s="53">
        <f t="shared" si="1"/>
        <v>0</v>
      </c>
      <c r="P117" s="54"/>
    </row>
    <row r="118" spans="1:16" ht="16" x14ac:dyDescent="0.2">
      <c r="A118" s="46"/>
      <c r="B118" s="40"/>
      <c r="C118" s="40"/>
      <c r="D118" s="40"/>
      <c r="E118" s="37"/>
      <c r="F118" s="39"/>
      <c r="G118" s="47"/>
      <c r="H118" s="40"/>
      <c r="I118" s="48"/>
      <c r="J118" s="55"/>
      <c r="K118" s="56"/>
      <c r="L118" s="51"/>
      <c r="M118" s="52"/>
      <c r="N118" s="46"/>
      <c r="O118" s="53">
        <f t="shared" si="1"/>
        <v>0</v>
      </c>
      <c r="P118" s="54"/>
    </row>
    <row r="119" spans="1:16" ht="16" x14ac:dyDescent="0.2">
      <c r="A119" s="46"/>
      <c r="B119" s="40"/>
      <c r="C119" s="40"/>
      <c r="D119" s="40"/>
      <c r="E119" s="37"/>
      <c r="F119" s="39"/>
      <c r="G119" s="47"/>
      <c r="H119" s="40"/>
      <c r="I119" s="48"/>
      <c r="J119" s="55"/>
      <c r="K119" s="56"/>
      <c r="L119" s="51"/>
      <c r="M119" s="52"/>
      <c r="N119" s="46"/>
      <c r="O119" s="53">
        <f t="shared" si="1"/>
        <v>0</v>
      </c>
      <c r="P119" s="54"/>
    </row>
    <row r="120" spans="1:16" ht="16" x14ac:dyDescent="0.2">
      <c r="A120" s="46"/>
      <c r="B120" s="40"/>
      <c r="C120" s="40"/>
      <c r="D120" s="40"/>
      <c r="E120" s="37"/>
      <c r="F120" s="39"/>
      <c r="G120" s="47"/>
      <c r="H120" s="40"/>
      <c r="I120" s="48"/>
      <c r="J120" s="55"/>
      <c r="K120" s="56"/>
      <c r="L120" s="51"/>
      <c r="M120" s="52"/>
      <c r="N120" s="46"/>
      <c r="O120" s="53">
        <f t="shared" si="1"/>
        <v>0</v>
      </c>
      <c r="P120" s="54"/>
    </row>
    <row r="121" spans="1:16" ht="16" x14ac:dyDescent="0.2">
      <c r="A121" s="46"/>
      <c r="B121" s="40"/>
      <c r="C121" s="40"/>
      <c r="D121" s="40"/>
      <c r="E121" s="37"/>
      <c r="F121" s="39"/>
      <c r="G121" s="47"/>
      <c r="H121" s="40"/>
      <c r="I121" s="48"/>
      <c r="J121" s="55"/>
      <c r="K121" s="56"/>
      <c r="L121" s="51"/>
      <c r="M121" s="52"/>
      <c r="N121" s="46"/>
      <c r="O121" s="53">
        <f t="shared" si="1"/>
        <v>0</v>
      </c>
      <c r="P121" s="54"/>
    </row>
    <row r="122" spans="1:16" ht="16" x14ac:dyDescent="0.2">
      <c r="A122" s="46"/>
      <c r="B122" s="40"/>
      <c r="C122" s="40"/>
      <c r="D122" s="40"/>
      <c r="E122" s="37"/>
      <c r="F122" s="39"/>
      <c r="G122" s="47"/>
      <c r="H122" s="40"/>
      <c r="I122" s="48"/>
      <c r="J122" s="55"/>
      <c r="K122" s="56"/>
      <c r="L122" s="51"/>
      <c r="M122" s="52"/>
      <c r="N122" s="46"/>
      <c r="O122" s="53">
        <f t="shared" si="1"/>
        <v>0</v>
      </c>
      <c r="P122" s="54"/>
    </row>
    <row r="123" spans="1:16" ht="16" x14ac:dyDescent="0.2">
      <c r="A123" s="46"/>
      <c r="B123" s="40"/>
      <c r="C123" s="40"/>
      <c r="D123" s="40"/>
      <c r="E123" s="37"/>
      <c r="F123" s="39"/>
      <c r="G123" s="47"/>
      <c r="H123" s="40"/>
      <c r="I123" s="48"/>
      <c r="J123" s="55"/>
      <c r="K123" s="56"/>
      <c r="L123" s="51"/>
      <c r="M123" s="52"/>
      <c r="N123" s="46"/>
      <c r="O123" s="53">
        <f t="shared" si="1"/>
        <v>0</v>
      </c>
      <c r="P123" s="58"/>
    </row>
    <row r="124" spans="1:16" ht="16" x14ac:dyDescent="0.2">
      <c r="A124" s="46"/>
      <c r="B124" s="40"/>
      <c r="C124" s="40"/>
      <c r="D124" s="40"/>
      <c r="E124" s="37"/>
      <c r="F124" s="39"/>
      <c r="G124" s="47"/>
      <c r="H124" s="40"/>
      <c r="I124" s="48"/>
      <c r="J124" s="55"/>
      <c r="K124" s="56"/>
      <c r="L124" s="51"/>
      <c r="M124" s="52"/>
      <c r="N124" s="46"/>
      <c r="O124" s="53">
        <f t="shared" si="1"/>
        <v>0</v>
      </c>
      <c r="P124" s="54"/>
    </row>
    <row r="125" spans="1:16" ht="16" x14ac:dyDescent="0.2">
      <c r="A125" s="46"/>
      <c r="B125" s="40"/>
      <c r="C125" s="40"/>
      <c r="D125" s="40"/>
      <c r="E125" s="37"/>
      <c r="F125" s="39"/>
      <c r="G125" s="47"/>
      <c r="H125" s="40"/>
      <c r="I125" s="48"/>
      <c r="J125" s="55"/>
      <c r="K125" s="56"/>
      <c r="L125" s="51"/>
      <c r="M125" s="52"/>
      <c r="N125" s="46"/>
      <c r="O125" s="53">
        <f t="shared" si="1"/>
        <v>0</v>
      </c>
      <c r="P125" s="54"/>
    </row>
    <row r="126" spans="1:16" ht="16" x14ac:dyDescent="0.2">
      <c r="A126" s="46"/>
      <c r="B126" s="40"/>
      <c r="C126" s="40"/>
      <c r="D126" s="40"/>
      <c r="E126" s="37"/>
      <c r="F126" s="39"/>
      <c r="G126" s="47"/>
      <c r="H126" s="40"/>
      <c r="I126" s="48"/>
      <c r="J126" s="55"/>
      <c r="K126" s="56"/>
      <c r="L126" s="51"/>
      <c r="M126" s="52"/>
      <c r="N126" s="46"/>
      <c r="O126" s="53">
        <f t="shared" si="1"/>
        <v>0</v>
      </c>
      <c r="P126" s="54"/>
    </row>
    <row r="127" spans="1:16" ht="16" x14ac:dyDescent="0.2">
      <c r="A127" s="46"/>
      <c r="B127" s="40"/>
      <c r="C127" s="40"/>
      <c r="D127" s="40"/>
      <c r="E127" s="37"/>
      <c r="F127" s="39"/>
      <c r="G127" s="47"/>
      <c r="H127" s="40"/>
      <c r="I127" s="48"/>
      <c r="J127" s="55"/>
      <c r="K127" s="56"/>
      <c r="L127" s="51"/>
      <c r="M127" s="52"/>
      <c r="N127" s="46"/>
      <c r="O127" s="53">
        <f t="shared" si="1"/>
        <v>0</v>
      </c>
      <c r="P127" s="54"/>
    </row>
    <row r="128" spans="1:16" ht="16" x14ac:dyDescent="0.2">
      <c r="A128" s="46"/>
      <c r="B128" s="40"/>
      <c r="C128" s="40"/>
      <c r="D128" s="40"/>
      <c r="E128" s="37"/>
      <c r="F128" s="39"/>
      <c r="G128" s="47"/>
      <c r="H128" s="40"/>
      <c r="I128" s="48"/>
      <c r="J128" s="55"/>
      <c r="K128" s="56"/>
      <c r="L128" s="51"/>
      <c r="M128" s="52"/>
      <c r="N128" s="46"/>
      <c r="O128" s="53">
        <f t="shared" si="1"/>
        <v>0</v>
      </c>
      <c r="P128" s="54"/>
    </row>
    <row r="129" spans="1:16" ht="16" x14ac:dyDescent="0.2">
      <c r="A129" s="46"/>
      <c r="B129" s="40"/>
      <c r="C129" s="40"/>
      <c r="D129" s="40"/>
      <c r="E129" s="37"/>
      <c r="F129" s="39"/>
      <c r="G129" s="47"/>
      <c r="H129" s="40"/>
      <c r="I129" s="57"/>
      <c r="J129" s="49"/>
      <c r="K129" s="50"/>
      <c r="L129" s="51"/>
      <c r="M129" s="52"/>
      <c r="N129" s="46"/>
      <c r="O129" s="53">
        <f t="shared" si="1"/>
        <v>0</v>
      </c>
      <c r="P129" s="54"/>
    </row>
    <row r="130" spans="1:16" ht="16" x14ac:dyDescent="0.2">
      <c r="A130" s="46"/>
      <c r="B130" s="40"/>
      <c r="C130" s="40"/>
      <c r="D130" s="40"/>
      <c r="E130" s="37"/>
      <c r="F130" s="39"/>
      <c r="G130" s="47"/>
      <c r="H130" s="40"/>
      <c r="I130" s="48"/>
      <c r="J130" s="49"/>
      <c r="K130" s="50"/>
      <c r="L130" s="51"/>
      <c r="M130" s="52"/>
      <c r="N130" s="46"/>
      <c r="O130" s="53">
        <f t="shared" si="1"/>
        <v>0</v>
      </c>
      <c r="P130" s="54"/>
    </row>
    <row r="131" spans="1:16" ht="16" x14ac:dyDescent="0.2">
      <c r="A131" s="46"/>
      <c r="B131" s="40"/>
      <c r="C131" s="40"/>
      <c r="D131" s="40"/>
      <c r="E131" s="37"/>
      <c r="F131" s="39"/>
      <c r="G131" s="47"/>
      <c r="H131" s="40"/>
      <c r="I131" s="48"/>
      <c r="J131" s="49"/>
      <c r="K131" s="50"/>
      <c r="L131" s="51"/>
      <c r="M131" s="52"/>
      <c r="N131" s="46"/>
      <c r="O131" s="53">
        <f t="shared" si="1"/>
        <v>0</v>
      </c>
      <c r="P131" s="54"/>
    </row>
    <row r="132" spans="1:16" ht="16" x14ac:dyDescent="0.2">
      <c r="A132" s="46"/>
      <c r="B132" s="40"/>
      <c r="C132" s="40"/>
      <c r="D132" s="40"/>
      <c r="E132" s="37"/>
      <c r="F132" s="39"/>
      <c r="G132" s="47"/>
      <c r="H132" s="40"/>
      <c r="I132" s="48"/>
      <c r="J132" s="49"/>
      <c r="K132" s="50"/>
      <c r="L132" s="51"/>
      <c r="M132" s="52"/>
      <c r="N132" s="46"/>
      <c r="O132" s="53">
        <f t="shared" ref="O132:O195" si="2">ABS(N132-A132)</f>
        <v>0</v>
      </c>
      <c r="P132" s="54"/>
    </row>
    <row r="133" spans="1:16" ht="16" x14ac:dyDescent="0.2">
      <c r="A133" s="46"/>
      <c r="B133" s="40"/>
      <c r="C133" s="40"/>
      <c r="D133" s="40"/>
      <c r="E133" s="37"/>
      <c r="F133" s="39"/>
      <c r="G133" s="47"/>
      <c r="H133" s="40"/>
      <c r="I133" s="48"/>
      <c r="J133" s="49"/>
      <c r="K133" s="50"/>
      <c r="L133" s="51"/>
      <c r="M133" s="52"/>
      <c r="N133" s="46"/>
      <c r="O133" s="53">
        <f t="shared" si="2"/>
        <v>0</v>
      </c>
      <c r="P133" s="54"/>
    </row>
    <row r="134" spans="1:16" ht="16" x14ac:dyDescent="0.2">
      <c r="A134" s="46"/>
      <c r="B134" s="40"/>
      <c r="C134" s="40"/>
      <c r="D134" s="40"/>
      <c r="E134" s="37"/>
      <c r="F134" s="39"/>
      <c r="G134" s="47"/>
      <c r="H134" s="40"/>
      <c r="I134" s="48"/>
      <c r="J134" s="49"/>
      <c r="K134" s="50"/>
      <c r="L134" s="51"/>
      <c r="M134" s="52"/>
      <c r="N134" s="46"/>
      <c r="O134" s="53">
        <f t="shared" si="2"/>
        <v>0</v>
      </c>
      <c r="P134" s="54"/>
    </row>
    <row r="135" spans="1:16" ht="16" x14ac:dyDescent="0.2">
      <c r="A135" s="46"/>
      <c r="B135" s="40"/>
      <c r="C135" s="40"/>
      <c r="D135" s="40"/>
      <c r="E135" s="37"/>
      <c r="F135" s="39"/>
      <c r="G135" s="47"/>
      <c r="H135" s="40"/>
      <c r="I135" s="48"/>
      <c r="J135" s="49"/>
      <c r="K135" s="50"/>
      <c r="L135" s="51"/>
      <c r="M135" s="52"/>
      <c r="N135" s="46"/>
      <c r="O135" s="53">
        <f t="shared" si="2"/>
        <v>0</v>
      </c>
      <c r="P135" s="54"/>
    </row>
    <row r="136" spans="1:16" ht="16" x14ac:dyDescent="0.2">
      <c r="A136" s="46"/>
      <c r="B136" s="40"/>
      <c r="C136" s="40"/>
      <c r="D136" s="40"/>
      <c r="E136" s="37"/>
      <c r="F136" s="39"/>
      <c r="G136" s="47"/>
      <c r="H136" s="40"/>
      <c r="I136" s="48"/>
      <c r="J136" s="49"/>
      <c r="K136" s="50"/>
      <c r="L136" s="51"/>
      <c r="M136" s="52"/>
      <c r="N136" s="46"/>
      <c r="O136" s="53">
        <f t="shared" si="2"/>
        <v>0</v>
      </c>
      <c r="P136" s="54"/>
    </row>
    <row r="137" spans="1:16" ht="16" x14ac:dyDescent="0.2">
      <c r="A137" s="46"/>
      <c r="B137" s="40"/>
      <c r="C137" s="40"/>
      <c r="D137" s="40"/>
      <c r="E137" s="37"/>
      <c r="F137" s="39"/>
      <c r="G137" s="47"/>
      <c r="H137" s="40"/>
      <c r="I137" s="48"/>
      <c r="J137" s="49"/>
      <c r="K137" s="50"/>
      <c r="L137" s="51"/>
      <c r="M137" s="52"/>
      <c r="N137" s="46"/>
      <c r="O137" s="53">
        <f t="shared" si="2"/>
        <v>0</v>
      </c>
      <c r="P137" s="54"/>
    </row>
    <row r="138" spans="1:16" ht="16" x14ac:dyDescent="0.2">
      <c r="A138" s="46"/>
      <c r="B138" s="40"/>
      <c r="C138" s="40"/>
      <c r="D138" s="40"/>
      <c r="E138" s="37"/>
      <c r="F138" s="39"/>
      <c r="G138" s="47"/>
      <c r="H138" s="40"/>
      <c r="I138" s="48"/>
      <c r="J138" s="49"/>
      <c r="K138" s="50"/>
      <c r="L138" s="51"/>
      <c r="M138" s="52"/>
      <c r="N138" s="46"/>
      <c r="O138" s="53">
        <f t="shared" si="2"/>
        <v>0</v>
      </c>
      <c r="P138" s="54"/>
    </row>
    <row r="139" spans="1:16" ht="16" x14ac:dyDescent="0.2">
      <c r="A139" s="46"/>
      <c r="B139" s="40"/>
      <c r="C139" s="40"/>
      <c r="D139" s="40"/>
      <c r="E139" s="37"/>
      <c r="F139" s="39"/>
      <c r="G139" s="47"/>
      <c r="H139" s="40"/>
      <c r="I139" s="48"/>
      <c r="J139" s="49"/>
      <c r="K139" s="50"/>
      <c r="L139" s="51"/>
      <c r="M139" s="52"/>
      <c r="N139" s="46"/>
      <c r="O139" s="53">
        <f t="shared" si="2"/>
        <v>0</v>
      </c>
      <c r="P139" s="54"/>
    </row>
    <row r="140" spans="1:16" ht="16" x14ac:dyDescent="0.2">
      <c r="A140" s="46"/>
      <c r="B140" s="40"/>
      <c r="C140" s="40"/>
      <c r="D140" s="40"/>
      <c r="E140" s="37"/>
      <c r="F140" s="39"/>
      <c r="G140" s="47"/>
      <c r="H140" s="40"/>
      <c r="I140" s="48"/>
      <c r="J140" s="49"/>
      <c r="K140" s="50"/>
      <c r="L140" s="51"/>
      <c r="M140" s="52"/>
      <c r="N140" s="46"/>
      <c r="O140" s="53">
        <f t="shared" si="2"/>
        <v>0</v>
      </c>
      <c r="P140" s="54"/>
    </row>
    <row r="141" spans="1:16" ht="16" x14ac:dyDescent="0.2">
      <c r="A141" s="46"/>
      <c r="B141" s="40"/>
      <c r="C141" s="40"/>
      <c r="D141" s="40"/>
      <c r="E141" s="37"/>
      <c r="F141" s="39"/>
      <c r="G141" s="47"/>
      <c r="H141" s="40"/>
      <c r="I141" s="48"/>
      <c r="J141" s="49"/>
      <c r="K141" s="50"/>
      <c r="L141" s="51"/>
      <c r="M141" s="52"/>
      <c r="N141" s="46"/>
      <c r="O141" s="53">
        <f t="shared" si="2"/>
        <v>0</v>
      </c>
      <c r="P141" s="54"/>
    </row>
    <row r="142" spans="1:16" ht="16" x14ac:dyDescent="0.2">
      <c r="A142" s="46"/>
      <c r="B142" s="40"/>
      <c r="C142" s="40"/>
      <c r="D142" s="40"/>
      <c r="E142" s="37"/>
      <c r="F142" s="39"/>
      <c r="G142" s="47"/>
      <c r="H142" s="40"/>
      <c r="I142" s="48"/>
      <c r="J142" s="49"/>
      <c r="K142" s="50"/>
      <c r="L142" s="51"/>
      <c r="M142" s="52"/>
      <c r="N142" s="46"/>
      <c r="O142" s="53">
        <f t="shared" si="2"/>
        <v>0</v>
      </c>
      <c r="P142" s="54"/>
    </row>
    <row r="143" spans="1:16" ht="16" x14ac:dyDescent="0.2">
      <c r="A143" s="46"/>
      <c r="B143" s="40"/>
      <c r="C143" s="40"/>
      <c r="D143" s="40"/>
      <c r="E143" s="37"/>
      <c r="F143" s="39"/>
      <c r="G143" s="47"/>
      <c r="H143" s="40"/>
      <c r="I143" s="48"/>
      <c r="J143" s="49"/>
      <c r="K143" s="50"/>
      <c r="L143" s="51"/>
      <c r="M143" s="52"/>
      <c r="N143" s="46"/>
      <c r="O143" s="53">
        <f t="shared" si="2"/>
        <v>0</v>
      </c>
      <c r="P143" s="54"/>
    </row>
    <row r="144" spans="1:16" ht="16" x14ac:dyDescent="0.2">
      <c r="A144" s="46"/>
      <c r="B144" s="40"/>
      <c r="C144" s="40"/>
      <c r="D144" s="40"/>
      <c r="E144" s="37"/>
      <c r="F144" s="39"/>
      <c r="G144" s="47"/>
      <c r="H144" s="40"/>
      <c r="I144" s="48"/>
      <c r="J144" s="49"/>
      <c r="K144" s="50"/>
      <c r="L144" s="51"/>
      <c r="M144" s="52"/>
      <c r="N144" s="46"/>
      <c r="O144" s="53">
        <f t="shared" si="2"/>
        <v>0</v>
      </c>
      <c r="P144" s="54"/>
    </row>
    <row r="145" spans="1:16" ht="16" x14ac:dyDescent="0.2">
      <c r="A145" s="46"/>
      <c r="B145" s="40"/>
      <c r="C145" s="40"/>
      <c r="D145" s="40"/>
      <c r="E145" s="37"/>
      <c r="F145" s="39"/>
      <c r="G145" s="47"/>
      <c r="H145" s="40"/>
      <c r="I145" s="48"/>
      <c r="J145" s="49"/>
      <c r="K145" s="50"/>
      <c r="L145" s="51"/>
      <c r="M145" s="52"/>
      <c r="N145" s="46"/>
      <c r="O145" s="53">
        <f t="shared" si="2"/>
        <v>0</v>
      </c>
      <c r="P145" s="54"/>
    </row>
    <row r="146" spans="1:16" ht="16" x14ac:dyDescent="0.2">
      <c r="A146" s="46"/>
      <c r="B146" s="40"/>
      <c r="C146" s="40"/>
      <c r="D146" s="40"/>
      <c r="E146" s="37"/>
      <c r="F146" s="39"/>
      <c r="G146" s="47"/>
      <c r="H146" s="40"/>
      <c r="I146" s="48"/>
      <c r="J146" s="49"/>
      <c r="K146" s="50"/>
      <c r="L146" s="51"/>
      <c r="M146" s="52"/>
      <c r="N146" s="46"/>
      <c r="O146" s="53">
        <f t="shared" si="2"/>
        <v>0</v>
      </c>
      <c r="P146" s="54"/>
    </row>
    <row r="147" spans="1:16" ht="16" x14ac:dyDescent="0.2">
      <c r="A147" s="46"/>
      <c r="B147" s="40"/>
      <c r="C147" s="40"/>
      <c r="D147" s="40"/>
      <c r="E147" s="37"/>
      <c r="F147" s="39"/>
      <c r="G147" s="47"/>
      <c r="H147" s="40"/>
      <c r="I147" s="48"/>
      <c r="J147" s="49"/>
      <c r="K147" s="50"/>
      <c r="L147" s="51"/>
      <c r="M147" s="52"/>
      <c r="N147" s="46"/>
      <c r="O147" s="53">
        <f t="shared" si="2"/>
        <v>0</v>
      </c>
      <c r="P147" s="54"/>
    </row>
    <row r="148" spans="1:16" ht="16" x14ac:dyDescent="0.2">
      <c r="A148" s="46"/>
      <c r="B148" s="40"/>
      <c r="C148" s="40"/>
      <c r="D148" s="40"/>
      <c r="E148" s="37"/>
      <c r="F148" s="39"/>
      <c r="G148" s="47"/>
      <c r="H148" s="40"/>
      <c r="I148" s="48"/>
      <c r="J148" s="49"/>
      <c r="K148" s="50"/>
      <c r="L148" s="51"/>
      <c r="M148" s="52"/>
      <c r="N148" s="46"/>
      <c r="O148" s="53">
        <f t="shared" si="2"/>
        <v>0</v>
      </c>
      <c r="P148" s="54"/>
    </row>
    <row r="149" spans="1:16" ht="16" x14ac:dyDescent="0.2">
      <c r="A149" s="46"/>
      <c r="B149" s="40"/>
      <c r="C149" s="40"/>
      <c r="D149" s="40"/>
      <c r="E149" s="37"/>
      <c r="F149" s="39"/>
      <c r="G149" s="47"/>
      <c r="H149" s="40"/>
      <c r="I149" s="48"/>
      <c r="J149" s="49"/>
      <c r="K149" s="50"/>
      <c r="L149" s="51"/>
      <c r="M149" s="52"/>
      <c r="N149" s="46"/>
      <c r="O149" s="53">
        <f t="shared" si="2"/>
        <v>0</v>
      </c>
      <c r="P149" s="54"/>
    </row>
    <row r="150" spans="1:16" ht="16" x14ac:dyDescent="0.2">
      <c r="A150" s="46"/>
      <c r="B150" s="40"/>
      <c r="C150" s="40"/>
      <c r="D150" s="40"/>
      <c r="E150" s="37"/>
      <c r="F150" s="39"/>
      <c r="G150" s="47"/>
      <c r="H150" s="40"/>
      <c r="I150" s="48"/>
      <c r="J150" s="49"/>
      <c r="K150" s="50"/>
      <c r="L150" s="51"/>
      <c r="M150" s="52"/>
      <c r="N150" s="46"/>
      <c r="O150" s="53">
        <f t="shared" si="2"/>
        <v>0</v>
      </c>
      <c r="P150" s="54"/>
    </row>
    <row r="151" spans="1:16" ht="16" x14ac:dyDescent="0.2">
      <c r="A151" s="46"/>
      <c r="B151" s="40"/>
      <c r="C151" s="40"/>
      <c r="D151" s="40"/>
      <c r="E151" s="37"/>
      <c r="F151" s="39"/>
      <c r="G151" s="47"/>
      <c r="H151" s="40"/>
      <c r="I151" s="48"/>
      <c r="J151" s="49"/>
      <c r="K151" s="50"/>
      <c r="L151" s="51"/>
      <c r="M151" s="52"/>
      <c r="N151" s="46"/>
      <c r="O151" s="53">
        <f t="shared" si="2"/>
        <v>0</v>
      </c>
      <c r="P151" s="54"/>
    </row>
    <row r="152" spans="1:16" ht="16" x14ac:dyDescent="0.2">
      <c r="A152" s="46"/>
      <c r="B152" s="40"/>
      <c r="C152" s="40"/>
      <c r="D152" s="40"/>
      <c r="E152" s="37"/>
      <c r="F152" s="39"/>
      <c r="G152" s="47"/>
      <c r="H152" s="40"/>
      <c r="I152" s="48"/>
      <c r="J152" s="49"/>
      <c r="K152" s="50"/>
      <c r="L152" s="51"/>
      <c r="M152" s="52"/>
      <c r="N152" s="46"/>
      <c r="O152" s="53">
        <f t="shared" si="2"/>
        <v>0</v>
      </c>
      <c r="P152" s="54"/>
    </row>
    <row r="153" spans="1:16" ht="16" x14ac:dyDescent="0.2">
      <c r="A153" s="46"/>
      <c r="B153" s="40"/>
      <c r="C153" s="40"/>
      <c r="D153" s="40"/>
      <c r="E153" s="37"/>
      <c r="F153" s="39"/>
      <c r="G153" s="47"/>
      <c r="H153" s="40"/>
      <c r="I153" s="48"/>
      <c r="J153" s="49"/>
      <c r="K153" s="50"/>
      <c r="L153" s="51"/>
      <c r="M153" s="52"/>
      <c r="N153" s="46"/>
      <c r="O153" s="53">
        <f t="shared" si="2"/>
        <v>0</v>
      </c>
      <c r="P153" s="54"/>
    </row>
    <row r="154" spans="1:16" ht="16" x14ac:dyDescent="0.2">
      <c r="A154" s="46"/>
      <c r="B154" s="40"/>
      <c r="C154" s="40"/>
      <c r="D154" s="40"/>
      <c r="E154" s="37"/>
      <c r="F154" s="39"/>
      <c r="G154" s="47"/>
      <c r="H154" s="40"/>
      <c r="I154" s="48"/>
      <c r="J154" s="49"/>
      <c r="K154" s="50"/>
      <c r="L154" s="51"/>
      <c r="M154" s="52"/>
      <c r="N154" s="46"/>
      <c r="O154" s="53">
        <f t="shared" si="2"/>
        <v>0</v>
      </c>
      <c r="P154" s="54"/>
    </row>
    <row r="155" spans="1:16" ht="16" x14ac:dyDescent="0.2">
      <c r="A155" s="46"/>
      <c r="B155" s="40"/>
      <c r="C155" s="40"/>
      <c r="D155" s="40"/>
      <c r="E155" s="37"/>
      <c r="F155" s="39"/>
      <c r="G155" s="47"/>
      <c r="H155" s="40"/>
      <c r="I155" s="48"/>
      <c r="J155" s="49"/>
      <c r="K155" s="50"/>
      <c r="L155" s="51"/>
      <c r="M155" s="52"/>
      <c r="N155" s="46"/>
      <c r="O155" s="53">
        <f t="shared" si="2"/>
        <v>0</v>
      </c>
      <c r="P155" s="54"/>
    </row>
    <row r="156" spans="1:16" ht="16" x14ac:dyDescent="0.2">
      <c r="A156" s="46"/>
      <c r="B156" s="40"/>
      <c r="C156" s="40"/>
      <c r="D156" s="40"/>
      <c r="E156" s="37"/>
      <c r="F156" s="39"/>
      <c r="G156" s="47"/>
      <c r="H156" s="40"/>
      <c r="I156" s="48"/>
      <c r="J156" s="49"/>
      <c r="K156" s="50"/>
      <c r="L156" s="51"/>
      <c r="M156" s="52"/>
      <c r="N156" s="46"/>
      <c r="O156" s="53">
        <f t="shared" si="2"/>
        <v>0</v>
      </c>
      <c r="P156" s="54"/>
    </row>
    <row r="157" spans="1:16" ht="16" x14ac:dyDescent="0.2">
      <c r="A157" s="46"/>
      <c r="B157" s="40"/>
      <c r="C157" s="40"/>
      <c r="D157" s="40"/>
      <c r="E157" s="37"/>
      <c r="F157" s="39"/>
      <c r="G157" s="47"/>
      <c r="H157" s="40"/>
      <c r="I157" s="48"/>
      <c r="J157" s="49"/>
      <c r="K157" s="50"/>
      <c r="L157" s="51"/>
      <c r="M157" s="52"/>
      <c r="N157" s="46"/>
      <c r="O157" s="53">
        <f t="shared" si="2"/>
        <v>0</v>
      </c>
      <c r="P157" s="54"/>
    </row>
    <row r="158" spans="1:16" ht="16" x14ac:dyDescent="0.2">
      <c r="A158" s="46"/>
      <c r="B158" s="40"/>
      <c r="C158" s="40"/>
      <c r="D158" s="40"/>
      <c r="E158" s="37"/>
      <c r="F158" s="39"/>
      <c r="G158" s="47"/>
      <c r="H158" s="40"/>
      <c r="I158" s="48"/>
      <c r="J158" s="49"/>
      <c r="K158" s="50"/>
      <c r="L158" s="51"/>
      <c r="M158" s="52"/>
      <c r="N158" s="46"/>
      <c r="O158" s="53">
        <f t="shared" si="2"/>
        <v>0</v>
      </c>
      <c r="P158" s="54"/>
    </row>
    <row r="159" spans="1:16" ht="16" x14ac:dyDescent="0.2">
      <c r="A159" s="46"/>
      <c r="B159" s="40"/>
      <c r="C159" s="40"/>
      <c r="D159" s="40"/>
      <c r="E159" s="37"/>
      <c r="F159" s="39"/>
      <c r="G159" s="47"/>
      <c r="H159" s="40"/>
      <c r="I159" s="48"/>
      <c r="J159" s="49"/>
      <c r="K159" s="50"/>
      <c r="L159" s="51"/>
      <c r="M159" s="52"/>
      <c r="N159" s="46"/>
      <c r="O159" s="53">
        <f t="shared" si="2"/>
        <v>0</v>
      </c>
      <c r="P159" s="54"/>
    </row>
    <row r="160" spans="1:16" ht="16" x14ac:dyDescent="0.2">
      <c r="A160" s="46"/>
      <c r="B160" s="40"/>
      <c r="C160" s="40"/>
      <c r="D160" s="40"/>
      <c r="E160" s="37"/>
      <c r="F160" s="39"/>
      <c r="G160" s="47"/>
      <c r="H160" s="40"/>
      <c r="I160" s="48"/>
      <c r="J160" s="49"/>
      <c r="K160" s="50"/>
      <c r="L160" s="51"/>
      <c r="M160" s="52"/>
      <c r="N160" s="46"/>
      <c r="O160" s="53">
        <f t="shared" si="2"/>
        <v>0</v>
      </c>
      <c r="P160" s="54"/>
    </row>
    <row r="161" spans="1:16" ht="16" x14ac:dyDescent="0.2">
      <c r="A161" s="46"/>
      <c r="B161" s="40"/>
      <c r="C161" s="40"/>
      <c r="D161" s="40"/>
      <c r="E161" s="37"/>
      <c r="F161" s="39"/>
      <c r="G161" s="47"/>
      <c r="H161" s="40"/>
      <c r="I161" s="48"/>
      <c r="J161" s="49"/>
      <c r="K161" s="50"/>
      <c r="L161" s="51"/>
      <c r="M161" s="52"/>
      <c r="N161" s="46"/>
      <c r="O161" s="53">
        <f t="shared" si="2"/>
        <v>0</v>
      </c>
      <c r="P161" s="54"/>
    </row>
    <row r="162" spans="1:16" ht="16" x14ac:dyDescent="0.2">
      <c r="A162" s="46"/>
      <c r="B162" s="40"/>
      <c r="C162" s="40"/>
      <c r="D162" s="40"/>
      <c r="E162" s="37"/>
      <c r="F162" s="39"/>
      <c r="G162" s="47"/>
      <c r="H162" s="40"/>
      <c r="I162" s="48"/>
      <c r="J162" s="49"/>
      <c r="K162" s="50"/>
      <c r="L162" s="51"/>
      <c r="M162" s="52"/>
      <c r="N162" s="46"/>
      <c r="O162" s="53">
        <f t="shared" si="2"/>
        <v>0</v>
      </c>
      <c r="P162" s="54"/>
    </row>
    <row r="163" spans="1:16" ht="16" x14ac:dyDescent="0.2">
      <c r="A163" s="46"/>
      <c r="B163" s="40"/>
      <c r="C163" s="40"/>
      <c r="D163" s="40"/>
      <c r="E163" s="37"/>
      <c r="F163" s="39"/>
      <c r="G163" s="47"/>
      <c r="H163" s="40"/>
      <c r="I163" s="48"/>
      <c r="J163" s="49"/>
      <c r="K163" s="50"/>
      <c r="L163" s="51"/>
      <c r="M163" s="52"/>
      <c r="N163" s="46"/>
      <c r="O163" s="53">
        <f t="shared" si="2"/>
        <v>0</v>
      </c>
      <c r="P163" s="54"/>
    </row>
    <row r="164" spans="1:16" ht="16" x14ac:dyDescent="0.2">
      <c r="A164" s="46"/>
      <c r="B164" s="40"/>
      <c r="C164" s="40"/>
      <c r="D164" s="40"/>
      <c r="E164" s="37"/>
      <c r="F164" s="39"/>
      <c r="G164" s="47"/>
      <c r="H164" s="40"/>
      <c r="I164" s="48"/>
      <c r="J164" s="49"/>
      <c r="K164" s="50"/>
      <c r="L164" s="51"/>
      <c r="M164" s="52"/>
      <c r="N164" s="46"/>
      <c r="O164" s="53">
        <f t="shared" si="2"/>
        <v>0</v>
      </c>
      <c r="P164" s="54"/>
    </row>
    <row r="165" spans="1:16" ht="16" x14ac:dyDescent="0.2">
      <c r="A165" s="46"/>
      <c r="B165" s="40"/>
      <c r="C165" s="40"/>
      <c r="D165" s="40"/>
      <c r="E165" s="37"/>
      <c r="F165" s="39"/>
      <c r="G165" s="47"/>
      <c r="H165" s="40"/>
      <c r="I165" s="48"/>
      <c r="J165" s="49"/>
      <c r="K165" s="50"/>
      <c r="L165" s="51"/>
      <c r="M165" s="52"/>
      <c r="N165" s="46"/>
      <c r="O165" s="53">
        <f t="shared" si="2"/>
        <v>0</v>
      </c>
      <c r="P165" s="54"/>
    </row>
    <row r="166" spans="1:16" ht="16" x14ac:dyDescent="0.2">
      <c r="A166" s="46"/>
      <c r="B166" s="40"/>
      <c r="C166" s="40"/>
      <c r="D166" s="40"/>
      <c r="E166" s="37"/>
      <c r="F166" s="39"/>
      <c r="G166" s="47"/>
      <c r="H166" s="40"/>
      <c r="I166" s="48"/>
      <c r="J166" s="49"/>
      <c r="K166" s="50"/>
      <c r="L166" s="51"/>
      <c r="M166" s="52"/>
      <c r="N166" s="46"/>
      <c r="O166" s="53">
        <f t="shared" si="2"/>
        <v>0</v>
      </c>
      <c r="P166" s="54"/>
    </row>
    <row r="167" spans="1:16" ht="16" x14ac:dyDescent="0.2">
      <c r="A167" s="46"/>
      <c r="B167" s="40"/>
      <c r="C167" s="40"/>
      <c r="D167" s="40"/>
      <c r="E167" s="37"/>
      <c r="F167" s="39"/>
      <c r="G167" s="47"/>
      <c r="H167" s="40"/>
      <c r="I167" s="48"/>
      <c r="J167" s="49"/>
      <c r="K167" s="50"/>
      <c r="L167" s="51"/>
      <c r="M167" s="52"/>
      <c r="N167" s="46"/>
      <c r="O167" s="53">
        <f t="shared" si="2"/>
        <v>0</v>
      </c>
      <c r="P167" s="54"/>
    </row>
    <row r="168" spans="1:16" ht="16" x14ac:dyDescent="0.2">
      <c r="A168" s="46"/>
      <c r="B168" s="40"/>
      <c r="C168" s="40"/>
      <c r="D168" s="40"/>
      <c r="E168" s="37"/>
      <c r="F168" s="39"/>
      <c r="G168" s="47"/>
      <c r="H168" s="40"/>
      <c r="I168" s="48"/>
      <c r="J168" s="49"/>
      <c r="K168" s="50"/>
      <c r="L168" s="51"/>
      <c r="M168" s="52"/>
      <c r="N168" s="46"/>
      <c r="O168" s="53">
        <f t="shared" si="2"/>
        <v>0</v>
      </c>
      <c r="P168" s="54"/>
    </row>
    <row r="169" spans="1:16" ht="16" x14ac:dyDescent="0.2">
      <c r="A169" s="46"/>
      <c r="B169" s="40"/>
      <c r="C169" s="40"/>
      <c r="D169" s="40"/>
      <c r="E169" s="37"/>
      <c r="F169" s="39"/>
      <c r="G169" s="47"/>
      <c r="H169" s="40"/>
      <c r="I169" s="48"/>
      <c r="J169" s="49"/>
      <c r="K169" s="50"/>
      <c r="L169" s="51"/>
      <c r="M169" s="52"/>
      <c r="N169" s="46"/>
      <c r="O169" s="53">
        <f t="shared" si="2"/>
        <v>0</v>
      </c>
      <c r="P169" s="54"/>
    </row>
    <row r="170" spans="1:16" ht="16" x14ac:dyDescent="0.2">
      <c r="A170" s="46"/>
      <c r="B170" s="40"/>
      <c r="C170" s="40"/>
      <c r="D170" s="40"/>
      <c r="E170" s="37"/>
      <c r="F170" s="39"/>
      <c r="G170" s="47"/>
      <c r="H170" s="40"/>
      <c r="I170" s="48"/>
      <c r="J170" s="49"/>
      <c r="K170" s="50"/>
      <c r="L170" s="51"/>
      <c r="M170" s="52"/>
      <c r="N170" s="46"/>
      <c r="O170" s="53">
        <f t="shared" si="2"/>
        <v>0</v>
      </c>
      <c r="P170" s="54"/>
    </row>
    <row r="171" spans="1:16" ht="16" x14ac:dyDescent="0.2">
      <c r="A171" s="46"/>
      <c r="B171" s="40"/>
      <c r="C171" s="40"/>
      <c r="D171" s="40"/>
      <c r="E171" s="37"/>
      <c r="F171" s="39"/>
      <c r="G171" s="47"/>
      <c r="H171" s="40"/>
      <c r="I171" s="48"/>
      <c r="J171" s="49"/>
      <c r="K171" s="50"/>
      <c r="L171" s="51"/>
      <c r="M171" s="52"/>
      <c r="N171" s="46"/>
      <c r="O171" s="53">
        <f t="shared" si="2"/>
        <v>0</v>
      </c>
      <c r="P171" s="54"/>
    </row>
    <row r="172" spans="1:16" ht="16" x14ac:dyDescent="0.2">
      <c r="A172" s="46"/>
      <c r="B172" s="40"/>
      <c r="C172" s="40"/>
      <c r="D172" s="40"/>
      <c r="E172" s="37"/>
      <c r="F172" s="39"/>
      <c r="G172" s="47"/>
      <c r="H172" s="40"/>
      <c r="I172" s="48"/>
      <c r="J172" s="49"/>
      <c r="K172" s="50"/>
      <c r="L172" s="51"/>
      <c r="M172" s="52"/>
      <c r="N172" s="46"/>
      <c r="O172" s="53">
        <f t="shared" si="2"/>
        <v>0</v>
      </c>
      <c r="P172" s="54"/>
    </row>
    <row r="173" spans="1:16" ht="16" x14ac:dyDescent="0.2">
      <c r="A173" s="46"/>
      <c r="B173" s="40"/>
      <c r="C173" s="40"/>
      <c r="D173" s="40"/>
      <c r="E173" s="37"/>
      <c r="F173" s="39"/>
      <c r="G173" s="47"/>
      <c r="H173" s="40"/>
      <c r="I173" s="48"/>
      <c r="J173" s="49"/>
      <c r="K173" s="50"/>
      <c r="L173" s="51"/>
      <c r="M173" s="52"/>
      <c r="N173" s="46"/>
      <c r="O173" s="53">
        <f t="shared" si="2"/>
        <v>0</v>
      </c>
      <c r="P173" s="54"/>
    </row>
    <row r="174" spans="1:16" ht="16" x14ac:dyDescent="0.2">
      <c r="A174" s="46"/>
      <c r="B174" s="40"/>
      <c r="C174" s="40"/>
      <c r="D174" s="90"/>
      <c r="E174" s="59"/>
      <c r="F174" s="39"/>
      <c r="G174" s="47"/>
      <c r="H174" s="40"/>
      <c r="I174" s="48"/>
      <c r="J174" s="49"/>
      <c r="K174" s="50"/>
      <c r="L174" s="51"/>
      <c r="M174" s="52"/>
      <c r="N174" s="46"/>
      <c r="O174" s="53">
        <f t="shared" si="2"/>
        <v>0</v>
      </c>
      <c r="P174" s="54"/>
    </row>
    <row r="175" spans="1:16" ht="16" x14ac:dyDescent="0.2">
      <c r="A175" s="46"/>
      <c r="B175" s="40"/>
      <c r="C175" s="40"/>
      <c r="D175" s="40"/>
      <c r="E175" s="37"/>
      <c r="F175" s="39"/>
      <c r="G175" s="47"/>
      <c r="H175" s="40"/>
      <c r="I175" s="48"/>
      <c r="J175" s="49"/>
      <c r="K175" s="50"/>
      <c r="L175" s="51"/>
      <c r="M175" s="52"/>
      <c r="N175" s="46"/>
      <c r="O175" s="53">
        <f t="shared" si="2"/>
        <v>0</v>
      </c>
      <c r="P175" s="54"/>
    </row>
    <row r="176" spans="1:16" ht="16" x14ac:dyDescent="0.2">
      <c r="A176" s="46"/>
      <c r="B176" s="40"/>
      <c r="C176" s="40"/>
      <c r="D176" s="40"/>
      <c r="E176" s="37"/>
      <c r="F176" s="39"/>
      <c r="G176" s="47"/>
      <c r="H176" s="40"/>
      <c r="I176" s="48"/>
      <c r="J176" s="49"/>
      <c r="K176" s="50"/>
      <c r="L176" s="51"/>
      <c r="M176" s="52"/>
      <c r="N176" s="46"/>
      <c r="O176" s="53">
        <f t="shared" si="2"/>
        <v>0</v>
      </c>
      <c r="P176" s="54"/>
    </row>
    <row r="177" spans="1:16" ht="16" x14ac:dyDescent="0.2">
      <c r="A177" s="46"/>
      <c r="B177" s="40"/>
      <c r="C177" s="40"/>
      <c r="D177" s="40"/>
      <c r="E177" s="37"/>
      <c r="F177" s="39"/>
      <c r="G177" s="47"/>
      <c r="H177" s="40"/>
      <c r="I177" s="48"/>
      <c r="J177" s="49"/>
      <c r="K177" s="50"/>
      <c r="L177" s="51"/>
      <c r="M177" s="52"/>
      <c r="N177" s="46"/>
      <c r="O177" s="53">
        <f t="shared" si="2"/>
        <v>0</v>
      </c>
      <c r="P177" s="54"/>
    </row>
    <row r="178" spans="1:16" ht="16" x14ac:dyDescent="0.2">
      <c r="A178" s="46"/>
      <c r="B178" s="40"/>
      <c r="C178" s="40"/>
      <c r="D178" s="40"/>
      <c r="E178" s="37"/>
      <c r="F178" s="39"/>
      <c r="G178" s="47"/>
      <c r="H178" s="40"/>
      <c r="I178" s="48"/>
      <c r="J178" s="49"/>
      <c r="K178" s="50"/>
      <c r="L178" s="51"/>
      <c r="M178" s="52"/>
      <c r="N178" s="46"/>
      <c r="O178" s="53">
        <f t="shared" si="2"/>
        <v>0</v>
      </c>
      <c r="P178" s="54"/>
    </row>
    <row r="179" spans="1:16" ht="16" x14ac:dyDescent="0.2">
      <c r="A179" s="46"/>
      <c r="B179" s="40"/>
      <c r="C179" s="40"/>
      <c r="D179" s="40"/>
      <c r="E179" s="37"/>
      <c r="F179" s="39"/>
      <c r="G179" s="47"/>
      <c r="H179" s="40"/>
      <c r="I179" s="48"/>
      <c r="J179" s="49"/>
      <c r="K179" s="50"/>
      <c r="L179" s="51"/>
      <c r="M179" s="52"/>
      <c r="N179" s="46"/>
      <c r="O179" s="53">
        <f t="shared" si="2"/>
        <v>0</v>
      </c>
      <c r="P179" s="54"/>
    </row>
    <row r="180" spans="1:16" ht="16" x14ac:dyDescent="0.2">
      <c r="A180" s="46"/>
      <c r="B180" s="40"/>
      <c r="C180" s="40"/>
      <c r="D180" s="40"/>
      <c r="E180" s="37"/>
      <c r="F180" s="39"/>
      <c r="G180" s="47"/>
      <c r="H180" s="40"/>
      <c r="I180" s="48"/>
      <c r="J180" s="49"/>
      <c r="K180" s="50"/>
      <c r="L180" s="51"/>
      <c r="M180" s="52"/>
      <c r="N180" s="46"/>
      <c r="O180" s="53">
        <f t="shared" si="2"/>
        <v>0</v>
      </c>
      <c r="P180" s="54"/>
    </row>
    <row r="181" spans="1:16" ht="16" x14ac:dyDescent="0.2">
      <c r="A181" s="46"/>
      <c r="B181" s="40"/>
      <c r="C181" s="40"/>
      <c r="D181" s="40"/>
      <c r="E181" s="37"/>
      <c r="F181" s="39"/>
      <c r="G181" s="47"/>
      <c r="H181" s="40"/>
      <c r="I181" s="48"/>
      <c r="J181" s="49"/>
      <c r="K181" s="50"/>
      <c r="L181" s="51"/>
      <c r="M181" s="52"/>
      <c r="N181" s="46"/>
      <c r="O181" s="53">
        <f t="shared" si="2"/>
        <v>0</v>
      </c>
      <c r="P181" s="54"/>
    </row>
    <row r="182" spans="1:16" ht="16" x14ac:dyDescent="0.2">
      <c r="A182" s="46"/>
      <c r="B182" s="40"/>
      <c r="C182" s="40"/>
      <c r="D182" s="40"/>
      <c r="E182" s="37"/>
      <c r="F182" s="39"/>
      <c r="G182" s="47"/>
      <c r="H182" s="40"/>
      <c r="I182" s="48"/>
      <c r="J182" s="49"/>
      <c r="K182" s="50"/>
      <c r="L182" s="51"/>
      <c r="M182" s="52"/>
      <c r="N182" s="46"/>
      <c r="O182" s="53">
        <f t="shared" si="2"/>
        <v>0</v>
      </c>
      <c r="P182" s="54"/>
    </row>
    <row r="183" spans="1:16" ht="16" x14ac:dyDescent="0.2">
      <c r="A183" s="46"/>
      <c r="B183" s="40"/>
      <c r="C183" s="40"/>
      <c r="D183" s="40"/>
      <c r="E183" s="37"/>
      <c r="F183" s="39"/>
      <c r="G183" s="47"/>
      <c r="H183" s="40"/>
      <c r="I183" s="48"/>
      <c r="J183" s="49"/>
      <c r="K183" s="50"/>
      <c r="L183" s="51"/>
      <c r="M183" s="52"/>
      <c r="N183" s="46"/>
      <c r="O183" s="53">
        <f t="shared" si="2"/>
        <v>0</v>
      </c>
      <c r="P183" s="54"/>
    </row>
    <row r="184" spans="1:16" ht="16" x14ac:dyDescent="0.2">
      <c r="A184" s="46"/>
      <c r="B184" s="40"/>
      <c r="C184" s="40"/>
      <c r="D184" s="40"/>
      <c r="E184" s="37"/>
      <c r="F184" s="39"/>
      <c r="G184" s="47"/>
      <c r="H184" s="40"/>
      <c r="I184" s="48"/>
      <c r="J184" s="49"/>
      <c r="K184" s="50"/>
      <c r="L184" s="51"/>
      <c r="M184" s="52"/>
      <c r="N184" s="46"/>
      <c r="O184" s="53">
        <f t="shared" si="2"/>
        <v>0</v>
      </c>
      <c r="P184" s="54"/>
    </row>
    <row r="185" spans="1:16" ht="16" x14ac:dyDescent="0.2">
      <c r="A185" s="46"/>
      <c r="B185" s="40"/>
      <c r="C185" s="40"/>
      <c r="D185" s="40"/>
      <c r="E185" s="37"/>
      <c r="F185" s="39"/>
      <c r="G185" s="47"/>
      <c r="H185" s="40"/>
      <c r="I185" s="48"/>
      <c r="J185" s="49"/>
      <c r="K185" s="50"/>
      <c r="L185" s="51"/>
      <c r="M185" s="52"/>
      <c r="N185" s="46"/>
      <c r="O185" s="53">
        <f t="shared" si="2"/>
        <v>0</v>
      </c>
      <c r="P185" s="54"/>
    </row>
    <row r="186" spans="1:16" ht="16" x14ac:dyDescent="0.2">
      <c r="A186" s="46"/>
      <c r="B186" s="40"/>
      <c r="C186" s="40"/>
      <c r="D186" s="40"/>
      <c r="E186" s="37"/>
      <c r="F186" s="39"/>
      <c r="G186" s="47"/>
      <c r="H186" s="40"/>
      <c r="I186" s="48"/>
      <c r="J186" s="49"/>
      <c r="K186" s="50"/>
      <c r="L186" s="51"/>
      <c r="M186" s="52"/>
      <c r="N186" s="46"/>
      <c r="O186" s="53">
        <f t="shared" si="2"/>
        <v>0</v>
      </c>
      <c r="P186" s="54"/>
    </row>
    <row r="187" spans="1:16" ht="16" x14ac:dyDescent="0.2">
      <c r="A187" s="46"/>
      <c r="B187" s="40"/>
      <c r="C187" s="40"/>
      <c r="D187" s="40"/>
      <c r="E187" s="37"/>
      <c r="F187" s="39"/>
      <c r="G187" s="47"/>
      <c r="H187" s="40"/>
      <c r="I187" s="48"/>
      <c r="J187" s="49"/>
      <c r="K187" s="50"/>
      <c r="L187" s="51"/>
      <c r="M187" s="52"/>
      <c r="N187" s="46"/>
      <c r="O187" s="53">
        <f t="shared" si="2"/>
        <v>0</v>
      </c>
      <c r="P187" s="54"/>
    </row>
    <row r="188" spans="1:16" ht="16" x14ac:dyDescent="0.2">
      <c r="A188" s="46"/>
      <c r="B188" s="40"/>
      <c r="C188" s="40"/>
      <c r="D188" s="40"/>
      <c r="E188" s="37"/>
      <c r="F188" s="39"/>
      <c r="G188" s="47"/>
      <c r="H188" s="40"/>
      <c r="I188" s="48"/>
      <c r="J188" s="49"/>
      <c r="K188" s="50"/>
      <c r="L188" s="51"/>
      <c r="M188" s="52"/>
      <c r="N188" s="46"/>
      <c r="O188" s="53">
        <f t="shared" si="2"/>
        <v>0</v>
      </c>
      <c r="P188" s="54"/>
    </row>
    <row r="189" spans="1:16" ht="16" x14ac:dyDescent="0.2">
      <c r="A189" s="46"/>
      <c r="B189" s="40"/>
      <c r="C189" s="40"/>
      <c r="D189" s="40"/>
      <c r="E189" s="37"/>
      <c r="F189" s="39"/>
      <c r="G189" s="47"/>
      <c r="H189" s="40"/>
      <c r="I189" s="48"/>
      <c r="J189" s="49"/>
      <c r="K189" s="50"/>
      <c r="L189" s="51"/>
      <c r="M189" s="52"/>
      <c r="N189" s="46"/>
      <c r="O189" s="53">
        <f t="shared" si="2"/>
        <v>0</v>
      </c>
      <c r="P189" s="54"/>
    </row>
    <row r="190" spans="1:16" ht="16" x14ac:dyDescent="0.2">
      <c r="A190" s="46"/>
      <c r="B190" s="40"/>
      <c r="C190" s="40"/>
      <c r="D190" s="40"/>
      <c r="E190" s="37"/>
      <c r="F190" s="39"/>
      <c r="G190" s="47"/>
      <c r="H190" s="40"/>
      <c r="I190" s="48"/>
      <c r="J190" s="49"/>
      <c r="K190" s="50"/>
      <c r="L190" s="51"/>
      <c r="M190" s="52"/>
      <c r="N190" s="46"/>
      <c r="O190" s="53">
        <f t="shared" si="2"/>
        <v>0</v>
      </c>
      <c r="P190" s="54"/>
    </row>
    <row r="191" spans="1:16" ht="16" x14ac:dyDescent="0.2">
      <c r="A191" s="46"/>
      <c r="B191" s="40"/>
      <c r="C191" s="40"/>
      <c r="D191" s="40"/>
      <c r="E191" s="37"/>
      <c r="F191" s="39"/>
      <c r="G191" s="47"/>
      <c r="H191" s="40"/>
      <c r="I191" s="48"/>
      <c r="J191" s="49"/>
      <c r="K191" s="50"/>
      <c r="L191" s="51"/>
      <c r="M191" s="52"/>
      <c r="N191" s="46"/>
      <c r="O191" s="53">
        <f t="shared" si="2"/>
        <v>0</v>
      </c>
      <c r="P191" s="54"/>
    </row>
    <row r="192" spans="1:16" ht="16" x14ac:dyDescent="0.2">
      <c r="A192" s="46"/>
      <c r="B192" s="40"/>
      <c r="C192" s="40"/>
      <c r="D192" s="40"/>
      <c r="E192" s="37"/>
      <c r="F192" s="39"/>
      <c r="G192" s="47"/>
      <c r="H192" s="40"/>
      <c r="I192" s="48"/>
      <c r="J192" s="49"/>
      <c r="K192" s="50"/>
      <c r="L192" s="51"/>
      <c r="M192" s="52"/>
      <c r="N192" s="46"/>
      <c r="O192" s="53">
        <f t="shared" si="2"/>
        <v>0</v>
      </c>
      <c r="P192" s="54"/>
    </row>
    <row r="193" spans="1:16" ht="16" x14ac:dyDescent="0.2">
      <c r="A193" s="46"/>
      <c r="B193" s="40"/>
      <c r="C193" s="40"/>
      <c r="D193" s="40"/>
      <c r="E193" s="37"/>
      <c r="F193" s="39"/>
      <c r="G193" s="47"/>
      <c r="H193" s="40"/>
      <c r="I193" s="48"/>
      <c r="J193" s="49"/>
      <c r="K193" s="50"/>
      <c r="L193" s="51"/>
      <c r="M193" s="52"/>
      <c r="N193" s="46"/>
      <c r="O193" s="53">
        <f t="shared" si="2"/>
        <v>0</v>
      </c>
      <c r="P193" s="54"/>
    </row>
    <row r="194" spans="1:16" ht="16" x14ac:dyDescent="0.2">
      <c r="A194" s="89"/>
      <c r="B194" s="90"/>
      <c r="C194" s="90"/>
      <c r="D194" s="90"/>
      <c r="E194" s="59"/>
      <c r="F194" s="91"/>
      <c r="G194" s="47"/>
      <c r="H194" s="40"/>
      <c r="I194" s="48"/>
      <c r="J194" s="49"/>
      <c r="K194" s="50"/>
      <c r="L194" s="51"/>
      <c r="M194" s="52"/>
      <c r="N194" s="46"/>
      <c r="O194" s="53">
        <f t="shared" si="2"/>
        <v>0</v>
      </c>
      <c r="P194" s="54"/>
    </row>
    <row r="195" spans="1:16" ht="16" x14ac:dyDescent="0.2">
      <c r="A195" s="46"/>
      <c r="B195" s="40"/>
      <c r="C195" s="40"/>
      <c r="D195" s="40"/>
      <c r="E195" s="37"/>
      <c r="F195" s="39"/>
      <c r="G195" s="47"/>
      <c r="H195" s="40"/>
      <c r="I195" s="48"/>
      <c r="J195" s="49"/>
      <c r="K195" s="50"/>
      <c r="L195" s="51"/>
      <c r="M195" s="52"/>
      <c r="N195" s="46"/>
      <c r="O195" s="53">
        <f t="shared" si="2"/>
        <v>0</v>
      </c>
      <c r="P195" s="54"/>
    </row>
    <row r="196" spans="1:16" ht="16" x14ac:dyDescent="0.2">
      <c r="A196" s="46"/>
      <c r="B196" s="40"/>
      <c r="C196" s="40"/>
      <c r="D196" s="40"/>
      <c r="E196" s="37"/>
      <c r="F196" s="39"/>
      <c r="G196" s="47"/>
      <c r="H196" s="40"/>
      <c r="I196" s="48"/>
      <c r="J196" s="49"/>
      <c r="K196" s="50"/>
      <c r="L196" s="51"/>
      <c r="M196" s="52"/>
      <c r="N196" s="46"/>
      <c r="O196" s="53">
        <f t="shared" ref="O196:O220" si="3">ABS(N196-A196)</f>
        <v>0</v>
      </c>
      <c r="P196" s="54"/>
    </row>
    <row r="197" spans="1:16" ht="16" x14ac:dyDescent="0.2">
      <c r="A197" s="46"/>
      <c r="B197" s="40"/>
      <c r="C197" s="40"/>
      <c r="D197" s="40"/>
      <c r="E197" s="37"/>
      <c r="F197" s="39"/>
      <c r="G197" s="47"/>
      <c r="H197" s="40"/>
      <c r="I197" s="48"/>
      <c r="J197" s="49"/>
      <c r="K197" s="50"/>
      <c r="L197" s="51"/>
      <c r="M197" s="52"/>
      <c r="N197" s="46"/>
      <c r="O197" s="53">
        <f t="shared" si="3"/>
        <v>0</v>
      </c>
      <c r="P197" s="54"/>
    </row>
    <row r="198" spans="1:16" ht="16" x14ac:dyDescent="0.2">
      <c r="A198" s="46"/>
      <c r="B198" s="40"/>
      <c r="C198" s="40"/>
      <c r="D198" s="40"/>
      <c r="E198" s="37"/>
      <c r="F198" s="39"/>
      <c r="G198" s="47"/>
      <c r="H198" s="40"/>
      <c r="I198" s="48"/>
      <c r="J198" s="49"/>
      <c r="K198" s="50"/>
      <c r="L198" s="51"/>
      <c r="M198" s="52"/>
      <c r="N198" s="46"/>
      <c r="O198" s="53">
        <f t="shared" si="3"/>
        <v>0</v>
      </c>
      <c r="P198" s="54"/>
    </row>
    <row r="199" spans="1:16" ht="16" x14ac:dyDescent="0.2">
      <c r="A199" s="46"/>
      <c r="B199" s="40"/>
      <c r="C199" s="40"/>
      <c r="D199" s="40"/>
      <c r="E199" s="37"/>
      <c r="F199" s="39"/>
      <c r="G199" s="47"/>
      <c r="H199" s="40"/>
      <c r="I199" s="48"/>
      <c r="J199" s="49"/>
      <c r="K199" s="50"/>
      <c r="L199" s="51"/>
      <c r="M199" s="52"/>
      <c r="N199" s="46"/>
      <c r="O199" s="53">
        <f t="shared" si="3"/>
        <v>0</v>
      </c>
      <c r="P199" s="54"/>
    </row>
    <row r="200" spans="1:16" ht="16" x14ac:dyDescent="0.2">
      <c r="A200" s="46"/>
      <c r="B200" s="40"/>
      <c r="C200" s="40"/>
      <c r="D200" s="40"/>
      <c r="E200" s="37"/>
      <c r="F200" s="39"/>
      <c r="G200" s="47"/>
      <c r="H200" s="40"/>
      <c r="I200" s="48"/>
      <c r="J200" s="49"/>
      <c r="K200" s="50"/>
      <c r="L200" s="51"/>
      <c r="M200" s="52"/>
      <c r="N200" s="46"/>
      <c r="O200" s="53">
        <f t="shared" si="3"/>
        <v>0</v>
      </c>
      <c r="P200" s="54"/>
    </row>
    <row r="201" spans="1:16" ht="16" x14ac:dyDescent="0.2">
      <c r="A201" s="46"/>
      <c r="B201" s="40"/>
      <c r="C201" s="40"/>
      <c r="D201" s="40"/>
      <c r="E201" s="37"/>
      <c r="F201" s="39"/>
      <c r="G201" s="47"/>
      <c r="H201" s="40"/>
      <c r="I201" s="48"/>
      <c r="J201" s="49"/>
      <c r="K201" s="50"/>
      <c r="L201" s="51"/>
      <c r="M201" s="52"/>
      <c r="N201" s="46"/>
      <c r="O201" s="53">
        <f t="shared" si="3"/>
        <v>0</v>
      </c>
      <c r="P201" s="54"/>
    </row>
    <row r="202" spans="1:16" ht="16" x14ac:dyDescent="0.2">
      <c r="A202" s="46"/>
      <c r="B202" s="40"/>
      <c r="C202" s="40"/>
      <c r="D202" s="40"/>
      <c r="E202" s="37"/>
      <c r="F202" s="39"/>
      <c r="G202" s="47"/>
      <c r="H202" s="40"/>
      <c r="I202" s="48"/>
      <c r="J202" s="49"/>
      <c r="K202" s="50"/>
      <c r="L202" s="51"/>
      <c r="M202" s="52"/>
      <c r="N202" s="46"/>
      <c r="O202" s="53">
        <f t="shared" si="3"/>
        <v>0</v>
      </c>
      <c r="P202" s="54"/>
    </row>
    <row r="203" spans="1:16" ht="16" x14ac:dyDescent="0.2">
      <c r="A203" s="46"/>
      <c r="B203" s="40"/>
      <c r="C203" s="40"/>
      <c r="D203" s="40"/>
      <c r="E203" s="37"/>
      <c r="F203" s="39"/>
      <c r="G203" s="47"/>
      <c r="H203" s="40"/>
      <c r="I203" s="48"/>
      <c r="J203" s="49"/>
      <c r="K203" s="50"/>
      <c r="L203" s="51"/>
      <c r="M203" s="52"/>
      <c r="N203" s="46"/>
      <c r="O203" s="53">
        <f t="shared" si="3"/>
        <v>0</v>
      </c>
      <c r="P203" s="54"/>
    </row>
    <row r="204" spans="1:16" ht="16" x14ac:dyDescent="0.2">
      <c r="A204" s="46"/>
      <c r="B204" s="40"/>
      <c r="C204" s="40"/>
      <c r="D204" s="40"/>
      <c r="E204" s="37"/>
      <c r="F204" s="39"/>
      <c r="G204" s="47"/>
      <c r="H204" s="40"/>
      <c r="I204" s="48"/>
      <c r="J204" s="49"/>
      <c r="K204" s="50"/>
      <c r="L204" s="51"/>
      <c r="M204" s="52"/>
      <c r="N204" s="46"/>
      <c r="O204" s="53">
        <f t="shared" si="3"/>
        <v>0</v>
      </c>
      <c r="P204" s="54"/>
    </row>
    <row r="205" spans="1:16" ht="16" x14ac:dyDescent="0.2">
      <c r="A205" s="46"/>
      <c r="B205" s="40"/>
      <c r="C205" s="40"/>
      <c r="D205" s="40"/>
      <c r="E205" s="37"/>
      <c r="F205" s="39"/>
      <c r="G205" s="47"/>
      <c r="H205" s="40"/>
      <c r="I205" s="48"/>
      <c r="J205" s="49"/>
      <c r="K205" s="50"/>
      <c r="L205" s="51"/>
      <c r="M205" s="52"/>
      <c r="N205" s="46"/>
      <c r="O205" s="53">
        <f t="shared" si="3"/>
        <v>0</v>
      </c>
      <c r="P205" s="54"/>
    </row>
    <row r="206" spans="1:16" ht="16" x14ac:dyDescent="0.2">
      <c r="A206" s="46"/>
      <c r="B206" s="40"/>
      <c r="C206" s="40"/>
      <c r="D206" s="40"/>
      <c r="E206" s="37"/>
      <c r="F206" s="39"/>
      <c r="G206" s="47"/>
      <c r="H206" s="40"/>
      <c r="I206" s="48"/>
      <c r="J206" s="49"/>
      <c r="K206" s="50"/>
      <c r="L206" s="51"/>
      <c r="M206" s="52"/>
      <c r="N206" s="46"/>
      <c r="O206" s="53">
        <f t="shared" si="3"/>
        <v>0</v>
      </c>
      <c r="P206" s="54"/>
    </row>
    <row r="207" spans="1:16" ht="16" x14ac:dyDescent="0.2">
      <c r="A207" s="46"/>
      <c r="B207" s="40"/>
      <c r="C207" s="40"/>
      <c r="D207" s="40"/>
      <c r="E207" s="37"/>
      <c r="F207" s="39"/>
      <c r="G207" s="47"/>
      <c r="H207" s="40"/>
      <c r="I207" s="48"/>
      <c r="J207" s="49"/>
      <c r="K207" s="50"/>
      <c r="L207" s="51"/>
      <c r="M207" s="52"/>
      <c r="N207" s="46"/>
      <c r="O207" s="53">
        <f t="shared" si="3"/>
        <v>0</v>
      </c>
      <c r="P207" s="54"/>
    </row>
    <row r="208" spans="1:16" ht="16" x14ac:dyDescent="0.2">
      <c r="A208" s="46"/>
      <c r="B208" s="40"/>
      <c r="C208" s="40"/>
      <c r="D208" s="40"/>
      <c r="E208" s="37"/>
      <c r="F208" s="39"/>
      <c r="G208" s="47"/>
      <c r="H208" s="40"/>
      <c r="I208" s="48"/>
      <c r="J208" s="49"/>
      <c r="K208" s="50"/>
      <c r="L208" s="51"/>
      <c r="M208" s="52"/>
      <c r="N208" s="46"/>
      <c r="O208" s="53">
        <f t="shared" si="3"/>
        <v>0</v>
      </c>
      <c r="P208" s="54"/>
    </row>
    <row r="209" spans="1:16" ht="16" x14ac:dyDescent="0.2">
      <c r="A209" s="46"/>
      <c r="B209" s="40"/>
      <c r="C209" s="40"/>
      <c r="D209" s="40"/>
      <c r="E209" s="37"/>
      <c r="F209" s="39"/>
      <c r="G209" s="47"/>
      <c r="H209" s="40"/>
      <c r="I209" s="48"/>
      <c r="J209" s="49"/>
      <c r="K209" s="50"/>
      <c r="L209" s="51"/>
      <c r="M209" s="52"/>
      <c r="N209" s="46"/>
      <c r="O209" s="53">
        <f t="shared" si="3"/>
        <v>0</v>
      </c>
      <c r="P209" s="54"/>
    </row>
    <row r="210" spans="1:16" ht="16" x14ac:dyDescent="0.2">
      <c r="A210" s="46"/>
      <c r="B210" s="40"/>
      <c r="C210" s="40"/>
      <c r="D210" s="40"/>
      <c r="E210" s="37"/>
      <c r="F210" s="39"/>
      <c r="G210" s="47"/>
      <c r="H210" s="40"/>
      <c r="I210" s="48"/>
      <c r="J210" s="49"/>
      <c r="K210" s="50"/>
      <c r="L210" s="51"/>
      <c r="M210" s="52"/>
      <c r="N210" s="46"/>
      <c r="O210" s="53">
        <f t="shared" si="3"/>
        <v>0</v>
      </c>
      <c r="P210" s="54"/>
    </row>
    <row r="211" spans="1:16" ht="16" x14ac:dyDescent="0.2">
      <c r="A211" s="46"/>
      <c r="B211" s="40"/>
      <c r="C211" s="40"/>
      <c r="D211" s="40"/>
      <c r="E211" s="37"/>
      <c r="F211" s="39"/>
      <c r="G211" s="47"/>
      <c r="H211" s="40"/>
      <c r="I211" s="48"/>
      <c r="J211" s="49"/>
      <c r="K211" s="50"/>
      <c r="L211" s="51"/>
      <c r="M211" s="52"/>
      <c r="N211" s="46"/>
      <c r="O211" s="53">
        <f t="shared" si="3"/>
        <v>0</v>
      </c>
      <c r="P211" s="54"/>
    </row>
    <row r="212" spans="1:16" ht="16" x14ac:dyDescent="0.2">
      <c r="A212" s="46"/>
      <c r="B212" s="40"/>
      <c r="C212" s="40"/>
      <c r="D212" s="40"/>
      <c r="E212" s="37"/>
      <c r="F212" s="39"/>
      <c r="G212" s="47"/>
      <c r="H212" s="40"/>
      <c r="I212" s="48"/>
      <c r="J212" s="49"/>
      <c r="K212" s="50"/>
      <c r="L212" s="51"/>
      <c r="M212" s="52"/>
      <c r="N212" s="46"/>
      <c r="O212" s="53">
        <f t="shared" si="3"/>
        <v>0</v>
      </c>
      <c r="P212" s="54"/>
    </row>
    <row r="213" spans="1:16" ht="16" x14ac:dyDescent="0.2">
      <c r="A213" s="46"/>
      <c r="B213" s="40"/>
      <c r="C213" s="40"/>
      <c r="D213" s="40"/>
      <c r="E213" s="37"/>
      <c r="F213" s="39"/>
      <c r="G213" s="47"/>
      <c r="H213" s="40"/>
      <c r="I213" s="48"/>
      <c r="J213" s="49"/>
      <c r="K213" s="50"/>
      <c r="L213" s="51"/>
      <c r="M213" s="52"/>
      <c r="N213" s="46"/>
      <c r="O213" s="53">
        <f t="shared" si="3"/>
        <v>0</v>
      </c>
      <c r="P213" s="54"/>
    </row>
    <row r="214" spans="1:16" ht="16" x14ac:dyDescent="0.2">
      <c r="A214" s="46"/>
      <c r="B214" s="40"/>
      <c r="C214" s="40"/>
      <c r="D214" s="40"/>
      <c r="E214" s="37"/>
      <c r="F214" s="39"/>
      <c r="G214" s="47"/>
      <c r="H214" s="40"/>
      <c r="I214" s="48"/>
      <c r="J214" s="49"/>
      <c r="K214" s="50"/>
      <c r="L214" s="51"/>
      <c r="M214" s="52"/>
      <c r="N214" s="46"/>
      <c r="O214" s="53">
        <f t="shared" si="3"/>
        <v>0</v>
      </c>
      <c r="P214" s="54"/>
    </row>
    <row r="215" spans="1:16" ht="16" x14ac:dyDescent="0.2">
      <c r="A215" s="46"/>
      <c r="B215" s="40"/>
      <c r="C215" s="40"/>
      <c r="D215" s="40"/>
      <c r="E215" s="37"/>
      <c r="F215" s="39"/>
      <c r="G215" s="47"/>
      <c r="H215" s="40"/>
      <c r="I215" s="48"/>
      <c r="J215" s="49"/>
      <c r="K215" s="50"/>
      <c r="L215" s="51"/>
      <c r="M215" s="52"/>
      <c r="N215" s="46"/>
      <c r="O215" s="53">
        <f t="shared" si="3"/>
        <v>0</v>
      </c>
      <c r="P215" s="54"/>
    </row>
    <row r="216" spans="1:16" ht="16" x14ac:dyDescent="0.2">
      <c r="A216" s="46"/>
      <c r="B216" s="40"/>
      <c r="C216" s="40"/>
      <c r="D216" s="40"/>
      <c r="E216" s="37"/>
      <c r="F216" s="39"/>
      <c r="G216" s="47"/>
      <c r="H216" s="40"/>
      <c r="I216" s="48"/>
      <c r="J216" s="49"/>
      <c r="K216" s="107"/>
      <c r="L216" s="110"/>
      <c r="M216" s="111"/>
      <c r="N216" s="46"/>
      <c r="O216" s="53">
        <f t="shared" si="3"/>
        <v>0</v>
      </c>
      <c r="P216" s="54"/>
    </row>
    <row r="217" spans="1:16" ht="16" x14ac:dyDescent="0.2">
      <c r="A217" s="46"/>
      <c r="B217" s="40"/>
      <c r="C217" s="40"/>
      <c r="D217" s="40"/>
      <c r="E217" s="37"/>
      <c r="F217" s="39"/>
      <c r="G217" s="47"/>
      <c r="H217" s="40"/>
      <c r="I217" s="48"/>
      <c r="J217" s="49"/>
      <c r="K217" s="50"/>
      <c r="L217" s="51"/>
      <c r="M217" s="52"/>
      <c r="N217" s="46"/>
      <c r="O217" s="53">
        <f t="shared" si="3"/>
        <v>0</v>
      </c>
      <c r="P217" s="54"/>
    </row>
    <row r="218" spans="1:16" ht="16" x14ac:dyDescent="0.2">
      <c r="A218" s="46"/>
      <c r="B218" s="40"/>
      <c r="C218" s="40"/>
      <c r="D218" s="40"/>
      <c r="E218" s="37"/>
      <c r="F218" s="39"/>
      <c r="G218" s="47"/>
      <c r="H218" s="40"/>
      <c r="I218" s="48"/>
      <c r="J218" s="49"/>
      <c r="K218" s="50"/>
      <c r="L218" s="51"/>
      <c r="M218" s="52"/>
      <c r="N218" s="46"/>
      <c r="O218" s="53">
        <f t="shared" si="3"/>
        <v>0</v>
      </c>
      <c r="P218" s="54"/>
    </row>
    <row r="219" spans="1:16" ht="16" x14ac:dyDescent="0.2">
      <c r="A219" s="46"/>
      <c r="B219" s="40"/>
      <c r="C219" s="40"/>
      <c r="D219" s="40"/>
      <c r="E219" s="37"/>
      <c r="F219" s="39"/>
      <c r="G219" s="47"/>
      <c r="H219" s="40"/>
      <c r="I219" s="48"/>
      <c r="J219" s="49"/>
      <c r="K219" s="50"/>
      <c r="L219" s="51"/>
      <c r="M219" s="52"/>
      <c r="N219" s="46"/>
      <c r="O219" s="53">
        <f t="shared" si="3"/>
        <v>0</v>
      </c>
      <c r="P219" s="54"/>
    </row>
    <row r="220" spans="1:16" ht="16" x14ac:dyDescent="0.2">
      <c r="A220" s="46"/>
      <c r="B220" s="40"/>
      <c r="C220" s="40"/>
      <c r="D220" s="40"/>
      <c r="E220" s="37"/>
      <c r="F220" s="39"/>
      <c r="G220" s="47"/>
      <c r="H220" s="40"/>
      <c r="I220" s="114"/>
      <c r="J220" s="49"/>
      <c r="K220" s="107"/>
      <c r="L220" s="110"/>
      <c r="M220" s="111"/>
      <c r="N220" s="46"/>
      <c r="O220" s="53">
        <f t="shared" si="3"/>
        <v>0</v>
      </c>
      <c r="P220" s="54"/>
    </row>
    <row r="221" spans="1:16" ht="35" thickBot="1" x14ac:dyDescent="0.25">
      <c r="A221" s="100" t="s">
        <v>55</v>
      </c>
      <c r="B221" s="60"/>
      <c r="C221" s="104"/>
      <c r="D221" s="104"/>
      <c r="E221" s="92">
        <f>SUM(E4:E220)</f>
        <v>0</v>
      </c>
      <c r="F221" s="35"/>
      <c r="G221" s="148" t="s">
        <v>56</v>
      </c>
      <c r="H221" s="149"/>
      <c r="I221" s="62">
        <f>SUM(I4:I194)</f>
        <v>0</v>
      </c>
      <c r="J221" s="105">
        <f>SUM(J4:J194)</f>
        <v>0</v>
      </c>
      <c r="K221" s="108">
        <f>SUM(K4:K194)</f>
        <v>0</v>
      </c>
      <c r="L221" s="110">
        <f>SUM(L4:L194)</f>
        <v>0</v>
      </c>
      <c r="M221" s="52">
        <f>SUM(M4:M194)</f>
        <v>0</v>
      </c>
      <c r="N221" s="93"/>
      <c r="O221" s="64">
        <f>SUM(I221:M221)</f>
        <v>0</v>
      </c>
      <c r="P221" s="65" t="s">
        <v>57</v>
      </c>
    </row>
    <row r="222" spans="1:16" ht="52" thickBot="1" x14ac:dyDescent="0.25">
      <c r="A222" s="150" t="s">
        <v>58</v>
      </c>
      <c r="B222" s="150"/>
      <c r="C222" s="150"/>
      <c r="D222" s="117"/>
      <c r="E222" s="61">
        <f>SUM(C4:C220)</f>
        <v>0</v>
      </c>
      <c r="F222" s="35"/>
      <c r="G222" s="151" t="s">
        <v>59</v>
      </c>
      <c r="H222" s="152"/>
      <c r="I222" s="66">
        <f>SUMIF(I4:I194,"=1",O4:O194)</f>
        <v>0</v>
      </c>
      <c r="J222" s="106">
        <f>SUMIF(J4:J194,"=1",O4:O194)</f>
        <v>0</v>
      </c>
      <c r="K222" s="109">
        <f>SUMIF(K4:K194,"=1",O4:O194)</f>
        <v>0</v>
      </c>
      <c r="L222" s="113">
        <f>SUMIF(L4:L194,"=1",O4:O194)</f>
        <v>0</v>
      </c>
      <c r="M222" s="112">
        <f>SUMIF(M4:M194,"=1",O4:O194)</f>
        <v>0</v>
      </c>
      <c r="N222" s="94"/>
      <c r="O222" s="67">
        <f>SUM(O4:O220)</f>
        <v>0</v>
      </c>
      <c r="P222" s="68" t="s">
        <v>60</v>
      </c>
    </row>
    <row r="223" spans="1:16" ht="51" x14ac:dyDescent="0.2">
      <c r="A223" s="63"/>
      <c r="B223" s="69"/>
      <c r="C223" s="35"/>
      <c r="D223" s="35"/>
      <c r="E223" s="35"/>
      <c r="F223" s="35"/>
      <c r="G223" s="151" t="s">
        <v>61</v>
      </c>
      <c r="H223" s="152"/>
      <c r="I223" s="70">
        <f>ABS(I222*60)</f>
        <v>0</v>
      </c>
      <c r="J223" s="71">
        <f>ABS(J222*60)</f>
        <v>0</v>
      </c>
      <c r="K223" s="72">
        <f>ABS(K222*60)</f>
        <v>0</v>
      </c>
      <c r="L223" s="73">
        <f>ABS(L222*60)</f>
        <v>0</v>
      </c>
      <c r="M223" s="74">
        <f>ABS(M222*60)</f>
        <v>0</v>
      </c>
      <c r="N223" s="95"/>
      <c r="O223" s="53">
        <f>ABS(O222*60)</f>
        <v>0</v>
      </c>
      <c r="P223" s="65" t="s">
        <v>62</v>
      </c>
    </row>
    <row r="224" spans="1:16" ht="34" x14ac:dyDescent="0.2">
      <c r="A224" s="63"/>
      <c r="B224" s="69"/>
      <c r="C224" s="35"/>
      <c r="D224" s="35"/>
      <c r="E224" s="35"/>
      <c r="F224" s="35"/>
      <c r="G224" s="151" t="s">
        <v>63</v>
      </c>
      <c r="H224" s="152"/>
      <c r="I224" s="115">
        <v>0</v>
      </c>
      <c r="J224" s="116">
        <v>0</v>
      </c>
      <c r="K224" s="76">
        <v>0</v>
      </c>
      <c r="L224" s="77">
        <v>0</v>
      </c>
      <c r="M224" s="78">
        <v>0</v>
      </c>
      <c r="N224" s="93"/>
      <c r="O224" s="79">
        <v>0</v>
      </c>
      <c r="P224" s="80" t="s">
        <v>64</v>
      </c>
    </row>
    <row r="225" spans="1:16" ht="17" thickBot="1" x14ac:dyDescent="0.25">
      <c r="A225" s="63"/>
      <c r="B225" s="69"/>
      <c r="C225" s="35"/>
      <c r="D225" s="35"/>
      <c r="E225" s="35"/>
      <c r="F225" s="35"/>
      <c r="G225" s="81"/>
      <c r="H225" s="82"/>
      <c r="I225" s="35"/>
      <c r="J225" s="83"/>
      <c r="K225" s="83"/>
      <c r="L225" s="83"/>
      <c r="M225" s="83"/>
      <c r="N225" s="63"/>
      <c r="O225" s="35"/>
      <c r="P225" s="35"/>
    </row>
    <row r="226" spans="1:16" ht="18" thickTop="1" thickBot="1" x14ac:dyDescent="0.25">
      <c r="A226" s="153" t="s">
        <v>65</v>
      </c>
      <c r="B226" s="154"/>
      <c r="C226" s="154"/>
      <c r="D226" s="154"/>
      <c r="E226" s="154"/>
      <c r="F226" s="154"/>
      <c r="G226" s="155"/>
      <c r="H226" s="82" t="s">
        <v>66</v>
      </c>
      <c r="I226" s="35">
        <v>14</v>
      </c>
      <c r="J226" s="35">
        <v>38</v>
      </c>
      <c r="K226" s="35">
        <v>46</v>
      </c>
      <c r="L226" s="35">
        <v>47</v>
      </c>
      <c r="M226" s="35">
        <v>51</v>
      </c>
      <c r="N226" s="63"/>
      <c r="O226" s="35"/>
      <c r="P226" s="35"/>
    </row>
    <row r="227" spans="1:16" ht="17" thickTop="1" x14ac:dyDescent="0.2">
      <c r="A227" s="63"/>
      <c r="B227" s="35"/>
      <c r="C227" s="35"/>
      <c r="D227" s="35"/>
      <c r="E227" s="35"/>
      <c r="F227" s="35" t="s">
        <v>67</v>
      </c>
      <c r="G227" s="82"/>
      <c r="H227" s="82" t="s">
        <v>68</v>
      </c>
      <c r="I227" s="35">
        <v>38525</v>
      </c>
      <c r="J227" s="35">
        <v>9039</v>
      </c>
      <c r="K227" s="35">
        <v>143511</v>
      </c>
      <c r="L227" s="35"/>
      <c r="M227" s="35">
        <v>49258</v>
      </c>
      <c r="N227" s="63"/>
      <c r="O227" s="35"/>
      <c r="P227" s="35"/>
    </row>
    <row r="228" spans="1:16" ht="16" x14ac:dyDescent="0.2">
      <c r="A228" s="84" t="s">
        <v>46</v>
      </c>
      <c r="B228" s="140" t="s">
        <v>69</v>
      </c>
      <c r="C228" s="141"/>
      <c r="D228" s="141"/>
      <c r="E228" s="142"/>
      <c r="F228" s="85">
        <f>SUMIF(F4:F220,"CA",E4:E220)</f>
        <v>0</v>
      </c>
      <c r="G228" s="86" t="e">
        <f>ABS(F228/E221)</f>
        <v>#DIV/0!</v>
      </c>
      <c r="H228" s="82" t="s">
        <v>70</v>
      </c>
      <c r="I228" s="35"/>
      <c r="J228" s="35"/>
      <c r="K228" s="35"/>
      <c r="L228" s="35"/>
      <c r="M228" s="35">
        <v>49308</v>
      </c>
      <c r="N228" s="63"/>
      <c r="O228" s="35"/>
      <c r="P228" s="35"/>
    </row>
    <row r="229" spans="1:16" ht="16" x14ac:dyDescent="0.2">
      <c r="A229" s="84" t="s">
        <v>44</v>
      </c>
      <c r="B229" s="140" t="s">
        <v>71</v>
      </c>
      <c r="C229" s="141"/>
      <c r="D229" s="141"/>
      <c r="E229" s="142"/>
      <c r="F229" s="85">
        <f>SUMIF(F4:F220,"EL",E4:E220)</f>
        <v>0</v>
      </c>
      <c r="G229" s="86" t="e">
        <f>ABS(F229/E221)</f>
        <v>#DIV/0!</v>
      </c>
      <c r="H229" s="82" t="s">
        <v>72</v>
      </c>
      <c r="I229" s="35">
        <f>SUM(I228-I227)</f>
        <v>-38525</v>
      </c>
      <c r="J229" s="35">
        <f>SUM(J228-J227)</f>
        <v>-9039</v>
      </c>
      <c r="K229" s="35">
        <f>SUM(K228-K227)</f>
        <v>-143511</v>
      </c>
      <c r="L229" s="35">
        <f>SUM(L228-L227)</f>
        <v>0</v>
      </c>
      <c r="M229" s="35">
        <f>SUM(M228-M227)</f>
        <v>50</v>
      </c>
      <c r="N229" s="63"/>
      <c r="O229" s="35"/>
      <c r="P229" s="35"/>
    </row>
    <row r="230" spans="1:16" ht="16" x14ac:dyDescent="0.2">
      <c r="A230" s="84" t="s">
        <v>53</v>
      </c>
      <c r="B230" s="140" t="s">
        <v>73</v>
      </c>
      <c r="C230" s="141"/>
      <c r="D230" s="141"/>
      <c r="E230" s="142"/>
      <c r="F230" s="85">
        <f>SUMIF(F4:F220,"EN",E4:E220)</f>
        <v>0</v>
      </c>
      <c r="G230" s="86" t="e">
        <f>ABS(F230/E221)</f>
        <v>#DIV/0!</v>
      </c>
      <c r="H230" s="82" t="s">
        <v>74</v>
      </c>
      <c r="I230" s="35"/>
      <c r="J230" s="35"/>
      <c r="K230" s="35"/>
      <c r="L230" s="35"/>
      <c r="M230" s="35"/>
      <c r="N230" s="63"/>
      <c r="O230" s="35"/>
      <c r="P230" s="35"/>
    </row>
    <row r="231" spans="1:16" ht="16" x14ac:dyDescent="0.2">
      <c r="A231" s="84" t="s">
        <v>54</v>
      </c>
      <c r="B231" s="140" t="s">
        <v>75</v>
      </c>
      <c r="C231" s="141"/>
      <c r="D231" s="141"/>
      <c r="E231" s="142"/>
      <c r="F231" s="85">
        <f>SUMIF(F4:F220,"EV",E4:E220)</f>
        <v>0</v>
      </c>
      <c r="G231" s="86" t="e">
        <f>ABS(F231/E221)</f>
        <v>#DIV/0!</v>
      </c>
      <c r="H231" s="82"/>
      <c r="I231" s="35"/>
      <c r="J231" s="35"/>
      <c r="K231" s="35" t="s">
        <v>76</v>
      </c>
      <c r="L231" s="35"/>
      <c r="M231" s="35"/>
      <c r="N231" s="63"/>
      <c r="O231" s="35"/>
      <c r="P231" s="35"/>
    </row>
    <row r="232" spans="1:16" ht="16" x14ac:dyDescent="0.2">
      <c r="A232" s="84" t="s">
        <v>77</v>
      </c>
      <c r="B232" s="140" t="s">
        <v>78</v>
      </c>
      <c r="C232" s="141"/>
      <c r="D232" s="141"/>
      <c r="E232" s="142"/>
      <c r="F232" s="85">
        <f>SUMIF(F4:F220,"FP",E4:E220)</f>
        <v>0</v>
      </c>
      <c r="G232" s="86" t="e">
        <f>ABS(F232/E221)</f>
        <v>#DIV/0!</v>
      </c>
      <c r="H232" s="82"/>
      <c r="I232" s="35"/>
      <c r="J232" s="35"/>
      <c r="K232" s="35"/>
      <c r="L232" s="35"/>
      <c r="M232" s="35"/>
      <c r="N232" s="63"/>
      <c r="O232" s="35"/>
      <c r="P232" s="35"/>
    </row>
    <row r="233" spans="1:16" ht="16" x14ac:dyDescent="0.2">
      <c r="A233" s="84" t="s">
        <v>51</v>
      </c>
      <c r="B233" s="140" t="s">
        <v>79</v>
      </c>
      <c r="C233" s="141"/>
      <c r="D233" s="141"/>
      <c r="E233" s="142"/>
      <c r="F233" s="85">
        <f>SUMIF(F4:F220,"LS",E4:E220)</f>
        <v>0</v>
      </c>
      <c r="G233" s="86" t="e">
        <f>ABS(F233/E221)</f>
        <v>#DIV/0!</v>
      </c>
      <c r="H233" s="82" t="s">
        <v>80</v>
      </c>
      <c r="I233" s="35"/>
      <c r="J233" s="35"/>
      <c r="K233" s="35"/>
      <c r="L233" s="35"/>
      <c r="M233" s="35"/>
      <c r="N233" s="63"/>
      <c r="O233" s="35"/>
      <c r="P233" s="35"/>
    </row>
    <row r="234" spans="1:16" ht="16" x14ac:dyDescent="0.2">
      <c r="A234" s="84" t="s">
        <v>47</v>
      </c>
      <c r="B234" s="140" t="s">
        <v>81</v>
      </c>
      <c r="C234" s="141"/>
      <c r="D234" s="141"/>
      <c r="E234" s="142"/>
      <c r="F234" s="85">
        <f>SUMIF(F4:F220,"MA",E4:E220)</f>
        <v>0</v>
      </c>
      <c r="G234" s="86" t="e">
        <f>ABS(F234/E221)</f>
        <v>#DIV/0!</v>
      </c>
      <c r="H234" s="35"/>
      <c r="I234" s="35"/>
      <c r="J234" s="35"/>
      <c r="K234" s="35"/>
      <c r="L234" s="35"/>
      <c r="M234" s="35"/>
      <c r="N234" s="35"/>
      <c r="O234" s="35"/>
      <c r="P234" s="35"/>
    </row>
    <row r="235" spans="1:16" ht="16" x14ac:dyDescent="0.2">
      <c r="A235" s="84" t="s">
        <v>49</v>
      </c>
      <c r="B235" s="140" t="s">
        <v>82</v>
      </c>
      <c r="C235" s="141"/>
      <c r="D235" s="141"/>
      <c r="E235" s="142"/>
      <c r="F235" s="85">
        <f>SUMIF(F4:F220,"TS",E4:E220)</f>
        <v>0</v>
      </c>
      <c r="G235" s="86" t="e">
        <f>ABS(F235/E221)</f>
        <v>#DIV/0!</v>
      </c>
      <c r="H235" s="35"/>
      <c r="I235" s="35"/>
      <c r="J235" s="35"/>
      <c r="K235" s="35"/>
      <c r="L235" s="35"/>
      <c r="M235" s="35"/>
      <c r="N235" s="35"/>
      <c r="O235" s="35"/>
      <c r="P235" s="35"/>
    </row>
    <row r="236" spans="1:16" ht="16" x14ac:dyDescent="0.2">
      <c r="A236" s="84" t="s">
        <v>45</v>
      </c>
      <c r="B236" s="140" t="s">
        <v>83</v>
      </c>
      <c r="C236" s="141"/>
      <c r="D236" s="141"/>
      <c r="E236" s="142"/>
      <c r="F236" s="85">
        <f>SUMIF(F4:F220,"PL",E4:E220)</f>
        <v>0</v>
      </c>
      <c r="G236" s="86" t="e">
        <f>ABS(F236/E221)</f>
        <v>#DIV/0!</v>
      </c>
      <c r="H236" s="35"/>
      <c r="I236" s="35"/>
      <c r="J236" s="35"/>
      <c r="K236" s="35"/>
      <c r="L236" s="35"/>
      <c r="M236" s="35"/>
      <c r="N236" s="35"/>
      <c r="O236" s="35"/>
      <c r="P236" s="35"/>
    </row>
    <row r="237" spans="1:16" ht="16" x14ac:dyDescent="0.2">
      <c r="A237" s="84" t="s">
        <v>50</v>
      </c>
      <c r="B237" s="140" t="s">
        <v>84</v>
      </c>
      <c r="C237" s="141"/>
      <c r="D237" s="141"/>
      <c r="E237" s="142"/>
      <c r="F237" s="85">
        <f>SUMIF(F4:F220,"SF",E4:E220)</f>
        <v>0</v>
      </c>
      <c r="G237" s="86" t="e">
        <f>ABS(F237/E221)</f>
        <v>#DIV/0!</v>
      </c>
      <c r="H237" s="35"/>
      <c r="I237" s="35"/>
      <c r="J237" s="35"/>
      <c r="K237" s="35"/>
      <c r="L237" s="35"/>
      <c r="M237" s="35"/>
      <c r="N237" s="35"/>
      <c r="O237" s="35"/>
      <c r="P237" s="35"/>
    </row>
    <row r="238" spans="1:16" ht="16" x14ac:dyDescent="0.2">
      <c r="A238" s="84" t="s">
        <v>48</v>
      </c>
      <c r="B238" s="140" t="s">
        <v>85</v>
      </c>
      <c r="C238" s="141"/>
      <c r="D238" s="141"/>
      <c r="E238" s="142"/>
      <c r="F238" s="85">
        <f>SUMIF(F4:F220,"CT",E4:E220)</f>
        <v>0</v>
      </c>
      <c r="G238" s="86" t="e">
        <f>ABS(F238/E221)</f>
        <v>#DIV/0!</v>
      </c>
      <c r="H238" s="35"/>
      <c r="I238" s="35"/>
      <c r="J238" s="35"/>
      <c r="K238" s="35"/>
      <c r="L238" s="35"/>
      <c r="M238" s="35"/>
      <c r="N238" s="35"/>
      <c r="O238" s="35"/>
      <c r="P238" s="35"/>
    </row>
    <row r="239" spans="1:16" ht="16" x14ac:dyDescent="0.2">
      <c r="A239" s="84" t="s">
        <v>86</v>
      </c>
      <c r="B239" s="140" t="s">
        <v>87</v>
      </c>
      <c r="C239" s="141"/>
      <c r="D239" s="141"/>
      <c r="E239" s="142"/>
      <c r="F239" s="85">
        <f>SUMIF(F4:F220,"PM",E4:E220)</f>
        <v>0</v>
      </c>
      <c r="G239" s="86" t="e">
        <f>ABS(F239/E221)</f>
        <v>#DIV/0!</v>
      </c>
      <c r="H239" s="35"/>
      <c r="I239" s="35"/>
      <c r="J239" s="35"/>
      <c r="K239" s="35"/>
      <c r="L239" s="35"/>
      <c r="M239" s="35"/>
      <c r="N239" s="35"/>
      <c r="O239" s="35"/>
      <c r="P239" s="35"/>
    </row>
    <row r="240" spans="1:16" ht="16" x14ac:dyDescent="0.2">
      <c r="A240" s="84" t="s">
        <v>52</v>
      </c>
      <c r="B240" s="140" t="s">
        <v>88</v>
      </c>
      <c r="C240" s="141"/>
      <c r="D240" s="141"/>
      <c r="E240" s="142"/>
      <c r="F240" s="85">
        <f>SUMIF(F4:F220,"OS",E4:E220)</f>
        <v>0</v>
      </c>
      <c r="G240" s="86" t="e">
        <f>ABS(F240/E221)</f>
        <v>#DIV/0!</v>
      </c>
      <c r="H240" s="35"/>
      <c r="I240" s="35"/>
      <c r="J240" s="35"/>
      <c r="K240" s="35"/>
      <c r="L240" s="35"/>
      <c r="M240" s="35"/>
      <c r="N240" s="35"/>
      <c r="O240" s="35"/>
      <c r="P240" s="35"/>
    </row>
    <row r="241" spans="1:16" ht="16" x14ac:dyDescent="0.2">
      <c r="A241" s="63"/>
      <c r="B241" s="63"/>
      <c r="C241" s="69"/>
      <c r="D241" s="69"/>
      <c r="E241" s="35"/>
      <c r="F241" s="35"/>
      <c r="G241" s="87" t="e">
        <f>SUM(G228:G240)</f>
        <v>#DIV/0!</v>
      </c>
      <c r="H241" s="35"/>
      <c r="I241" s="35"/>
      <c r="J241" s="35"/>
      <c r="K241" s="35"/>
      <c r="L241" s="35"/>
      <c r="M241" s="35"/>
      <c r="N241" s="35"/>
      <c r="O241" s="35"/>
      <c r="P241" s="35"/>
    </row>
  </sheetData>
  <mergeCells count="23">
    <mergeCell ref="B237:E237"/>
    <mergeCell ref="B238:E238"/>
    <mergeCell ref="B239:E239"/>
    <mergeCell ref="B240:E240"/>
    <mergeCell ref="B231:E231"/>
    <mergeCell ref="B232:E232"/>
    <mergeCell ref="B233:E233"/>
    <mergeCell ref="B234:E234"/>
    <mergeCell ref="B235:E235"/>
    <mergeCell ref="B236:E236"/>
    <mergeCell ref="B230:E230"/>
    <mergeCell ref="A1:G1"/>
    <mergeCell ref="I1:L1"/>
    <mergeCell ref="M1:N1"/>
    <mergeCell ref="A2:G2"/>
    <mergeCell ref="G221:H221"/>
    <mergeCell ref="A222:C222"/>
    <mergeCell ref="G222:H222"/>
    <mergeCell ref="G223:H223"/>
    <mergeCell ref="G224:H224"/>
    <mergeCell ref="A226:G226"/>
    <mergeCell ref="B228:E228"/>
    <mergeCell ref="B229:E229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/>
  <dimension ref="A1:U228"/>
  <sheetViews>
    <sheetView zoomScale="125" zoomScaleNormal="86" workbookViewId="0">
      <selection activeCell="P29" sqref="P29"/>
    </sheetView>
  </sheetViews>
  <sheetFormatPr baseColWidth="10" defaultColWidth="8.83203125" defaultRowHeight="15" x14ac:dyDescent="0.2"/>
  <cols>
    <col min="1" max="1" width="9.5" customWidth="1"/>
    <col min="3" max="4" width="5.5" customWidth="1"/>
    <col min="5" max="5" width="7.1640625" customWidth="1"/>
    <col min="7" max="9" width="9.1640625" customWidth="1"/>
    <col min="12" max="12" width="10" bestFit="1" customWidth="1"/>
    <col min="13" max="13" width="9.5" customWidth="1"/>
    <col min="14" max="14" width="12.33203125" customWidth="1"/>
    <col min="15" max="16" width="9.5" customWidth="1"/>
  </cols>
  <sheetData>
    <row r="1" spans="1:21" ht="16" x14ac:dyDescent="0.2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3"/>
      <c r="N1" s="3"/>
      <c r="O1" s="3"/>
      <c r="P1" s="3"/>
      <c r="Q1" s="3"/>
      <c r="R1" s="3"/>
      <c r="S1" s="3"/>
    </row>
    <row r="2" spans="1:21" x14ac:dyDescent="0.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3"/>
      <c r="O2" s="3"/>
      <c r="P2" s="3"/>
      <c r="Q2" s="3"/>
      <c r="R2" s="3"/>
      <c r="S2" s="3"/>
    </row>
    <row r="3" spans="1:21" ht="16" thickBot="1" x14ac:dyDescent="0.25">
      <c r="A3" s="4"/>
      <c r="B3" s="2"/>
      <c r="C3" s="2"/>
      <c r="D3" s="2" t="s">
        <v>101</v>
      </c>
      <c r="E3" s="2"/>
      <c r="F3" s="2"/>
      <c r="G3" s="2"/>
      <c r="H3" s="2"/>
      <c r="I3" s="2"/>
      <c r="J3" s="2"/>
      <c r="K3" s="2"/>
      <c r="L3" s="2"/>
      <c r="M3" s="5"/>
      <c r="N3" s="3"/>
      <c r="O3" s="3"/>
      <c r="P3" s="3"/>
      <c r="Q3" s="3"/>
      <c r="R3" s="3"/>
      <c r="S3" s="3"/>
    </row>
    <row r="4" spans="1:21" ht="60.75" customHeight="1" thickBot="1" x14ac:dyDescent="0.25">
      <c r="A4" s="6" t="s">
        <v>1</v>
      </c>
      <c r="B4" s="7" t="s">
        <v>2</v>
      </c>
      <c r="C4" s="8" t="s">
        <v>3</v>
      </c>
      <c r="D4" s="9"/>
      <c r="E4" s="9" t="s">
        <v>4</v>
      </c>
      <c r="F4" s="165" t="s">
        <v>5</v>
      </c>
      <c r="G4" s="166"/>
      <c r="H4" s="166"/>
      <c r="I4" s="166"/>
      <c r="J4" s="166"/>
      <c r="K4" s="8" t="s">
        <v>6</v>
      </c>
      <c r="L4" s="10" t="s">
        <v>7</v>
      </c>
      <c r="M4" s="167" t="s">
        <v>8</v>
      </c>
      <c r="N4" s="168"/>
      <c r="O4" s="168"/>
      <c r="P4" s="168"/>
      <c r="Q4" s="169"/>
      <c r="R4" s="11"/>
      <c r="S4" s="12" t="s">
        <v>98</v>
      </c>
      <c r="T4" s="12" t="s">
        <v>99</v>
      </c>
      <c r="U4" s="12" t="s">
        <v>100</v>
      </c>
    </row>
    <row r="5" spans="1:21" ht="16" thickBot="1" x14ac:dyDescent="0.25">
      <c r="A5" s="13"/>
      <c r="B5" s="14"/>
      <c r="C5" s="14"/>
      <c r="D5" s="15"/>
      <c r="E5" s="15"/>
      <c r="F5" s="16">
        <v>14</v>
      </c>
      <c r="G5" s="17">
        <v>38</v>
      </c>
      <c r="H5" s="18">
        <v>46</v>
      </c>
      <c r="I5" s="18">
        <v>47</v>
      </c>
      <c r="J5" s="19">
        <v>51</v>
      </c>
      <c r="K5" s="14"/>
      <c r="L5" s="14"/>
      <c r="M5" s="98">
        <v>14</v>
      </c>
      <c r="N5" s="98">
        <v>38</v>
      </c>
      <c r="O5" s="98">
        <v>46</v>
      </c>
      <c r="P5" s="98">
        <v>47</v>
      </c>
      <c r="Q5" s="99">
        <v>51</v>
      </c>
      <c r="R5" s="3"/>
      <c r="S5" s="3">
        <f>COUNTIF(B6:B28,"&gt;=4.0")</f>
        <v>5</v>
      </c>
      <c r="T5">
        <f>COUNTIF(B6:B28,"=3.5")</f>
        <v>0</v>
      </c>
      <c r="U5">
        <f>COUNTIFS(B6:B28,"&lt;=3.0",B6:B28,"&gt;0")</f>
        <v>15</v>
      </c>
    </row>
    <row r="6" spans="1:21" ht="16" thickBot="1" x14ac:dyDescent="0.25">
      <c r="A6" s="20" t="s">
        <v>9</v>
      </c>
      <c r="B6" s="21">
        <f>'Day1'!H$2</f>
        <v>3</v>
      </c>
      <c r="C6" s="22">
        <f>'Day1'!E$219</f>
        <v>65</v>
      </c>
      <c r="D6" s="22"/>
      <c r="E6" s="22">
        <f>'Day1'!E$220</f>
        <v>8</v>
      </c>
      <c r="F6" s="22">
        <f>'Day1'!I219</f>
        <v>7</v>
      </c>
      <c r="G6" s="22">
        <f>'Day1'!J219</f>
        <v>0</v>
      </c>
      <c r="H6" s="22">
        <f>'Day1'!K219</f>
        <v>24</v>
      </c>
      <c r="I6" s="22">
        <f>'Day1'!L219</f>
        <v>23</v>
      </c>
      <c r="J6" s="22">
        <f>'Day1'!M219</f>
        <v>0</v>
      </c>
      <c r="K6" s="22">
        <f t="shared" ref="K6:K9" si="0">SUM(F6:J6)</f>
        <v>54</v>
      </c>
      <c r="L6" s="23">
        <f>'Day1'!O$222</f>
        <v>0.47222222222222149</v>
      </c>
      <c r="M6" s="23">
        <f>'Day1'!I$222</f>
        <v>0.29761904761904845</v>
      </c>
      <c r="N6" s="23">
        <v>0</v>
      </c>
      <c r="O6" s="23">
        <f>'Day1'!K$222</f>
        <v>0.52777777777777668</v>
      </c>
      <c r="P6" s="23">
        <f>'Day1'!L$222</f>
        <v>0.43840579710144845</v>
      </c>
      <c r="Q6" s="23" t="e">
        <f>'Day1'!M$222</f>
        <v>#DIV/0!</v>
      </c>
      <c r="R6" s="24"/>
      <c r="S6" s="3"/>
    </row>
    <row r="7" spans="1:21" ht="15.75" customHeight="1" thickBot="1" x14ac:dyDescent="0.25">
      <c r="A7" s="20" t="s">
        <v>10</v>
      </c>
      <c r="B7" s="21">
        <f>'Day2'!H$2</f>
        <v>3</v>
      </c>
      <c r="C7" s="22">
        <f>'Day2'!E$221</f>
        <v>100</v>
      </c>
      <c r="D7" s="22"/>
      <c r="E7" s="22">
        <f>'Day2'!E$222</f>
        <v>10</v>
      </c>
      <c r="F7" s="22">
        <f>'Day2'!I221</f>
        <v>37</v>
      </c>
      <c r="G7" s="22">
        <f>'Day2'!J221</f>
        <v>0</v>
      </c>
      <c r="H7" s="22">
        <f>'Day2'!K221</f>
        <v>34</v>
      </c>
      <c r="I7" s="22">
        <f>'Day2'!L221</f>
        <v>29</v>
      </c>
      <c r="J7" s="22">
        <f>'Day2'!M221</f>
        <v>0</v>
      </c>
      <c r="K7" s="22">
        <f t="shared" si="0"/>
        <v>100</v>
      </c>
      <c r="L7" s="23">
        <f>'Day2'!O$224</f>
        <v>0.42374999999999929</v>
      </c>
      <c r="M7" s="23">
        <f>'Day2'!I$224</f>
        <v>0.39752252252252218</v>
      </c>
      <c r="N7" s="23">
        <f>'Day2'!J$224</f>
        <v>0</v>
      </c>
      <c r="O7" s="23">
        <f>'Day2'!K$224</f>
        <v>0.41666666666666596</v>
      </c>
      <c r="P7" s="23">
        <f>'Day2'!L$224</f>
        <v>0.45833333333333359</v>
      </c>
      <c r="Q7" s="23">
        <f>'Day2'!M$224</f>
        <v>0</v>
      </c>
      <c r="R7" s="24"/>
      <c r="S7" s="3"/>
    </row>
    <row r="8" spans="1:21" ht="16" thickBot="1" x14ac:dyDescent="0.25">
      <c r="A8" s="20" t="s">
        <v>11</v>
      </c>
      <c r="B8" s="21">
        <f>'Day3'!H$2</f>
        <v>3</v>
      </c>
      <c r="C8" s="22">
        <f>'Day3'!E$221</f>
        <v>89</v>
      </c>
      <c r="D8" s="22"/>
      <c r="E8" s="22">
        <f>'Day3'!E$222</f>
        <v>17</v>
      </c>
      <c r="F8" s="22">
        <f>'Day3'!I221</f>
        <v>27</v>
      </c>
      <c r="G8" s="22">
        <f>'Day3'!J221</f>
        <v>0</v>
      </c>
      <c r="H8" s="22">
        <f>'Day3'!K221</f>
        <v>32</v>
      </c>
      <c r="I8" s="22">
        <f>'Day3'!L221</f>
        <v>34</v>
      </c>
      <c r="J8" s="22">
        <f>'Day3'!M221</f>
        <v>0</v>
      </c>
      <c r="K8" s="22">
        <f t="shared" si="0"/>
        <v>93</v>
      </c>
      <c r="L8" s="23">
        <f>'Day3'!O$224</f>
        <v>0.43906810035842275</v>
      </c>
      <c r="M8" s="23">
        <f>'Day3'!I$224</f>
        <v>0.46450617283950568</v>
      </c>
      <c r="N8" s="23">
        <f>'Day3'!J$224</f>
        <v>0</v>
      </c>
      <c r="O8" s="23">
        <f>'Day3'!K$224</f>
        <v>0.36458333333333354</v>
      </c>
      <c r="P8" s="23">
        <f>'Day3'!L$224</f>
        <v>0.4889705882352941</v>
      </c>
      <c r="Q8" s="23">
        <f>'Day3'!M$224</f>
        <v>0</v>
      </c>
      <c r="R8" s="24"/>
      <c r="S8" s="3"/>
    </row>
    <row r="9" spans="1:21" ht="16" thickBot="1" x14ac:dyDescent="0.25">
      <c r="A9" s="20" t="s">
        <v>12</v>
      </c>
      <c r="B9" s="21">
        <f>'Day4'!H$2</f>
        <v>2</v>
      </c>
      <c r="C9" s="22">
        <f>'Day4'!E$221</f>
        <v>81</v>
      </c>
      <c r="D9" s="22"/>
      <c r="E9" s="22">
        <f>'Day4'!E$222</f>
        <v>11</v>
      </c>
      <c r="F9" s="22">
        <f>'Day4'!I221</f>
        <v>35</v>
      </c>
      <c r="G9" s="22">
        <f>'Day4'!J221</f>
        <v>0</v>
      </c>
      <c r="H9" s="22">
        <f>'Day4'!K221</f>
        <v>40</v>
      </c>
      <c r="I9" s="22">
        <f>'Day4'!L221</f>
        <v>8</v>
      </c>
      <c r="J9" s="22">
        <f>'Day4'!M221</f>
        <v>0</v>
      </c>
      <c r="K9" s="22">
        <f t="shared" si="0"/>
        <v>83</v>
      </c>
      <c r="L9" s="23">
        <f>'Day4'!O$224</f>
        <v>0.58985943775100358</v>
      </c>
      <c r="M9" s="23">
        <f>'Day4'!I$224</f>
        <v>0.69999999999999984</v>
      </c>
      <c r="N9" s="23">
        <f>'Day4'!J$224</f>
        <v>0</v>
      </c>
      <c r="O9" s="23">
        <f>'Day4'!K$224</f>
        <v>0.51770833333333321</v>
      </c>
      <c r="P9" s="23">
        <f>'Day4'!L$224</f>
        <v>0.46874999999999917</v>
      </c>
      <c r="Q9" s="23">
        <f>'Day4'!M$224</f>
        <v>0</v>
      </c>
      <c r="R9" s="24"/>
      <c r="S9" s="3"/>
    </row>
    <row r="10" spans="1:21" ht="16" thickBot="1" x14ac:dyDescent="0.25">
      <c r="A10" s="20" t="s">
        <v>13</v>
      </c>
      <c r="B10" s="21">
        <f>'Day5'!H$2</f>
        <v>3</v>
      </c>
      <c r="C10" s="22">
        <f>'Day5'!E$221</f>
        <v>88</v>
      </c>
      <c r="D10" s="22"/>
      <c r="E10" s="22">
        <f>'Day5'!E$222</f>
        <v>15</v>
      </c>
      <c r="F10" s="22">
        <f>'Day5'!I221</f>
        <v>37</v>
      </c>
      <c r="G10" s="22">
        <f>'Day5'!J221</f>
        <v>0</v>
      </c>
      <c r="H10" s="22">
        <f>'Day5'!K221</f>
        <v>17</v>
      </c>
      <c r="I10" s="22">
        <f>'Day5'!L221</f>
        <v>34</v>
      </c>
      <c r="J10" s="22">
        <f>'Day5'!M221</f>
        <v>0</v>
      </c>
      <c r="K10" s="22">
        <f t="shared" ref="K10:K27" si="1">SUM(F10:J10)</f>
        <v>88</v>
      </c>
      <c r="L10" s="23">
        <f>'Day5'!O$224</f>
        <v>0.55350378787878751</v>
      </c>
      <c r="M10" s="23">
        <f>'Day5'!I$224</f>
        <v>0.5292792792792792</v>
      </c>
      <c r="N10" s="23">
        <f>'Day5'!J$224</f>
        <v>0</v>
      </c>
      <c r="O10" s="23">
        <f>'Day5'!K$224</f>
        <v>0.5759803921568617</v>
      </c>
      <c r="P10" s="23">
        <f>'Day5'!L$224</f>
        <v>0.56862745098039236</v>
      </c>
      <c r="Q10" s="23">
        <f>'Day5'!M$224</f>
        <v>0</v>
      </c>
      <c r="R10" s="24"/>
      <c r="S10" s="3"/>
    </row>
    <row r="11" spans="1:21" ht="16" thickBot="1" x14ac:dyDescent="0.25">
      <c r="A11" s="20" t="s">
        <v>14</v>
      </c>
      <c r="B11" s="21">
        <f>'Day6'!H$2</f>
        <v>2</v>
      </c>
      <c r="C11" s="22">
        <f>'Day6'!E$220</f>
        <v>85</v>
      </c>
      <c r="D11" s="22"/>
      <c r="E11" s="22">
        <f>'Day6'!E$221</f>
        <v>16</v>
      </c>
      <c r="F11" s="22">
        <f>'Day6'!I220</f>
        <v>37</v>
      </c>
      <c r="G11" s="22">
        <f>'Day6'!J220</f>
        <v>0</v>
      </c>
      <c r="H11" s="22">
        <f>'Day6'!K220</f>
        <v>0</v>
      </c>
      <c r="I11" s="22">
        <f>'Day6'!L220</f>
        <v>50</v>
      </c>
      <c r="J11" s="22">
        <f>'Day6'!M220</f>
        <v>0</v>
      </c>
      <c r="K11" s="22">
        <f t="shared" ref="K11" si="2">SUM(F11:J11)</f>
        <v>87</v>
      </c>
      <c r="L11" s="23">
        <f>'Day6'!O$223</f>
        <v>0.70258620689655127</v>
      </c>
      <c r="M11" s="23">
        <f>'Day6'!I$223</f>
        <v>0.73986486486486525</v>
      </c>
      <c r="N11" s="23">
        <f>'Day6'!J$223</f>
        <v>0</v>
      </c>
      <c r="O11" s="23">
        <f>'Day6'!K$223</f>
        <v>0</v>
      </c>
      <c r="P11" s="23">
        <f>'Day6'!L$223</f>
        <v>0.67499999999999927</v>
      </c>
      <c r="Q11" s="23">
        <f>'Day6'!M$223</f>
        <v>0</v>
      </c>
      <c r="R11" s="24"/>
      <c r="S11" s="3"/>
    </row>
    <row r="12" spans="1:21" ht="16" thickBot="1" x14ac:dyDescent="0.25">
      <c r="A12" s="20" t="s">
        <v>15</v>
      </c>
      <c r="B12" s="21">
        <f>'Day7'!H$2</f>
        <v>3</v>
      </c>
      <c r="C12" s="22">
        <f>'Day7'!E$221</f>
        <v>99</v>
      </c>
      <c r="D12" s="22"/>
      <c r="E12" s="22">
        <f>'Day7'!E$222</f>
        <v>13</v>
      </c>
      <c r="F12" s="22">
        <f>'Day7'!I221</f>
        <v>32</v>
      </c>
      <c r="G12" s="22">
        <f>'Day7'!J221</f>
        <v>0</v>
      </c>
      <c r="H12" s="22">
        <f>'Day7'!K221</f>
        <v>36</v>
      </c>
      <c r="I12" s="22">
        <f>'Day7'!L221</f>
        <v>25</v>
      </c>
      <c r="J12" s="22">
        <f>'Day7'!M221</f>
        <v>0</v>
      </c>
      <c r="K12" s="22">
        <f t="shared" si="1"/>
        <v>93</v>
      </c>
      <c r="L12" s="23">
        <f>'Day7'!O$224</f>
        <v>0.47132616487455153</v>
      </c>
      <c r="M12" s="23">
        <f>'Day7'!I$224</f>
        <v>0.43359375000000017</v>
      </c>
      <c r="N12" s="23">
        <f>'Day7'!J$224</f>
        <v>0</v>
      </c>
      <c r="O12" s="23">
        <f>'Day7'!K$224</f>
        <v>0.43402777777777746</v>
      </c>
      <c r="P12" s="23">
        <f>'Day7'!L$224</f>
        <v>0.57333333333333325</v>
      </c>
      <c r="Q12" s="23">
        <f>'Day7'!M$224</f>
        <v>0</v>
      </c>
      <c r="R12" s="24"/>
      <c r="S12" s="3"/>
    </row>
    <row r="13" spans="1:21" ht="16" thickBot="1" x14ac:dyDescent="0.25">
      <c r="A13" s="20" t="s">
        <v>16</v>
      </c>
      <c r="B13" s="21">
        <f>'Day8'!H$2</f>
        <v>3</v>
      </c>
      <c r="C13" s="22">
        <f>'Day8'!E$221</f>
        <v>101</v>
      </c>
      <c r="D13" s="22"/>
      <c r="E13" s="22">
        <f>'Day8'!E$222</f>
        <v>17</v>
      </c>
      <c r="F13" s="22">
        <f>'Day8'!I221</f>
        <v>34</v>
      </c>
      <c r="G13" s="22">
        <f>'Day8'!J221</f>
        <v>0</v>
      </c>
      <c r="H13" s="22">
        <f>'Day8'!K221</f>
        <v>33</v>
      </c>
      <c r="I13" s="22">
        <f>'Day8'!L221</f>
        <v>38</v>
      </c>
      <c r="J13" s="22">
        <f>'Day8'!M221</f>
        <v>0</v>
      </c>
      <c r="K13" s="22">
        <f t="shared" si="1"/>
        <v>105</v>
      </c>
      <c r="L13" s="23">
        <f>'Day8'!O$224</f>
        <v>0.3888888888888884</v>
      </c>
      <c r="M13" s="23">
        <f>'Day8'!I$224</f>
        <v>0.40318627450980432</v>
      </c>
      <c r="N13" s="23">
        <f>'Day8'!J$224</f>
        <v>0</v>
      </c>
      <c r="O13" s="23">
        <f>'Day8'!K$224</f>
        <v>0.36742424242424199</v>
      </c>
      <c r="P13" s="23">
        <f>'Day8'!L$224</f>
        <v>0.39473684210526289</v>
      </c>
      <c r="Q13" s="23">
        <f>'Day8'!M$224</f>
        <v>0</v>
      </c>
      <c r="R13" s="24"/>
      <c r="S13" s="3"/>
    </row>
    <row r="14" spans="1:21" ht="16" thickBot="1" x14ac:dyDescent="0.25">
      <c r="A14" s="20" t="s">
        <v>17</v>
      </c>
      <c r="B14" s="21">
        <f>'Day9'!H$2</f>
        <v>3</v>
      </c>
      <c r="C14" s="22">
        <f>'Day9'!E$221</f>
        <v>55</v>
      </c>
      <c r="D14" s="22"/>
      <c r="E14" s="22">
        <f>'Day9'!E$222</f>
        <v>3</v>
      </c>
      <c r="F14" s="22">
        <f>'Day9'!I221</f>
        <v>15</v>
      </c>
      <c r="G14" s="22">
        <f>'Day9'!J221</f>
        <v>0</v>
      </c>
      <c r="H14" s="22">
        <f>'Day9'!K221</f>
        <v>19</v>
      </c>
      <c r="I14" s="22">
        <f>'Day9'!L221</f>
        <v>19</v>
      </c>
      <c r="J14" s="22">
        <f>'Day9'!M221</f>
        <v>0</v>
      </c>
      <c r="K14" s="22">
        <f t="shared" si="1"/>
        <v>53</v>
      </c>
      <c r="L14" s="23">
        <f>'Day9'!O$224</f>
        <v>1.2028301886792447</v>
      </c>
      <c r="M14" s="23">
        <f>'Day9'!I$224</f>
        <v>0.98611111111111094</v>
      </c>
      <c r="N14" s="23">
        <f>'Day9'!J$224</f>
        <v>0</v>
      </c>
      <c r="O14" s="23">
        <f>'Day9'!K$224</f>
        <v>0.53947368421052599</v>
      </c>
      <c r="P14" s="23">
        <f>'Day9'!L$224</f>
        <v>2.0372807017543857</v>
      </c>
      <c r="Q14" s="23">
        <f>'Day9'!M$224</f>
        <v>0</v>
      </c>
      <c r="R14" s="24"/>
      <c r="S14" s="3"/>
    </row>
    <row r="15" spans="1:21" ht="16" thickBot="1" x14ac:dyDescent="0.25">
      <c r="A15" s="20" t="s">
        <v>18</v>
      </c>
      <c r="B15" s="21">
        <f>'Day10'!H$2</f>
        <v>0</v>
      </c>
      <c r="C15" s="22">
        <f>'Day10'!E$223</f>
        <v>76</v>
      </c>
      <c r="D15" s="22"/>
      <c r="E15" s="22">
        <f>'Day10'!E$224</f>
        <v>8</v>
      </c>
      <c r="F15" s="22">
        <f>'Day10'!I223</f>
        <v>19</v>
      </c>
      <c r="G15" s="22">
        <f>'Day10'!J223</f>
        <v>0</v>
      </c>
      <c r="H15" s="22">
        <f>'Day10'!K223</f>
        <v>22</v>
      </c>
      <c r="I15" s="22">
        <f>'Day10'!L223</f>
        <v>31</v>
      </c>
      <c r="J15" s="22">
        <f>'Day10'!M223</f>
        <v>0</v>
      </c>
      <c r="K15" s="22">
        <f t="shared" si="1"/>
        <v>72</v>
      </c>
      <c r="L15" s="23">
        <f>'Day10'!O$226</f>
        <v>0.49537037037037002</v>
      </c>
      <c r="M15" s="23">
        <f>'Day10'!I$226</f>
        <v>0.49122807017543851</v>
      </c>
      <c r="N15" s="23">
        <f>'Day10'!J$226</f>
        <v>0</v>
      </c>
      <c r="O15" s="23">
        <f>'Day10'!K$226</f>
        <v>0.42803030303030348</v>
      </c>
      <c r="P15" s="23">
        <f>'Day10'!L$226</f>
        <v>0.54569892473118187</v>
      </c>
      <c r="Q15" s="23" t="e">
        <f>'Day10'!M$226</f>
        <v>#DIV/0!</v>
      </c>
      <c r="R15" s="24"/>
      <c r="S15" s="3"/>
    </row>
    <row r="16" spans="1:21" ht="16" thickBot="1" x14ac:dyDescent="0.25">
      <c r="A16" s="20" t="s">
        <v>19</v>
      </c>
      <c r="B16" s="21">
        <f>'Day11'!H$2</f>
        <v>3</v>
      </c>
      <c r="C16" s="22">
        <f>'Day11'!E$221</f>
        <v>88</v>
      </c>
      <c r="D16" s="22"/>
      <c r="E16" s="22">
        <f>'Day11'!E$222</f>
        <v>8</v>
      </c>
      <c r="F16" s="22">
        <f>'Day11'!I221</f>
        <v>24</v>
      </c>
      <c r="G16" s="22">
        <f>'Day11'!J221</f>
        <v>22</v>
      </c>
      <c r="H16" s="22">
        <f>'Day11'!K221</f>
        <v>24</v>
      </c>
      <c r="I16" s="22">
        <f>'Day11'!L221</f>
        <v>18</v>
      </c>
      <c r="J16" s="22">
        <f>'Day11'!M221</f>
        <v>0</v>
      </c>
      <c r="K16" s="22">
        <f t="shared" si="1"/>
        <v>88</v>
      </c>
      <c r="L16" s="23">
        <f>'Day11'!O$224</f>
        <v>0.45028409090909061</v>
      </c>
      <c r="M16" s="23">
        <f>'Day11'!I$224</f>
        <v>0.49479166666666674</v>
      </c>
      <c r="N16" s="23">
        <f>'Day11'!J$224</f>
        <v>0.41477272727272713</v>
      </c>
      <c r="O16" s="23">
        <f>'Day11'!K$224</f>
        <v>0.30902777777777773</v>
      </c>
      <c r="P16" s="23">
        <f>'Day11'!L$224</f>
        <v>0.62268518518518523</v>
      </c>
      <c r="Q16" s="23">
        <f>'Day11'!M$224</f>
        <v>0</v>
      </c>
      <c r="R16" s="24"/>
      <c r="S16" s="3"/>
    </row>
    <row r="17" spans="1:19" ht="16" thickBot="1" x14ac:dyDescent="0.25">
      <c r="A17" s="20" t="s">
        <v>20</v>
      </c>
      <c r="B17" s="21">
        <f>'Day12'!H$2</f>
        <v>4</v>
      </c>
      <c r="C17" s="22">
        <f>'Day12'!E$221</f>
        <v>98</v>
      </c>
      <c r="D17" s="22"/>
      <c r="E17" s="22">
        <f>'Day12'!E$222</f>
        <v>5</v>
      </c>
      <c r="F17" s="22">
        <f>'Day12'!I221</f>
        <v>26</v>
      </c>
      <c r="G17" s="22">
        <f>'Day12'!J221</f>
        <v>19</v>
      </c>
      <c r="H17" s="22">
        <f>'Day12'!K221</f>
        <v>26</v>
      </c>
      <c r="I17" s="22">
        <f>'Day12'!L221</f>
        <v>21</v>
      </c>
      <c r="J17" s="22">
        <f>'Day12'!M221</f>
        <v>0</v>
      </c>
      <c r="K17" s="22">
        <f t="shared" si="1"/>
        <v>92</v>
      </c>
      <c r="L17" s="23">
        <f>'Day12'!O$224</f>
        <v>0.44655797101449229</v>
      </c>
      <c r="M17" s="23">
        <f>'Day12'!I$224</f>
        <v>0.50000000000000011</v>
      </c>
      <c r="N17" s="23">
        <f>'Day12'!J$224</f>
        <v>0.46929824561403466</v>
      </c>
      <c r="O17" s="23">
        <f>'Day12'!K$224</f>
        <v>0.38301282051282065</v>
      </c>
      <c r="P17" s="23">
        <f>'Day12'!L$224</f>
        <v>0.43849206349206377</v>
      </c>
      <c r="Q17" s="23">
        <f>'Day12'!M$224</f>
        <v>0</v>
      </c>
      <c r="R17" s="24"/>
      <c r="S17" s="3"/>
    </row>
    <row r="18" spans="1:19" ht="16" thickBot="1" x14ac:dyDescent="0.25">
      <c r="A18" s="20" t="s">
        <v>21</v>
      </c>
      <c r="B18" s="21">
        <f>'Day13'!H$2</f>
        <v>4</v>
      </c>
      <c r="C18" s="22">
        <f>'Day13'!E$221</f>
        <v>102</v>
      </c>
      <c r="D18" s="22"/>
      <c r="E18" s="22">
        <f>'Day13'!E$222</f>
        <v>5</v>
      </c>
      <c r="F18" s="22">
        <f>'Day13'!I221</f>
        <v>24</v>
      </c>
      <c r="G18" s="22">
        <f>'Day13'!J221</f>
        <v>22</v>
      </c>
      <c r="H18" s="22">
        <f>'Day13'!K221</f>
        <v>26</v>
      </c>
      <c r="I18" s="22">
        <f>'Day13'!L221</f>
        <v>20</v>
      </c>
      <c r="J18" s="22">
        <f>'Day13'!M221</f>
        <v>0</v>
      </c>
      <c r="K18" s="22">
        <f t="shared" si="1"/>
        <v>92</v>
      </c>
      <c r="L18" s="23">
        <f>'Day13'!O$224</f>
        <v>0.44338768115942001</v>
      </c>
      <c r="M18" s="23">
        <f>'Day13'!I$224</f>
        <v>0.38541666666666652</v>
      </c>
      <c r="N18" s="23">
        <f>'Day13'!J$224</f>
        <v>0.43560606060606072</v>
      </c>
      <c r="O18" s="23">
        <f>'Day13'!K$224</f>
        <v>0.35576923076923106</v>
      </c>
      <c r="P18" s="23">
        <f>'Day13'!L$224</f>
        <v>0.6354166666666663</v>
      </c>
      <c r="Q18" s="23">
        <f>'Day13'!M$224</f>
        <v>0</v>
      </c>
      <c r="R18" s="24"/>
      <c r="S18" s="3"/>
    </row>
    <row r="19" spans="1:19" ht="16" thickBot="1" x14ac:dyDescent="0.25">
      <c r="A19" s="20" t="s">
        <v>22</v>
      </c>
      <c r="B19" s="21">
        <f>'Day14'!H$2</f>
        <v>3</v>
      </c>
      <c r="C19" s="22">
        <f>'Day14'!E$221</f>
        <v>86</v>
      </c>
      <c r="D19" s="22"/>
      <c r="E19" s="22">
        <f>'Day14'!E$222</f>
        <v>7</v>
      </c>
      <c r="F19" s="22">
        <f>'Day14'!I221</f>
        <v>29</v>
      </c>
      <c r="G19" s="22">
        <f>'Day14'!J221</f>
        <v>0</v>
      </c>
      <c r="H19" s="22">
        <f>'Day14'!K221</f>
        <v>26</v>
      </c>
      <c r="I19" s="22">
        <f>'Day14'!L221</f>
        <v>25</v>
      </c>
      <c r="J19" s="22">
        <f>'Day14'!M221</f>
        <v>0</v>
      </c>
      <c r="K19" s="22">
        <f t="shared" si="1"/>
        <v>80</v>
      </c>
      <c r="L19" s="23">
        <f>'Day14'!O$224</f>
        <v>0.45104166666666634</v>
      </c>
      <c r="M19" s="23">
        <f>'Day14'!I$224</f>
        <v>0.43678160919540238</v>
      </c>
      <c r="N19" s="23">
        <f>'Day14'!J$224</f>
        <v>0</v>
      </c>
      <c r="O19" s="23">
        <f>'Day14'!K$224</f>
        <v>0.49839743589743546</v>
      </c>
      <c r="P19" s="23">
        <f>'Day14'!L$224</f>
        <v>0.41833333333333317</v>
      </c>
      <c r="Q19" s="23">
        <f>'Day14'!M$224</f>
        <v>0</v>
      </c>
      <c r="R19" s="24"/>
      <c r="S19" s="3"/>
    </row>
    <row r="20" spans="1:19" ht="16" thickBot="1" x14ac:dyDescent="0.25">
      <c r="A20" s="20" t="s">
        <v>23</v>
      </c>
      <c r="B20" s="21">
        <f>'Day15'!H$2</f>
        <v>3</v>
      </c>
      <c r="C20" s="22">
        <f>'Day15'!E$221</f>
        <v>110</v>
      </c>
      <c r="D20" s="22"/>
      <c r="E20" s="22">
        <f>'Day15'!E$222</f>
        <v>9</v>
      </c>
      <c r="F20" s="22">
        <f>'Day14'!I221</f>
        <v>29</v>
      </c>
      <c r="G20" s="22">
        <f>'Day14'!J221</f>
        <v>0</v>
      </c>
      <c r="H20" s="22">
        <f>'Day14'!K221</f>
        <v>26</v>
      </c>
      <c r="I20" s="22">
        <f>'Day14'!L221</f>
        <v>25</v>
      </c>
      <c r="J20" s="22">
        <f>'Day14'!M221</f>
        <v>0</v>
      </c>
      <c r="K20" s="22">
        <f t="shared" si="1"/>
        <v>80</v>
      </c>
      <c r="L20" s="23">
        <f>'Day15'!O$224</f>
        <v>0.60072815533980528</v>
      </c>
      <c r="M20" s="23">
        <f>'Day15'!I$224</f>
        <v>0.68601190476190455</v>
      </c>
      <c r="N20" s="23">
        <f>'Day15'!J$224</f>
        <v>0</v>
      </c>
      <c r="O20" s="23">
        <f>'Day15'!K$224</f>
        <v>0.48423423423423367</v>
      </c>
      <c r="P20" s="23">
        <f>'Day15'!L$224</f>
        <v>0.65131578947368429</v>
      </c>
      <c r="Q20" s="23">
        <f>'Day15'!M$224</f>
        <v>0</v>
      </c>
      <c r="R20" s="24"/>
      <c r="S20" s="3"/>
    </row>
    <row r="21" spans="1:19" ht="16" thickBot="1" x14ac:dyDescent="0.25">
      <c r="A21" s="20" t="s">
        <v>24</v>
      </c>
      <c r="B21" s="21">
        <f>'Day16'!H$2</f>
        <v>3</v>
      </c>
      <c r="C21" s="22">
        <f>'Day16'!E$221</f>
        <v>86</v>
      </c>
      <c r="D21" s="22"/>
      <c r="E21" s="22">
        <f>'Day16'!E$222</f>
        <v>8</v>
      </c>
      <c r="F21" s="22">
        <f>'Day15'!I221</f>
        <v>28</v>
      </c>
      <c r="G21" s="22">
        <f>'Day15'!J221</f>
        <v>0</v>
      </c>
      <c r="H21" s="22">
        <f>'Day15'!K221</f>
        <v>37</v>
      </c>
      <c r="I21" s="22">
        <f>'Day15'!L221</f>
        <v>38</v>
      </c>
      <c r="J21" s="22">
        <f>'Day15'!M221</f>
        <v>0</v>
      </c>
      <c r="K21" s="22">
        <f t="shared" si="1"/>
        <v>103</v>
      </c>
      <c r="L21" s="23">
        <f>'Day16'!O$224</f>
        <v>0.51053639846743282</v>
      </c>
      <c r="M21" s="23">
        <f>'Day16'!I$224</f>
        <v>0.63500000000000023</v>
      </c>
      <c r="N21" s="23">
        <f>'Day16'!J$224</f>
        <v>0</v>
      </c>
      <c r="O21" s="23">
        <f>'Day16'!K$224</f>
        <v>0.51515151515151492</v>
      </c>
      <c r="P21" s="23">
        <f>'Day16'!L$224</f>
        <v>0.39798850574712658</v>
      </c>
      <c r="Q21" s="23">
        <f>'Day16'!M$224</f>
        <v>0</v>
      </c>
      <c r="R21" s="24"/>
      <c r="S21" s="3"/>
    </row>
    <row r="22" spans="1:19" ht="16" thickBot="1" x14ac:dyDescent="0.25">
      <c r="A22" s="20" t="s">
        <v>25</v>
      </c>
      <c r="B22" s="21">
        <f>'Day17'!H$2</f>
        <v>4</v>
      </c>
      <c r="C22" s="22">
        <f>'Day17'!E$221</f>
        <v>91</v>
      </c>
      <c r="D22" s="22"/>
      <c r="E22" s="22">
        <f>'Day17'!E$222</f>
        <v>8</v>
      </c>
      <c r="F22" s="22">
        <f>'Day16'!I221</f>
        <v>25</v>
      </c>
      <c r="G22" s="22">
        <f>'Day16'!J221</f>
        <v>0</v>
      </c>
      <c r="H22" s="22">
        <f>'Day16'!K221</f>
        <v>33</v>
      </c>
      <c r="I22" s="22">
        <f>'Day16'!L221</f>
        <v>29</v>
      </c>
      <c r="J22" s="22">
        <f>'Day16'!M221</f>
        <v>0</v>
      </c>
      <c r="K22" s="22">
        <f t="shared" si="1"/>
        <v>87</v>
      </c>
      <c r="L22" s="23">
        <f>'Day17'!O$224</f>
        <v>0.49016853932584248</v>
      </c>
      <c r="M22" s="23">
        <f>'Day17'!I$224</f>
        <v>0.47569444444444414</v>
      </c>
      <c r="N22" s="23">
        <f>'Day17'!J$224</f>
        <v>0.64285714285714224</v>
      </c>
      <c r="O22" s="23">
        <f>'Day17'!K$224</f>
        <v>0.43247126436781635</v>
      </c>
      <c r="P22" s="23">
        <f>'Day17'!L$224</f>
        <v>0.48484848484848525</v>
      </c>
      <c r="Q22" s="23">
        <f>'Day17'!M$224</f>
        <v>0</v>
      </c>
      <c r="R22" s="24"/>
      <c r="S22" s="3"/>
    </row>
    <row r="23" spans="1:19" ht="16" thickBot="1" x14ac:dyDescent="0.25">
      <c r="A23" s="20" t="s">
        <v>26</v>
      </c>
      <c r="B23" s="21">
        <f>'Day18'!H$2</f>
        <v>4</v>
      </c>
      <c r="C23" s="22">
        <f>'Day18'!E$221</f>
        <v>34</v>
      </c>
      <c r="D23" s="22"/>
      <c r="E23" s="22">
        <f>'Day18'!E$222</f>
        <v>4</v>
      </c>
      <c r="F23" s="22">
        <f>'Day18'!I221</f>
        <v>9</v>
      </c>
      <c r="G23" s="22">
        <f>'Day18'!J221</f>
        <v>5</v>
      </c>
      <c r="H23" s="22">
        <f>'Day18'!K221</f>
        <v>7</v>
      </c>
      <c r="I23" s="22">
        <f>'Day18'!L221</f>
        <v>10</v>
      </c>
      <c r="J23" s="22">
        <f>'Day18'!M221</f>
        <v>0</v>
      </c>
      <c r="K23" s="22">
        <f t="shared" si="1"/>
        <v>31</v>
      </c>
      <c r="L23" s="23">
        <f>'Day18'!O$224</f>
        <v>4.3131720430107521</v>
      </c>
      <c r="M23" s="23">
        <f>'Day18'!I$224</f>
        <v>5.8379629629629619</v>
      </c>
      <c r="N23" s="23">
        <f>'Day18'!J$224</f>
        <v>0.35833333333333539</v>
      </c>
      <c r="O23" s="23">
        <f>'Day18'!K$224</f>
        <v>4.0357142857142847</v>
      </c>
      <c r="P23" s="23">
        <f>'Day18'!L$224</f>
        <v>5.1124999999999998</v>
      </c>
      <c r="Q23" s="23">
        <f>'Day18'!M$224</f>
        <v>0</v>
      </c>
      <c r="R23" s="24"/>
      <c r="S23" s="3"/>
    </row>
    <row r="24" spans="1:19" ht="16" thickBot="1" x14ac:dyDescent="0.25">
      <c r="A24" s="20" t="s">
        <v>27</v>
      </c>
      <c r="B24" s="21">
        <f>'Day19'!H$2</f>
        <v>4</v>
      </c>
      <c r="C24" s="22">
        <f>'Day19'!E$218</f>
        <v>54</v>
      </c>
      <c r="D24" s="22"/>
      <c r="E24" s="22">
        <f>'Day19'!E$219</f>
        <v>2</v>
      </c>
      <c r="F24" s="22">
        <f>'Day19'!I218</f>
        <v>14</v>
      </c>
      <c r="G24" s="22">
        <f>'Day19'!J218</f>
        <v>0</v>
      </c>
      <c r="H24" s="22">
        <f>'Day19'!K218</f>
        <v>14</v>
      </c>
      <c r="I24" s="22">
        <f>'Day19'!L218</f>
        <v>20</v>
      </c>
      <c r="J24" s="22">
        <f>'Day19'!M218</f>
        <v>2</v>
      </c>
      <c r="K24" s="22">
        <f t="shared" si="1"/>
        <v>50</v>
      </c>
      <c r="L24" s="23">
        <f>'Day19'!O$221</f>
        <v>0.97916666666666619</v>
      </c>
      <c r="M24" s="23">
        <f>'Day19'!I$221</f>
        <v>2.3690476190476204</v>
      </c>
      <c r="N24" s="23">
        <f>'Day19'!J$221</f>
        <v>0</v>
      </c>
      <c r="O24" s="23">
        <f>'Day19'!K$221</f>
        <v>0.51488095238095177</v>
      </c>
      <c r="P24" s="23">
        <f>'Day19'!L$221</f>
        <v>0.39166666666666672</v>
      </c>
      <c r="Q24" s="23">
        <f>'Day19'!M$221</f>
        <v>0.18750000000000017</v>
      </c>
      <c r="R24" s="24"/>
      <c r="S24" s="3"/>
    </row>
    <row r="25" spans="1:19" ht="16" thickBot="1" x14ac:dyDescent="0.25">
      <c r="A25" s="20" t="s">
        <v>28</v>
      </c>
      <c r="B25" s="21">
        <f>'Day20'!H$2</f>
        <v>3</v>
      </c>
      <c r="C25" s="22">
        <f>'Day20'!E$222</f>
        <v>78</v>
      </c>
      <c r="D25" s="22"/>
      <c r="E25" s="22">
        <f>'Day20'!E$223</f>
        <v>10</v>
      </c>
      <c r="F25" s="22">
        <f>'Day20'!I222</f>
        <v>29</v>
      </c>
      <c r="G25" s="22">
        <f>'Day20'!J222</f>
        <v>0</v>
      </c>
      <c r="H25" s="22">
        <f>'Day20'!K222</f>
        <v>26</v>
      </c>
      <c r="I25" s="22">
        <f>'Day20'!L222</f>
        <v>25</v>
      </c>
      <c r="J25" s="22">
        <f>'Day20'!M222</f>
        <v>0</v>
      </c>
      <c r="K25" s="22">
        <f t="shared" si="1"/>
        <v>80</v>
      </c>
      <c r="L25" s="23">
        <f>'Day20'!O$225</f>
        <v>1.1729166666666664</v>
      </c>
      <c r="M25" s="23">
        <f>'Day20'!I$225</f>
        <v>1.5890804597701154</v>
      </c>
      <c r="N25" s="23">
        <f>'Day20'!J$225</f>
        <v>0</v>
      </c>
      <c r="O25" s="23">
        <f>'Day20'!K$225</f>
        <v>0.40865384615384559</v>
      </c>
      <c r="P25" s="23">
        <f>'Day20'!L$225</f>
        <v>0.51833333333333287</v>
      </c>
      <c r="Q25" s="23">
        <f>'Day20'!M$225</f>
        <v>0</v>
      </c>
      <c r="R25" s="24"/>
      <c r="S25" s="3"/>
    </row>
    <row r="26" spans="1:19" ht="16" thickBot="1" x14ac:dyDescent="0.25">
      <c r="A26" s="20" t="s">
        <v>89</v>
      </c>
      <c r="B26" s="21">
        <f>'Day21'!H$2</f>
        <v>3</v>
      </c>
      <c r="C26" s="22">
        <f>'Day21'!E$221</f>
        <v>68</v>
      </c>
      <c r="D26" s="22"/>
      <c r="E26" s="22">
        <f>'Day21'!E$222</f>
        <v>9</v>
      </c>
      <c r="F26" s="22">
        <f>'Day21'!I221</f>
        <v>22</v>
      </c>
      <c r="G26" s="22">
        <f>'Day21'!J221</f>
        <v>14</v>
      </c>
      <c r="H26" s="22">
        <f>'Day21'!K221</f>
        <v>0</v>
      </c>
      <c r="I26" s="22">
        <f>'Day21'!L221</f>
        <v>30</v>
      </c>
      <c r="J26" s="22">
        <f>'Day21'!M221</f>
        <v>0</v>
      </c>
      <c r="K26" s="22">
        <f t="shared" si="1"/>
        <v>66</v>
      </c>
      <c r="L26" s="23">
        <f>'Day21'!O$224</f>
        <v>1.4621212121212115</v>
      </c>
      <c r="M26" s="23">
        <f>'Day21'!I$224</f>
        <v>1.9867424242424234</v>
      </c>
      <c r="N26" s="23">
        <f>'Day21'!J$224</f>
        <v>2.458333333333333</v>
      </c>
      <c r="O26" s="23" t="e">
        <f>'Day21'!K$224</f>
        <v>#DIV/0!</v>
      </c>
      <c r="P26" s="23">
        <f>'Day21'!L$224</f>
        <v>0.6124999999999996</v>
      </c>
      <c r="Q26" s="23" t="e">
        <f>'Day21'!M$224</f>
        <v>#DIV/0!</v>
      </c>
      <c r="R26" s="24"/>
      <c r="S26" s="3"/>
    </row>
    <row r="27" spans="1:19" ht="16" thickBot="1" x14ac:dyDescent="0.25">
      <c r="A27" s="20" t="s">
        <v>90</v>
      </c>
      <c r="B27" s="21">
        <f>'Day22'!H$2</f>
        <v>0</v>
      </c>
      <c r="C27" s="22">
        <f>'Day22'!E$222</f>
        <v>104</v>
      </c>
      <c r="D27" s="22"/>
      <c r="E27" s="22">
        <f>'Day22'!E$223</f>
        <v>5</v>
      </c>
      <c r="F27" s="22">
        <f>'Day22'!I222</f>
        <v>24</v>
      </c>
      <c r="G27" s="22">
        <f>'Day22'!J222</f>
        <v>19</v>
      </c>
      <c r="H27" s="22">
        <f>'Day22'!K222</f>
        <v>28</v>
      </c>
      <c r="I27" s="22">
        <f>'Day22'!L222</f>
        <v>23</v>
      </c>
      <c r="J27" s="22">
        <f>'Day22'!M222</f>
        <v>0</v>
      </c>
      <c r="K27" s="22">
        <f t="shared" si="1"/>
        <v>94</v>
      </c>
      <c r="L27" s="23">
        <f>'Day22'!O$225</f>
        <v>1.4862588652482265</v>
      </c>
      <c r="M27" s="23">
        <f>'Day22'!I$225</f>
        <v>0.82118055555555458</v>
      </c>
      <c r="N27" s="23">
        <f>'Day22'!J$225</f>
        <v>0.4210526315789464</v>
      </c>
      <c r="O27" s="23">
        <f>'Day22'!K$225</f>
        <v>1.7857142857142858</v>
      </c>
      <c r="P27" s="23">
        <f>'Day22'!L$225</f>
        <v>2.695652173913043</v>
      </c>
      <c r="Q27" s="23" t="e">
        <f>'Day22'!M$225</f>
        <v>#DIV/0!</v>
      </c>
      <c r="R27" s="24"/>
      <c r="S27" s="3"/>
    </row>
    <row r="28" spans="1:19" ht="16" thickBot="1" x14ac:dyDescent="0.25">
      <c r="A28" s="20" t="s">
        <v>92</v>
      </c>
      <c r="B28" s="21">
        <f>'Day23'!H$2</f>
        <v>0</v>
      </c>
      <c r="C28" s="22">
        <f>'Day23'!E$221</f>
        <v>0</v>
      </c>
      <c r="D28" s="22"/>
      <c r="E28" s="22">
        <f>'Day23'!E$222</f>
        <v>0</v>
      </c>
      <c r="F28" s="22">
        <f>'Day23'!I221</f>
        <v>0</v>
      </c>
      <c r="G28" s="22">
        <f>'Day23'!J221</f>
        <v>0</v>
      </c>
      <c r="H28" s="22">
        <f>'Day23'!K221</f>
        <v>0</v>
      </c>
      <c r="I28" s="22">
        <f>'Day23'!L221</f>
        <v>0</v>
      </c>
      <c r="J28" s="22">
        <f>'Day23'!M221</f>
        <v>0</v>
      </c>
      <c r="K28" s="22">
        <f t="shared" ref="K28" si="3">SUM(F28:J28)</f>
        <v>0</v>
      </c>
      <c r="L28" s="23">
        <f>'Day23'!O$224</f>
        <v>0</v>
      </c>
      <c r="M28" s="23">
        <f>'Day23'!I$224</f>
        <v>0</v>
      </c>
      <c r="N28" s="23">
        <f>'Day23'!J$224</f>
        <v>0</v>
      </c>
      <c r="O28" s="23">
        <f>'Day23'!K$224</f>
        <v>0</v>
      </c>
      <c r="P28" s="23">
        <f>'Day23'!L$224</f>
        <v>0</v>
      </c>
      <c r="Q28" s="23">
        <f>'Day23'!M$224</f>
        <v>0</v>
      </c>
      <c r="R28" s="24"/>
      <c r="S28" s="3"/>
    </row>
    <row r="29" spans="1:19" ht="16" thickBot="1" x14ac:dyDescent="0.25">
      <c r="A29" s="25" t="s">
        <v>29</v>
      </c>
      <c r="B29" s="26">
        <f t="shared" ref="B29:K29" si="4">SUM(B6:B27)</f>
        <v>63</v>
      </c>
      <c r="C29" s="26">
        <f t="shared" si="4"/>
        <v>1838</v>
      </c>
      <c r="D29" s="26"/>
      <c r="E29" s="26">
        <f t="shared" si="4"/>
        <v>198</v>
      </c>
      <c r="F29" s="26">
        <f t="shared" si="4"/>
        <v>563</v>
      </c>
      <c r="G29" s="26">
        <f t="shared" si="4"/>
        <v>101</v>
      </c>
      <c r="H29" s="26">
        <f t="shared" si="4"/>
        <v>530</v>
      </c>
      <c r="I29" s="26">
        <f t="shared" si="4"/>
        <v>575</v>
      </c>
      <c r="J29" s="26">
        <f t="shared" si="4"/>
        <v>2</v>
      </c>
      <c r="K29" s="26">
        <f t="shared" si="4"/>
        <v>1771</v>
      </c>
      <c r="L29" s="27">
        <f t="shared" ref="L29:Q29" si="5">SUMIF(L6:L27,"&lt;&gt;#DIV/0!")/22</f>
        <v>0.84298842384165062</v>
      </c>
      <c r="M29" s="27">
        <f t="shared" si="5"/>
        <v>0.98457370028342417</v>
      </c>
      <c r="N29" s="27">
        <f t="shared" si="5"/>
        <v>0.23637515793616268</v>
      </c>
      <c r="O29" s="27">
        <f t="shared" si="5"/>
        <v>0.63157727997204627</v>
      </c>
      <c r="P29" s="27">
        <f t="shared" si="5"/>
        <v>0.89222132610155536</v>
      </c>
      <c r="Q29" s="27">
        <f t="shared" si="5"/>
        <v>8.5227272727272808E-3</v>
      </c>
      <c r="R29" s="3"/>
      <c r="S29" s="3"/>
    </row>
    <row r="30" spans="1:19" ht="16" thickBot="1" x14ac:dyDescent="0.25">
      <c r="A30" s="25" t="s">
        <v>97</v>
      </c>
      <c r="B30" s="26">
        <f t="shared" ref="B30:Q30" si="6">AVERAGEIF(B6:B28,"&gt;0")</f>
        <v>3.15</v>
      </c>
      <c r="C30" s="26">
        <f t="shared" si="6"/>
        <v>83.545454545454547</v>
      </c>
      <c r="D30" s="26"/>
      <c r="E30" s="26">
        <f t="shared" si="6"/>
        <v>9</v>
      </c>
      <c r="F30" s="26">
        <f t="shared" si="6"/>
        <v>25.59090909090909</v>
      </c>
      <c r="G30" s="26">
        <f t="shared" si="6"/>
        <v>16.833333333333332</v>
      </c>
      <c r="H30" s="26">
        <f t="shared" si="6"/>
        <v>26.5</v>
      </c>
      <c r="I30" s="26">
        <f t="shared" si="6"/>
        <v>26.136363636363637</v>
      </c>
      <c r="J30" s="26">
        <f t="shared" si="6"/>
        <v>2</v>
      </c>
      <c r="K30" s="26">
        <f t="shared" si="6"/>
        <v>80.5</v>
      </c>
      <c r="L30" s="26">
        <f t="shared" si="6"/>
        <v>0.84298842384165062</v>
      </c>
      <c r="M30" s="26">
        <f t="shared" si="6"/>
        <v>0.98457370028342417</v>
      </c>
      <c r="N30" s="26">
        <f t="shared" si="6"/>
        <v>0.74289335351365415</v>
      </c>
      <c r="O30" s="26">
        <f t="shared" si="6"/>
        <v>0.69473500796925092</v>
      </c>
      <c r="P30" s="26">
        <f t="shared" si="6"/>
        <v>0.89222132610155536</v>
      </c>
      <c r="Q30" s="26">
        <f t="shared" si="6"/>
        <v>0.18750000000000017</v>
      </c>
      <c r="R30" s="3"/>
      <c r="S30" s="3"/>
    </row>
    <row r="31" spans="1:19" x14ac:dyDescent="0.2">
      <c r="A31" s="28"/>
      <c r="B31" s="29"/>
      <c r="C31" s="29"/>
      <c r="D31" s="29"/>
      <c r="E31" s="29" t="s">
        <v>30</v>
      </c>
      <c r="F31" s="30">
        <f>F29/K29</f>
        <v>0.3178994918125353</v>
      </c>
      <c r="G31" s="30">
        <f>G29/K29</f>
        <v>5.7029926595143984E-2</v>
      </c>
      <c r="H31" s="30">
        <f>H29/K29</f>
        <v>0.29926595143986451</v>
      </c>
      <c r="I31" s="30">
        <f>I29/K29</f>
        <v>0.32467532467532467</v>
      </c>
      <c r="J31" s="30">
        <f>J29/K29</f>
        <v>1.129305477131564E-3</v>
      </c>
      <c r="K31" s="31">
        <f>SUM(K29/22)</f>
        <v>80.5</v>
      </c>
      <c r="L31" s="29"/>
      <c r="M31" s="32"/>
      <c r="N31" s="32"/>
      <c r="O31" s="32"/>
      <c r="P31" s="32"/>
      <c r="Q31" s="32"/>
      <c r="R31" s="3"/>
      <c r="S31" s="3"/>
    </row>
    <row r="32" spans="1:19" x14ac:dyDescent="0.2">
      <c r="A32" s="33"/>
      <c r="B32" s="2"/>
      <c r="C32" s="2"/>
      <c r="D32" s="2"/>
      <c r="E32" s="2"/>
      <c r="F32" s="2"/>
      <c r="G32" s="2"/>
      <c r="H32" s="2"/>
      <c r="I32" s="2"/>
      <c r="J32" s="2"/>
      <c r="K32" s="31" t="s">
        <v>31</v>
      </c>
      <c r="L32" s="2"/>
      <c r="M32" s="3"/>
      <c r="N32" s="3"/>
      <c r="O32" s="3"/>
      <c r="P32" s="3"/>
      <c r="Q32" s="3"/>
      <c r="R32" s="3"/>
      <c r="S32" s="3"/>
    </row>
    <row r="224" spans="1:1" x14ac:dyDescent="0.2">
      <c r="A224" s="32" t="s">
        <v>55</v>
      </c>
    </row>
    <row r="225" spans="1:13" x14ac:dyDescent="0.2">
      <c r="A225" s="101"/>
      <c r="B225" s="101"/>
      <c r="C225" s="101"/>
      <c r="D225" s="101"/>
    </row>
    <row r="228" spans="1:13" x14ac:dyDescent="0.2">
      <c r="I228">
        <v>14</v>
      </c>
      <c r="J228">
        <v>38</v>
      </c>
      <c r="K228">
        <v>46</v>
      </c>
      <c r="L228">
        <v>47</v>
      </c>
      <c r="M228">
        <v>51</v>
      </c>
    </row>
  </sheetData>
  <mergeCells count="2">
    <mergeCell ref="F4:J4"/>
    <mergeCell ref="M4:Q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241"/>
  <sheetViews>
    <sheetView zoomScale="86" zoomScaleNormal="86" workbookViewId="0">
      <pane ySplit="3" topLeftCell="A221" activePane="bottomLeft" state="frozen"/>
      <selection activeCell="B223" sqref="B223"/>
      <selection pane="bottomLeft" activeCell="L240" sqref="L240"/>
    </sheetView>
  </sheetViews>
  <sheetFormatPr baseColWidth="10" defaultColWidth="8.83203125" defaultRowHeight="15" x14ac:dyDescent="0.2"/>
  <cols>
    <col min="1" max="1" width="9.5" customWidth="1"/>
    <col min="2" max="2" width="17.1640625" customWidth="1"/>
    <col min="3" max="4" width="5.5" customWidth="1"/>
    <col min="5" max="5" width="7.1640625" customWidth="1"/>
    <col min="7" max="8" width="15.5" customWidth="1"/>
    <col min="9" max="9" width="9.1640625" customWidth="1"/>
    <col min="14" max="14" width="12.5" customWidth="1"/>
    <col min="15" max="15" width="14.5" customWidth="1"/>
    <col min="16" max="16" width="65.33203125" customWidth="1"/>
  </cols>
  <sheetData>
    <row r="1" spans="1:18" ht="16" x14ac:dyDescent="0.2">
      <c r="A1" s="156" t="s">
        <v>32</v>
      </c>
      <c r="B1" s="156"/>
      <c r="C1" s="156"/>
      <c r="D1" s="156"/>
      <c r="E1" s="156"/>
      <c r="F1" s="156"/>
      <c r="G1" s="156"/>
      <c r="H1" s="118" t="s">
        <v>33</v>
      </c>
      <c r="I1" s="157" t="s">
        <v>225</v>
      </c>
      <c r="J1" s="157"/>
      <c r="K1" s="157"/>
      <c r="L1" s="157"/>
      <c r="M1" s="158" t="s">
        <v>34</v>
      </c>
      <c r="N1" s="158"/>
      <c r="O1" s="118" t="s">
        <v>93</v>
      </c>
      <c r="P1" s="118"/>
      <c r="Q1" s="121"/>
      <c r="R1" s="121"/>
    </row>
    <row r="2" spans="1:18" ht="16" x14ac:dyDescent="0.2">
      <c r="A2" s="159" t="s">
        <v>91</v>
      </c>
      <c r="B2" s="160"/>
      <c r="C2" s="160"/>
      <c r="D2" s="160"/>
      <c r="E2" s="160"/>
      <c r="F2" s="160"/>
      <c r="G2" s="160"/>
      <c r="H2" s="102">
        <v>3</v>
      </c>
      <c r="I2" s="122"/>
      <c r="J2" s="122"/>
      <c r="K2" s="122"/>
      <c r="L2" s="122"/>
      <c r="M2" s="120"/>
      <c r="N2" s="118"/>
      <c r="O2" s="118"/>
      <c r="P2" s="118"/>
      <c r="Q2" s="121"/>
      <c r="R2" s="121"/>
    </row>
    <row r="3" spans="1:18" ht="98" x14ac:dyDescent="0.2">
      <c r="A3" s="36" t="s">
        <v>35</v>
      </c>
      <c r="B3" s="37" t="s">
        <v>94</v>
      </c>
      <c r="C3" s="38" t="s">
        <v>36</v>
      </c>
      <c r="D3" s="38" t="s">
        <v>101</v>
      </c>
      <c r="E3" s="37" t="s">
        <v>37</v>
      </c>
      <c r="F3" s="39" t="s">
        <v>38</v>
      </c>
      <c r="G3" s="40" t="s">
        <v>39</v>
      </c>
      <c r="H3" s="40" t="s">
        <v>40</v>
      </c>
      <c r="I3" s="123" t="s">
        <v>226</v>
      </c>
      <c r="J3" s="124" t="s">
        <v>260</v>
      </c>
      <c r="K3" s="125" t="s">
        <v>105</v>
      </c>
      <c r="L3" s="126" t="s">
        <v>106</v>
      </c>
      <c r="M3" s="127" t="s">
        <v>96</v>
      </c>
      <c r="N3" s="36" t="s">
        <v>41</v>
      </c>
      <c r="O3" s="37" t="s">
        <v>180</v>
      </c>
      <c r="P3" s="39" t="s">
        <v>43</v>
      </c>
    </row>
    <row r="4" spans="1:18" ht="16" x14ac:dyDescent="0.2">
      <c r="A4" s="46">
        <v>0.32013888888888892</v>
      </c>
      <c r="B4" s="40" t="s">
        <v>109</v>
      </c>
      <c r="C4" s="40"/>
      <c r="D4" s="40" t="s">
        <v>120</v>
      </c>
      <c r="E4" s="37">
        <v>1</v>
      </c>
      <c r="F4" s="39" t="s">
        <v>46</v>
      </c>
      <c r="G4" s="47" t="s">
        <v>103</v>
      </c>
      <c r="H4" s="40" t="s">
        <v>245</v>
      </c>
      <c r="I4" s="48"/>
      <c r="J4" s="49"/>
      <c r="K4" s="50">
        <v>1</v>
      </c>
      <c r="L4" s="51"/>
      <c r="M4" s="52"/>
      <c r="N4" s="46">
        <v>0.32430555555555557</v>
      </c>
      <c r="O4" s="53">
        <f t="shared" ref="O4:O67" si="0">ABS(N4-A4)</f>
        <v>4.1666666666666519E-3</v>
      </c>
      <c r="P4" s="54"/>
    </row>
    <row r="5" spans="1:18" ht="16" x14ac:dyDescent="0.2">
      <c r="A5" s="46">
        <v>0.3263888888888889</v>
      </c>
      <c r="B5" s="40" t="s">
        <v>114</v>
      </c>
      <c r="C5" s="40"/>
      <c r="D5" s="40" t="s">
        <v>120</v>
      </c>
      <c r="E5" s="37">
        <v>1</v>
      </c>
      <c r="F5" s="39" t="s">
        <v>46</v>
      </c>
      <c r="G5" s="47" t="s">
        <v>103</v>
      </c>
      <c r="H5" s="40" t="s">
        <v>115</v>
      </c>
      <c r="I5" s="48"/>
      <c r="J5" s="49"/>
      <c r="K5" s="50"/>
      <c r="L5" s="51">
        <v>1</v>
      </c>
      <c r="M5" s="52"/>
      <c r="N5" s="46">
        <v>0.3298611111111111</v>
      </c>
      <c r="O5" s="53">
        <f t="shared" si="0"/>
        <v>3.4722222222222099E-3</v>
      </c>
      <c r="P5" s="54"/>
    </row>
    <row r="6" spans="1:18" ht="16" x14ac:dyDescent="0.2">
      <c r="A6" s="46">
        <v>0.3263888888888889</v>
      </c>
      <c r="B6" s="40" t="s">
        <v>193</v>
      </c>
      <c r="C6" s="40"/>
      <c r="D6" s="40" t="s">
        <v>120</v>
      </c>
      <c r="E6" s="37">
        <v>2</v>
      </c>
      <c r="F6" s="39" t="s">
        <v>50</v>
      </c>
      <c r="G6" s="47" t="s">
        <v>103</v>
      </c>
      <c r="H6" s="40" t="s">
        <v>220</v>
      </c>
      <c r="I6" s="48"/>
      <c r="J6" s="49"/>
      <c r="K6" s="50"/>
      <c r="L6" s="51">
        <v>1</v>
      </c>
      <c r="M6" s="52"/>
      <c r="N6" s="46">
        <v>0.33124999999999999</v>
      </c>
      <c r="O6" s="53">
        <f t="shared" si="0"/>
        <v>4.8611111111110938E-3</v>
      </c>
      <c r="P6" s="54"/>
    </row>
    <row r="7" spans="1:18" ht="16" x14ac:dyDescent="0.2">
      <c r="A7" s="46">
        <v>0.33124999999999999</v>
      </c>
      <c r="B7" s="40" t="s">
        <v>109</v>
      </c>
      <c r="C7" s="40"/>
      <c r="D7" s="40" t="s">
        <v>120</v>
      </c>
      <c r="E7" s="37">
        <v>1</v>
      </c>
      <c r="F7" s="39" t="s">
        <v>46</v>
      </c>
      <c r="G7" s="47" t="s">
        <v>245</v>
      </c>
      <c r="H7" s="40" t="s">
        <v>103</v>
      </c>
      <c r="I7" s="48"/>
      <c r="J7" s="49"/>
      <c r="K7" s="50"/>
      <c r="L7" s="51">
        <v>1</v>
      </c>
      <c r="M7" s="52"/>
      <c r="N7" s="46">
        <v>0.34166666666666662</v>
      </c>
      <c r="O7" s="53">
        <f t="shared" si="0"/>
        <v>1.041666666666663E-2</v>
      </c>
      <c r="P7" s="54"/>
    </row>
    <row r="8" spans="1:18" ht="16" x14ac:dyDescent="0.2">
      <c r="A8" s="46">
        <v>0.33611111111111108</v>
      </c>
      <c r="B8" s="40" t="s">
        <v>247</v>
      </c>
      <c r="C8" s="40"/>
      <c r="D8" s="40" t="s">
        <v>120</v>
      </c>
      <c r="E8" s="37">
        <v>2</v>
      </c>
      <c r="F8" s="39" t="s">
        <v>51</v>
      </c>
      <c r="G8" s="47" t="s">
        <v>103</v>
      </c>
      <c r="H8" s="40" t="s">
        <v>165</v>
      </c>
      <c r="I8" s="48">
        <v>1</v>
      </c>
      <c r="J8" s="49"/>
      <c r="K8" s="50"/>
      <c r="L8" s="51"/>
      <c r="M8" s="52"/>
      <c r="N8" s="46">
        <v>0.33958333333333335</v>
      </c>
      <c r="O8" s="53">
        <f t="shared" si="0"/>
        <v>3.4722222222222654E-3</v>
      </c>
      <c r="P8" s="54"/>
    </row>
    <row r="9" spans="1:18" ht="16" x14ac:dyDescent="0.2">
      <c r="A9" s="46">
        <v>0.33749999999999997</v>
      </c>
      <c r="B9" s="40" t="s">
        <v>112</v>
      </c>
      <c r="C9" s="40">
        <v>1</v>
      </c>
      <c r="D9" s="40" t="s">
        <v>194</v>
      </c>
      <c r="E9" s="37"/>
      <c r="F9" s="39" t="s">
        <v>46</v>
      </c>
      <c r="G9" s="47" t="s">
        <v>248</v>
      </c>
      <c r="H9" s="40" t="s">
        <v>249</v>
      </c>
      <c r="I9" s="48"/>
      <c r="J9" s="49"/>
      <c r="K9" s="50">
        <v>1</v>
      </c>
      <c r="L9" s="51"/>
      <c r="M9" s="52"/>
      <c r="N9" s="46">
        <v>0.34097222222222223</v>
      </c>
      <c r="O9" s="53">
        <f t="shared" si="0"/>
        <v>3.4722222222222654E-3</v>
      </c>
      <c r="P9" s="54"/>
    </row>
    <row r="10" spans="1:18" ht="16" x14ac:dyDescent="0.2">
      <c r="A10" s="46">
        <v>0.34930555555555554</v>
      </c>
      <c r="B10" s="40" t="s">
        <v>109</v>
      </c>
      <c r="C10" s="40"/>
      <c r="D10" s="40" t="s">
        <v>120</v>
      </c>
      <c r="E10" s="37">
        <v>1</v>
      </c>
      <c r="F10" s="39" t="s">
        <v>46</v>
      </c>
      <c r="G10" s="47" t="s">
        <v>103</v>
      </c>
      <c r="H10" s="40" t="s">
        <v>245</v>
      </c>
      <c r="I10" s="48"/>
      <c r="J10" s="49"/>
      <c r="K10" s="50"/>
      <c r="L10" s="51">
        <v>1</v>
      </c>
      <c r="M10" s="52"/>
      <c r="N10" s="46">
        <v>0.3520833333333333</v>
      </c>
      <c r="O10" s="53">
        <f t="shared" si="0"/>
        <v>2.7777777777777679E-3</v>
      </c>
      <c r="P10" s="54"/>
    </row>
    <row r="11" spans="1:18" ht="16" x14ac:dyDescent="0.2">
      <c r="A11" s="46">
        <v>0.34930555555555554</v>
      </c>
      <c r="B11" s="40" t="s">
        <v>218</v>
      </c>
      <c r="C11" s="40"/>
      <c r="D11" s="40" t="s">
        <v>194</v>
      </c>
      <c r="E11" s="37">
        <v>1</v>
      </c>
      <c r="F11" s="39" t="s">
        <v>44</v>
      </c>
      <c r="G11" s="47" t="s">
        <v>103</v>
      </c>
      <c r="H11" s="40" t="s">
        <v>115</v>
      </c>
      <c r="I11" s="48"/>
      <c r="J11" s="49"/>
      <c r="K11" s="50"/>
      <c r="L11" s="51">
        <v>1</v>
      </c>
      <c r="M11" s="52"/>
      <c r="N11" s="46">
        <v>0.3520833333333333</v>
      </c>
      <c r="O11" s="53">
        <f t="shared" si="0"/>
        <v>2.7777777777777679E-3</v>
      </c>
      <c r="P11" s="54"/>
    </row>
    <row r="12" spans="1:18" ht="16" x14ac:dyDescent="0.2">
      <c r="A12" s="46">
        <v>0.34930555555555554</v>
      </c>
      <c r="B12" s="40" t="s">
        <v>147</v>
      </c>
      <c r="C12" s="40"/>
      <c r="D12" s="40" t="s">
        <v>194</v>
      </c>
      <c r="E12" s="37">
        <v>1</v>
      </c>
      <c r="F12" s="39" t="s">
        <v>44</v>
      </c>
      <c r="G12" s="47" t="s">
        <v>103</v>
      </c>
      <c r="H12" s="40" t="s">
        <v>125</v>
      </c>
      <c r="I12" s="48"/>
      <c r="J12" s="49"/>
      <c r="K12" s="50"/>
      <c r="L12" s="51">
        <v>1</v>
      </c>
      <c r="M12" s="52"/>
      <c r="N12" s="46">
        <v>0.35486111111111113</v>
      </c>
      <c r="O12" s="53">
        <f t="shared" si="0"/>
        <v>5.5555555555555913E-3</v>
      </c>
      <c r="P12" s="54"/>
    </row>
    <row r="13" spans="1:18" ht="16" x14ac:dyDescent="0.2">
      <c r="A13" s="46">
        <v>0.34930555555555554</v>
      </c>
      <c r="B13" s="40" t="s">
        <v>209</v>
      </c>
      <c r="C13" s="40"/>
      <c r="D13" s="40" t="s">
        <v>120</v>
      </c>
      <c r="E13" s="37">
        <v>1</v>
      </c>
      <c r="F13" s="39" t="s">
        <v>44</v>
      </c>
      <c r="G13" s="47" t="s">
        <v>103</v>
      </c>
      <c r="H13" s="40" t="s">
        <v>250</v>
      </c>
      <c r="I13" s="48">
        <v>1</v>
      </c>
      <c r="J13" s="49"/>
      <c r="K13" s="50"/>
      <c r="L13" s="51"/>
      <c r="M13" s="52"/>
      <c r="N13" s="46">
        <v>0.3527777777777778</v>
      </c>
      <c r="O13" s="53">
        <f t="shared" si="0"/>
        <v>3.4722222222222654E-3</v>
      </c>
      <c r="P13" s="54"/>
    </row>
    <row r="14" spans="1:18" ht="16" x14ac:dyDescent="0.2">
      <c r="A14" s="46">
        <v>0.35069444444444442</v>
      </c>
      <c r="B14" s="40" t="s">
        <v>193</v>
      </c>
      <c r="C14" s="40"/>
      <c r="D14" s="40" t="s">
        <v>194</v>
      </c>
      <c r="E14" s="37">
        <v>2</v>
      </c>
      <c r="F14" s="39" t="s">
        <v>50</v>
      </c>
      <c r="G14" s="47" t="s">
        <v>220</v>
      </c>
      <c r="H14" s="40" t="s">
        <v>103</v>
      </c>
      <c r="I14" s="48">
        <v>1</v>
      </c>
      <c r="J14" s="49"/>
      <c r="K14" s="50"/>
      <c r="L14" s="51"/>
      <c r="M14" s="52"/>
      <c r="N14" s="46">
        <v>0.3611111111111111</v>
      </c>
      <c r="O14" s="53">
        <f t="shared" si="0"/>
        <v>1.0416666666666685E-2</v>
      </c>
      <c r="P14" s="54"/>
    </row>
    <row r="15" spans="1:18" ht="16" x14ac:dyDescent="0.2">
      <c r="A15" s="46">
        <v>0.35138888888888892</v>
      </c>
      <c r="B15" s="40" t="s">
        <v>247</v>
      </c>
      <c r="C15" s="40">
        <v>1</v>
      </c>
      <c r="D15" s="40" t="s">
        <v>194</v>
      </c>
      <c r="E15" s="37"/>
      <c r="F15" s="39" t="s">
        <v>51</v>
      </c>
      <c r="G15" s="47" t="s">
        <v>103</v>
      </c>
      <c r="H15" s="40" t="s">
        <v>165</v>
      </c>
      <c r="I15" s="48"/>
      <c r="J15" s="49"/>
      <c r="K15" s="50">
        <v>1</v>
      </c>
      <c r="L15" s="51"/>
      <c r="M15" s="52"/>
      <c r="N15" s="46">
        <v>0.35486111111111113</v>
      </c>
      <c r="O15" s="53">
        <f t="shared" si="0"/>
        <v>3.4722222222222099E-3</v>
      </c>
      <c r="P15" s="54"/>
    </row>
    <row r="16" spans="1:18" ht="16" x14ac:dyDescent="0.2">
      <c r="A16" s="46">
        <v>0.3520833333333333</v>
      </c>
      <c r="B16" s="40" t="s">
        <v>251</v>
      </c>
      <c r="C16" s="40"/>
      <c r="D16" s="40" t="s">
        <v>120</v>
      </c>
      <c r="E16" s="37">
        <v>1</v>
      </c>
      <c r="F16" s="39" t="s">
        <v>44</v>
      </c>
      <c r="G16" s="47" t="s">
        <v>204</v>
      </c>
      <c r="H16" s="40" t="s">
        <v>252</v>
      </c>
      <c r="I16" s="48"/>
      <c r="J16" s="49"/>
      <c r="K16" s="50">
        <v>1</v>
      </c>
      <c r="L16" s="51"/>
      <c r="M16" s="52"/>
      <c r="N16" s="46">
        <v>0.36527777777777781</v>
      </c>
      <c r="O16" s="53">
        <f t="shared" si="0"/>
        <v>1.3194444444444509E-2</v>
      </c>
      <c r="P16" s="54"/>
    </row>
    <row r="17" spans="1:16" ht="16" x14ac:dyDescent="0.2">
      <c r="A17" s="46">
        <v>0.3611111111111111</v>
      </c>
      <c r="B17" s="40" t="s">
        <v>168</v>
      </c>
      <c r="C17" s="40"/>
      <c r="D17" s="40" t="s">
        <v>194</v>
      </c>
      <c r="E17" s="37">
        <v>1</v>
      </c>
      <c r="F17" s="39" t="s">
        <v>44</v>
      </c>
      <c r="G17" s="47" t="s">
        <v>103</v>
      </c>
      <c r="H17" s="40" t="s">
        <v>136</v>
      </c>
      <c r="I17" s="48"/>
      <c r="J17" s="49"/>
      <c r="K17" s="50"/>
      <c r="L17" s="51">
        <v>1</v>
      </c>
      <c r="M17" s="52"/>
      <c r="N17" s="46">
        <v>0.36527777777777781</v>
      </c>
      <c r="O17" s="53">
        <f t="shared" si="0"/>
        <v>4.1666666666667074E-3</v>
      </c>
      <c r="P17" s="54"/>
    </row>
    <row r="18" spans="1:16" ht="16" x14ac:dyDescent="0.2">
      <c r="A18" s="46">
        <v>0.3611111111111111</v>
      </c>
      <c r="B18" s="40" t="s">
        <v>191</v>
      </c>
      <c r="C18" s="40"/>
      <c r="D18" s="40" t="s">
        <v>120</v>
      </c>
      <c r="E18" s="37">
        <v>1</v>
      </c>
      <c r="F18" s="39" t="s">
        <v>51</v>
      </c>
      <c r="G18" s="47" t="s">
        <v>103</v>
      </c>
      <c r="H18" s="40" t="s">
        <v>245</v>
      </c>
      <c r="I18" s="48">
        <v>1</v>
      </c>
      <c r="J18" s="49"/>
      <c r="K18" s="50"/>
      <c r="L18" s="51"/>
      <c r="M18" s="52"/>
      <c r="N18" s="46">
        <v>0.3666666666666667</v>
      </c>
      <c r="O18" s="53">
        <f t="shared" si="0"/>
        <v>5.5555555555555913E-3</v>
      </c>
      <c r="P18" s="54"/>
    </row>
    <row r="19" spans="1:16" ht="16" x14ac:dyDescent="0.2">
      <c r="A19" s="46">
        <v>0.3611111111111111</v>
      </c>
      <c r="B19" s="40" t="s">
        <v>253</v>
      </c>
      <c r="C19" s="40"/>
      <c r="D19" s="40" t="s">
        <v>120</v>
      </c>
      <c r="E19" s="37">
        <v>1</v>
      </c>
      <c r="F19" s="39" t="s">
        <v>50</v>
      </c>
      <c r="G19" s="47" t="s">
        <v>103</v>
      </c>
      <c r="H19" s="40" t="s">
        <v>170</v>
      </c>
      <c r="I19" s="48">
        <v>1</v>
      </c>
      <c r="J19" s="49"/>
      <c r="K19" s="50"/>
      <c r="L19" s="51"/>
      <c r="M19" s="52"/>
      <c r="N19" s="46">
        <v>0.37013888888888885</v>
      </c>
      <c r="O19" s="53">
        <f t="shared" si="0"/>
        <v>9.0277777777777457E-3</v>
      </c>
      <c r="P19" s="131" t="s">
        <v>254</v>
      </c>
    </row>
    <row r="20" spans="1:16" ht="16" x14ac:dyDescent="0.2">
      <c r="A20" s="46">
        <v>0.3666666666666667</v>
      </c>
      <c r="B20" s="40" t="s">
        <v>193</v>
      </c>
      <c r="C20" s="40"/>
      <c r="D20" s="40" t="s">
        <v>194</v>
      </c>
      <c r="E20" s="37">
        <v>2</v>
      </c>
      <c r="F20" s="39" t="s">
        <v>50</v>
      </c>
      <c r="G20" s="47" t="s">
        <v>103</v>
      </c>
      <c r="H20" s="40" t="s">
        <v>220</v>
      </c>
      <c r="I20" s="48"/>
      <c r="J20" s="49"/>
      <c r="K20" s="50">
        <v>1</v>
      </c>
      <c r="L20" s="51"/>
      <c r="M20" s="52"/>
      <c r="N20" s="46">
        <v>0.36944444444444446</v>
      </c>
      <c r="O20" s="53">
        <f t="shared" si="0"/>
        <v>2.7777777777777679E-3</v>
      </c>
      <c r="P20" s="54"/>
    </row>
    <row r="21" spans="1:16" ht="16" x14ac:dyDescent="0.2">
      <c r="A21" s="46">
        <v>0.3666666666666667</v>
      </c>
      <c r="B21" s="40" t="s">
        <v>213</v>
      </c>
      <c r="C21" s="40"/>
      <c r="D21" s="40" t="s">
        <v>120</v>
      </c>
      <c r="E21" s="37">
        <v>1</v>
      </c>
      <c r="F21" s="39" t="s">
        <v>51</v>
      </c>
      <c r="G21" s="47" t="s">
        <v>103</v>
      </c>
      <c r="H21" s="40" t="s">
        <v>125</v>
      </c>
      <c r="I21" s="48"/>
      <c r="J21" s="49"/>
      <c r="K21" s="50">
        <v>1</v>
      </c>
      <c r="L21" s="51"/>
      <c r="M21" s="52"/>
      <c r="N21" s="46">
        <v>0.37222222222222223</v>
      </c>
      <c r="O21" s="53">
        <f t="shared" si="0"/>
        <v>5.5555555555555358E-3</v>
      </c>
      <c r="P21" s="54"/>
    </row>
    <row r="22" spans="1:16" ht="16" x14ac:dyDescent="0.2">
      <c r="A22" s="46">
        <v>0.36805555555555558</v>
      </c>
      <c r="B22" s="40" t="s">
        <v>211</v>
      </c>
      <c r="C22" s="40">
        <v>1</v>
      </c>
      <c r="D22" s="40" t="s">
        <v>120</v>
      </c>
      <c r="E22" s="37"/>
      <c r="F22" s="39" t="s">
        <v>45</v>
      </c>
      <c r="G22" s="47" t="s">
        <v>248</v>
      </c>
      <c r="H22" s="40" t="s">
        <v>255</v>
      </c>
      <c r="I22" s="48"/>
      <c r="J22" s="49"/>
      <c r="K22" s="50"/>
      <c r="L22" s="51">
        <v>1</v>
      </c>
      <c r="M22" s="52"/>
      <c r="N22" s="46">
        <v>0.37291666666666662</v>
      </c>
      <c r="O22" s="53">
        <f t="shared" si="0"/>
        <v>4.8611111111110383E-3</v>
      </c>
      <c r="P22" s="54"/>
    </row>
    <row r="23" spans="1:16" ht="16" x14ac:dyDescent="0.2">
      <c r="A23" s="46">
        <v>0.3756944444444445</v>
      </c>
      <c r="B23" s="40" t="s">
        <v>256</v>
      </c>
      <c r="C23" s="40">
        <v>1</v>
      </c>
      <c r="D23" s="40" t="s">
        <v>194</v>
      </c>
      <c r="E23" s="37"/>
      <c r="F23" s="39" t="s">
        <v>45</v>
      </c>
      <c r="G23" s="47" t="s">
        <v>143</v>
      </c>
      <c r="H23" s="40" t="s">
        <v>136</v>
      </c>
      <c r="I23" s="48"/>
      <c r="J23" s="49"/>
      <c r="K23" s="50"/>
      <c r="L23" s="51">
        <v>1</v>
      </c>
      <c r="M23" s="52"/>
      <c r="N23" s="46">
        <v>0.3833333333333333</v>
      </c>
      <c r="O23" s="53">
        <f t="shared" si="0"/>
        <v>7.6388888888888062E-3</v>
      </c>
      <c r="P23" s="54"/>
    </row>
    <row r="24" spans="1:16" ht="16" x14ac:dyDescent="0.2">
      <c r="A24" s="46">
        <v>0.38541666666666669</v>
      </c>
      <c r="B24" s="40" t="s">
        <v>114</v>
      </c>
      <c r="C24" s="40"/>
      <c r="D24" s="40" t="s">
        <v>120</v>
      </c>
      <c r="E24" s="37">
        <v>1</v>
      </c>
      <c r="F24" s="39" t="s">
        <v>46</v>
      </c>
      <c r="G24" s="47" t="s">
        <v>103</v>
      </c>
      <c r="H24" s="40" t="s">
        <v>115</v>
      </c>
      <c r="I24" s="48"/>
      <c r="J24" s="49"/>
      <c r="K24" s="50">
        <v>1</v>
      </c>
      <c r="L24" s="51"/>
      <c r="M24" s="52"/>
      <c r="N24" s="46">
        <v>0.39027777777777778</v>
      </c>
      <c r="O24" s="53">
        <f t="shared" si="0"/>
        <v>4.8611111111110938E-3</v>
      </c>
      <c r="P24" s="54"/>
    </row>
    <row r="25" spans="1:16" ht="16" x14ac:dyDescent="0.2">
      <c r="A25" s="46">
        <v>0.38541666666666669</v>
      </c>
      <c r="B25" s="40" t="s">
        <v>135</v>
      </c>
      <c r="C25" s="40"/>
      <c r="D25" s="40" t="s">
        <v>194</v>
      </c>
      <c r="E25" s="37">
        <v>1</v>
      </c>
      <c r="F25" s="39" t="s">
        <v>45</v>
      </c>
      <c r="G25" s="47" t="s">
        <v>103</v>
      </c>
      <c r="H25" s="40" t="s">
        <v>237</v>
      </c>
      <c r="I25" s="48"/>
      <c r="J25" s="49"/>
      <c r="K25" s="50">
        <v>1</v>
      </c>
      <c r="L25" s="51"/>
      <c r="M25" s="52"/>
      <c r="N25" s="46">
        <v>0.38819444444444445</v>
      </c>
      <c r="O25" s="53">
        <f t="shared" si="0"/>
        <v>2.7777777777777679E-3</v>
      </c>
      <c r="P25" s="54"/>
    </row>
    <row r="26" spans="1:16" ht="16" x14ac:dyDescent="0.2">
      <c r="A26" s="46">
        <v>0.38541666666666669</v>
      </c>
      <c r="B26" s="40" t="s">
        <v>247</v>
      </c>
      <c r="C26" s="40">
        <v>1</v>
      </c>
      <c r="D26" s="40" t="s">
        <v>194</v>
      </c>
      <c r="E26" s="37"/>
      <c r="F26" s="39" t="s">
        <v>51</v>
      </c>
      <c r="G26" s="47" t="s">
        <v>248</v>
      </c>
      <c r="H26" s="40" t="s">
        <v>165</v>
      </c>
      <c r="I26" s="48"/>
      <c r="J26" s="49"/>
      <c r="K26" s="50">
        <v>1</v>
      </c>
      <c r="L26" s="51"/>
      <c r="M26" s="52"/>
      <c r="N26" s="46">
        <v>0.39166666666666666</v>
      </c>
      <c r="O26" s="53">
        <f t="shared" si="0"/>
        <v>6.2499999999999778E-3</v>
      </c>
      <c r="P26" s="54"/>
    </row>
    <row r="27" spans="1:16" ht="16" x14ac:dyDescent="0.2">
      <c r="A27" s="46">
        <v>0.38750000000000001</v>
      </c>
      <c r="B27" s="40" t="s">
        <v>112</v>
      </c>
      <c r="C27" s="40">
        <v>1</v>
      </c>
      <c r="D27" s="40" t="s">
        <v>194</v>
      </c>
      <c r="E27" s="37"/>
      <c r="F27" s="39" t="s">
        <v>46</v>
      </c>
      <c r="G27" s="47" t="s">
        <v>143</v>
      </c>
      <c r="H27" s="40" t="s">
        <v>257</v>
      </c>
      <c r="I27" s="48"/>
      <c r="J27" s="49"/>
      <c r="K27" s="50"/>
      <c r="L27" s="51">
        <v>1</v>
      </c>
      <c r="M27" s="52"/>
      <c r="N27" s="46">
        <v>0.39374999999999999</v>
      </c>
      <c r="O27" s="53">
        <f t="shared" si="0"/>
        <v>6.2499999999999778E-3</v>
      </c>
      <c r="P27" s="54"/>
    </row>
    <row r="28" spans="1:16" ht="16" x14ac:dyDescent="0.2">
      <c r="A28" s="46">
        <v>0.39097222222222222</v>
      </c>
      <c r="B28" s="40" t="s">
        <v>211</v>
      </c>
      <c r="C28" s="40">
        <v>1</v>
      </c>
      <c r="D28" s="40" t="s">
        <v>120</v>
      </c>
      <c r="E28" s="37"/>
      <c r="F28" s="39" t="s">
        <v>45</v>
      </c>
      <c r="G28" s="47" t="s">
        <v>255</v>
      </c>
      <c r="H28" s="40" t="s">
        <v>248</v>
      </c>
      <c r="I28" s="48"/>
      <c r="J28" s="49"/>
      <c r="K28" s="50"/>
      <c r="L28" s="51">
        <v>1</v>
      </c>
      <c r="M28" s="52"/>
      <c r="N28" s="46">
        <v>0.40277777777777773</v>
      </c>
      <c r="O28" s="53">
        <f t="shared" si="0"/>
        <v>1.1805555555555514E-2</v>
      </c>
      <c r="P28" s="54"/>
    </row>
    <row r="29" spans="1:16" ht="16" x14ac:dyDescent="0.2">
      <c r="A29" s="46">
        <v>0.39513888888888887</v>
      </c>
      <c r="B29" s="40" t="s">
        <v>258</v>
      </c>
      <c r="C29" s="40"/>
      <c r="D29" s="40" t="s">
        <v>194</v>
      </c>
      <c r="E29" s="37">
        <v>1</v>
      </c>
      <c r="F29" s="39" t="s">
        <v>51</v>
      </c>
      <c r="G29" s="47" t="s">
        <v>103</v>
      </c>
      <c r="H29" s="40" t="s">
        <v>245</v>
      </c>
      <c r="I29" s="48"/>
      <c r="J29" s="49"/>
      <c r="K29" s="50">
        <v>1</v>
      </c>
      <c r="L29" s="51"/>
      <c r="M29" s="52"/>
      <c r="N29" s="46">
        <v>0.3979166666666667</v>
      </c>
      <c r="O29" s="53">
        <f t="shared" si="0"/>
        <v>2.7777777777778234E-3</v>
      </c>
      <c r="P29" s="54"/>
    </row>
    <row r="30" spans="1:16" ht="16" x14ac:dyDescent="0.2">
      <c r="A30" s="46">
        <v>0.39513888888888887</v>
      </c>
      <c r="B30" s="40" t="s">
        <v>139</v>
      </c>
      <c r="C30" s="40"/>
      <c r="D30" s="40" t="s">
        <v>120</v>
      </c>
      <c r="E30" s="37">
        <v>1</v>
      </c>
      <c r="F30" s="39" t="s">
        <v>45</v>
      </c>
      <c r="G30" s="47" t="s">
        <v>103</v>
      </c>
      <c r="H30" s="40" t="s">
        <v>259</v>
      </c>
      <c r="I30" s="48"/>
      <c r="J30" s="49"/>
      <c r="K30" s="50">
        <v>1</v>
      </c>
      <c r="L30" s="51"/>
      <c r="M30" s="52"/>
      <c r="N30" s="46">
        <v>0.39930555555555558</v>
      </c>
      <c r="O30" s="53">
        <f t="shared" si="0"/>
        <v>4.1666666666667074E-3</v>
      </c>
      <c r="P30" s="54"/>
    </row>
    <row r="31" spans="1:16" ht="16" x14ac:dyDescent="0.2">
      <c r="A31" s="46">
        <v>0.40069444444444446</v>
      </c>
      <c r="B31" s="40" t="s">
        <v>109</v>
      </c>
      <c r="C31" s="40"/>
      <c r="D31" s="40" t="s">
        <v>120</v>
      </c>
      <c r="E31" s="37">
        <v>1</v>
      </c>
      <c r="F31" s="39" t="s">
        <v>46</v>
      </c>
      <c r="G31" s="47" t="s">
        <v>245</v>
      </c>
      <c r="H31" s="40" t="s">
        <v>103</v>
      </c>
      <c r="I31" s="48">
        <v>1</v>
      </c>
      <c r="J31" s="49"/>
      <c r="K31" s="50"/>
      <c r="L31" s="51"/>
      <c r="M31" s="52"/>
      <c r="N31" s="46">
        <v>0.41388888888888892</v>
      </c>
      <c r="O31" s="53">
        <f t="shared" si="0"/>
        <v>1.3194444444444453E-2</v>
      </c>
      <c r="P31" s="54"/>
    </row>
    <row r="32" spans="1:16" ht="16" x14ac:dyDescent="0.2">
      <c r="A32" s="46">
        <v>0.40347222222222223</v>
      </c>
      <c r="B32" s="40" t="s">
        <v>191</v>
      </c>
      <c r="C32" s="40"/>
      <c r="D32" s="40" t="s">
        <v>120</v>
      </c>
      <c r="E32" s="37">
        <v>1</v>
      </c>
      <c r="F32" s="39" t="s">
        <v>51</v>
      </c>
      <c r="G32" s="47" t="s">
        <v>245</v>
      </c>
      <c r="H32" s="40" t="s">
        <v>103</v>
      </c>
      <c r="I32" s="48"/>
      <c r="J32" s="49"/>
      <c r="K32" s="50"/>
      <c r="L32" s="51">
        <v>1</v>
      </c>
      <c r="M32" s="52"/>
      <c r="N32" s="46">
        <v>0.4152777777777778</v>
      </c>
      <c r="O32" s="53">
        <f t="shared" si="0"/>
        <v>1.1805555555555569E-2</v>
      </c>
      <c r="P32" s="54"/>
    </row>
    <row r="33" spans="1:16" ht="16" x14ac:dyDescent="0.2">
      <c r="A33" s="46">
        <v>0.40416666666666662</v>
      </c>
      <c r="B33" s="40" t="s">
        <v>218</v>
      </c>
      <c r="C33" s="40">
        <v>1</v>
      </c>
      <c r="D33" s="40" t="s">
        <v>194</v>
      </c>
      <c r="E33" s="37"/>
      <c r="F33" s="39" t="s">
        <v>44</v>
      </c>
      <c r="G33" s="47" t="s">
        <v>103</v>
      </c>
      <c r="H33" s="40" t="s">
        <v>245</v>
      </c>
      <c r="I33" s="48"/>
      <c r="J33" s="49"/>
      <c r="K33" s="50"/>
      <c r="L33" s="51">
        <v>1</v>
      </c>
      <c r="M33" s="52"/>
      <c r="N33" s="46">
        <v>0.40972222222222227</v>
      </c>
      <c r="O33" s="53">
        <f t="shared" si="0"/>
        <v>5.5555555555556468E-3</v>
      </c>
      <c r="P33" s="54"/>
    </row>
    <row r="34" spans="1:16" ht="16" x14ac:dyDescent="0.2">
      <c r="A34" s="46">
        <v>0.4284722222222222</v>
      </c>
      <c r="B34" s="40" t="s">
        <v>131</v>
      </c>
      <c r="C34" s="40"/>
      <c r="D34" s="40" t="s">
        <v>194</v>
      </c>
      <c r="E34" s="37">
        <v>1</v>
      </c>
      <c r="F34" s="39" t="s">
        <v>45</v>
      </c>
      <c r="G34" s="47" t="s">
        <v>136</v>
      </c>
      <c r="H34" s="40" t="s">
        <v>228</v>
      </c>
      <c r="I34" s="48"/>
      <c r="J34" s="49"/>
      <c r="K34" s="50">
        <v>1</v>
      </c>
      <c r="L34" s="51"/>
      <c r="M34" s="52"/>
      <c r="N34" s="46">
        <v>0.43541666666666662</v>
      </c>
      <c r="O34" s="53">
        <f t="shared" si="0"/>
        <v>6.9444444444444198E-3</v>
      </c>
      <c r="P34" s="54"/>
    </row>
    <row r="35" spans="1:16" ht="16" x14ac:dyDescent="0.2">
      <c r="A35" s="46">
        <v>0.43055555555555558</v>
      </c>
      <c r="B35" s="40" t="s">
        <v>147</v>
      </c>
      <c r="C35" s="40"/>
      <c r="D35" s="40" t="s">
        <v>120</v>
      </c>
      <c r="E35" s="37">
        <v>1</v>
      </c>
      <c r="F35" s="39" t="s">
        <v>44</v>
      </c>
      <c r="G35" s="47" t="s">
        <v>125</v>
      </c>
      <c r="H35" s="40" t="s">
        <v>233</v>
      </c>
      <c r="I35" s="48">
        <v>1</v>
      </c>
      <c r="J35" s="49"/>
      <c r="K35" s="50"/>
      <c r="L35" s="51"/>
      <c r="M35" s="52"/>
      <c r="N35" s="46">
        <v>0.43888888888888888</v>
      </c>
      <c r="O35" s="53">
        <f t="shared" si="0"/>
        <v>8.3333333333333037E-3</v>
      </c>
      <c r="P35" s="54"/>
    </row>
    <row r="36" spans="1:16" ht="16" x14ac:dyDescent="0.2">
      <c r="A36" s="46">
        <v>0.43888888888888888</v>
      </c>
      <c r="B36" s="40" t="s">
        <v>147</v>
      </c>
      <c r="C36" s="40"/>
      <c r="D36" s="40" t="s">
        <v>120</v>
      </c>
      <c r="E36" s="37">
        <v>1</v>
      </c>
      <c r="F36" s="39" t="s">
        <v>44</v>
      </c>
      <c r="G36" s="47" t="s">
        <v>233</v>
      </c>
      <c r="H36" s="40" t="s">
        <v>103</v>
      </c>
      <c r="I36" s="48">
        <v>1</v>
      </c>
      <c r="J36" s="49"/>
      <c r="K36" s="50"/>
      <c r="L36" s="51"/>
      <c r="M36" s="52"/>
      <c r="N36" s="46">
        <v>0.45347222222222222</v>
      </c>
      <c r="O36" s="53">
        <f t="shared" si="0"/>
        <v>1.4583333333333337E-2</v>
      </c>
      <c r="P36" s="54"/>
    </row>
    <row r="37" spans="1:16" ht="16" x14ac:dyDescent="0.2">
      <c r="A37" s="46">
        <v>0.43055555555555558</v>
      </c>
      <c r="B37" s="40" t="s">
        <v>218</v>
      </c>
      <c r="C37" s="40"/>
      <c r="D37" s="40" t="s">
        <v>194</v>
      </c>
      <c r="E37" s="37">
        <v>1</v>
      </c>
      <c r="F37" s="39" t="s">
        <v>44</v>
      </c>
      <c r="G37" s="47" t="s">
        <v>245</v>
      </c>
      <c r="H37" s="40" t="s">
        <v>103</v>
      </c>
      <c r="I37" s="48"/>
      <c r="J37" s="49"/>
      <c r="K37" s="50"/>
      <c r="L37" s="51">
        <v>1</v>
      </c>
      <c r="M37" s="52"/>
      <c r="N37" s="46">
        <v>0.43541666666666662</v>
      </c>
      <c r="O37" s="53">
        <f t="shared" si="0"/>
        <v>4.8611111111110383E-3</v>
      </c>
      <c r="P37" s="54"/>
    </row>
    <row r="38" spans="1:16" ht="16" x14ac:dyDescent="0.2">
      <c r="A38" s="46">
        <v>0.43402777777777773</v>
      </c>
      <c r="B38" s="40" t="s">
        <v>207</v>
      </c>
      <c r="C38" s="40">
        <v>1</v>
      </c>
      <c r="D38" s="40" t="s">
        <v>194</v>
      </c>
      <c r="E38" s="37"/>
      <c r="F38" s="39" t="s">
        <v>45</v>
      </c>
      <c r="G38" s="47" t="s">
        <v>143</v>
      </c>
      <c r="H38" s="40" t="s">
        <v>236</v>
      </c>
      <c r="I38" s="48"/>
      <c r="J38" s="49"/>
      <c r="K38" s="50">
        <v>1</v>
      </c>
      <c r="L38" s="51"/>
      <c r="M38" s="52"/>
      <c r="N38" s="46">
        <v>0.44166666666666665</v>
      </c>
      <c r="O38" s="53">
        <f t="shared" si="0"/>
        <v>7.6388888888889173E-3</v>
      </c>
      <c r="P38" s="54"/>
    </row>
    <row r="39" spans="1:16" ht="16" x14ac:dyDescent="0.2">
      <c r="A39" s="46">
        <v>0.43472222222222223</v>
      </c>
      <c r="B39" s="40" t="s">
        <v>256</v>
      </c>
      <c r="C39" s="40"/>
      <c r="D39" s="40" t="s">
        <v>194</v>
      </c>
      <c r="E39" s="37">
        <v>1</v>
      </c>
      <c r="F39" s="39" t="s">
        <v>45</v>
      </c>
      <c r="G39" s="47" t="s">
        <v>136</v>
      </c>
      <c r="H39" s="40" t="s">
        <v>143</v>
      </c>
      <c r="I39" s="48"/>
      <c r="J39" s="49"/>
      <c r="K39" s="50">
        <v>1</v>
      </c>
      <c r="L39" s="51"/>
      <c r="M39" s="52"/>
      <c r="N39" s="46">
        <v>0.44791666666666669</v>
      </c>
      <c r="O39" s="53">
        <f t="shared" si="0"/>
        <v>1.3194444444444453E-2</v>
      </c>
      <c r="P39" s="54"/>
    </row>
    <row r="40" spans="1:16" ht="16" x14ac:dyDescent="0.2">
      <c r="A40" s="46">
        <v>0.44791666666666669</v>
      </c>
      <c r="B40" s="40" t="s">
        <v>256</v>
      </c>
      <c r="C40" s="40"/>
      <c r="D40" s="40" t="s">
        <v>194</v>
      </c>
      <c r="E40" s="37">
        <v>1</v>
      </c>
      <c r="F40" s="39" t="s">
        <v>45</v>
      </c>
      <c r="G40" s="47" t="s">
        <v>143</v>
      </c>
      <c r="H40" s="40" t="s">
        <v>136</v>
      </c>
      <c r="I40" s="48"/>
      <c r="J40" s="49"/>
      <c r="K40" s="50">
        <v>1</v>
      </c>
      <c r="L40" s="51"/>
      <c r="M40" s="52"/>
      <c r="N40" s="46">
        <v>0.45555555555555555</v>
      </c>
      <c r="O40" s="53">
        <f t="shared" si="0"/>
        <v>7.6388888888888618E-3</v>
      </c>
      <c r="P40" s="54"/>
    </row>
    <row r="41" spans="1:16" ht="16" x14ac:dyDescent="0.2">
      <c r="A41" s="46">
        <v>0.43611111111111112</v>
      </c>
      <c r="B41" s="40" t="s">
        <v>109</v>
      </c>
      <c r="C41" s="40"/>
      <c r="D41" s="40" t="s">
        <v>120</v>
      </c>
      <c r="E41" s="37">
        <v>1</v>
      </c>
      <c r="F41" s="39" t="s">
        <v>46</v>
      </c>
      <c r="G41" s="47" t="s">
        <v>103</v>
      </c>
      <c r="H41" s="40" t="s">
        <v>215</v>
      </c>
      <c r="I41" s="48"/>
      <c r="J41" s="49"/>
      <c r="K41" s="50"/>
      <c r="L41" s="51">
        <v>1</v>
      </c>
      <c r="M41" s="52"/>
      <c r="N41" s="46">
        <v>0.4458333333333333</v>
      </c>
      <c r="O41" s="53">
        <f t="shared" si="0"/>
        <v>9.7222222222221877E-3</v>
      </c>
      <c r="P41" s="54"/>
    </row>
    <row r="42" spans="1:16" ht="16" x14ac:dyDescent="0.2">
      <c r="A42" s="46">
        <v>0.4368055555555555</v>
      </c>
      <c r="B42" s="40" t="s">
        <v>205</v>
      </c>
      <c r="C42" s="40"/>
      <c r="D42" s="40" t="s">
        <v>194</v>
      </c>
      <c r="E42" s="37">
        <v>1</v>
      </c>
      <c r="F42" s="39" t="s">
        <v>45</v>
      </c>
      <c r="G42" s="47" t="s">
        <v>103</v>
      </c>
      <c r="H42" s="40" t="s">
        <v>220</v>
      </c>
      <c r="I42" s="48"/>
      <c r="J42" s="49"/>
      <c r="K42" s="50"/>
      <c r="L42" s="51">
        <v>1</v>
      </c>
      <c r="M42" s="52"/>
      <c r="N42" s="46">
        <v>0.44236111111111115</v>
      </c>
      <c r="O42" s="53">
        <f t="shared" si="0"/>
        <v>5.5555555555556468E-3</v>
      </c>
      <c r="P42" s="54"/>
    </row>
    <row r="43" spans="1:16" ht="16" x14ac:dyDescent="0.2">
      <c r="A43" s="46">
        <v>0.4368055555555555</v>
      </c>
      <c r="B43" s="40" t="s">
        <v>191</v>
      </c>
      <c r="C43" s="40"/>
      <c r="D43" s="40" t="s">
        <v>120</v>
      </c>
      <c r="E43" s="37">
        <v>1</v>
      </c>
      <c r="F43" s="39" t="s">
        <v>51</v>
      </c>
      <c r="G43" s="47" t="s">
        <v>103</v>
      </c>
      <c r="H43" s="40" t="s">
        <v>245</v>
      </c>
      <c r="I43" s="48"/>
      <c r="J43" s="49"/>
      <c r="K43" s="50"/>
      <c r="L43" s="51">
        <v>1</v>
      </c>
      <c r="M43" s="52"/>
      <c r="N43" s="46">
        <v>0.44097222222222227</v>
      </c>
      <c r="O43" s="53">
        <f t="shared" si="0"/>
        <v>4.1666666666667629E-3</v>
      </c>
      <c r="P43" s="54"/>
    </row>
    <row r="44" spans="1:16" ht="16" x14ac:dyDescent="0.2">
      <c r="A44" s="46">
        <v>0.44236111111111115</v>
      </c>
      <c r="B44" s="40" t="s">
        <v>193</v>
      </c>
      <c r="C44" s="40"/>
      <c r="D44" s="40" t="s">
        <v>194</v>
      </c>
      <c r="E44" s="37">
        <v>2</v>
      </c>
      <c r="F44" s="39" t="s">
        <v>50</v>
      </c>
      <c r="G44" s="47" t="s">
        <v>220</v>
      </c>
      <c r="H44" s="40" t="s">
        <v>103</v>
      </c>
      <c r="I44" s="48"/>
      <c r="J44" s="49"/>
      <c r="K44" s="50"/>
      <c r="L44" s="51">
        <v>1</v>
      </c>
      <c r="M44" s="52"/>
      <c r="N44" s="46">
        <v>0.44861111111111113</v>
      </c>
      <c r="O44" s="53">
        <f t="shared" si="0"/>
        <v>6.2499999999999778E-3</v>
      </c>
      <c r="P44" s="54"/>
    </row>
    <row r="45" spans="1:16" ht="16" x14ac:dyDescent="0.2">
      <c r="A45" s="46">
        <v>0.44444444444444442</v>
      </c>
      <c r="B45" s="40" t="s">
        <v>209</v>
      </c>
      <c r="C45" s="40"/>
      <c r="D45" s="40" t="s">
        <v>120</v>
      </c>
      <c r="E45" s="37">
        <v>1</v>
      </c>
      <c r="F45" s="39" t="s">
        <v>44</v>
      </c>
      <c r="G45" s="47" t="s">
        <v>250</v>
      </c>
      <c r="H45" s="40" t="s">
        <v>103</v>
      </c>
      <c r="I45" s="48"/>
      <c r="J45" s="49"/>
      <c r="K45" s="50"/>
      <c r="L45" s="51">
        <v>1</v>
      </c>
      <c r="M45" s="52"/>
      <c r="N45" s="46">
        <v>0.46597222222222223</v>
      </c>
      <c r="O45" s="53">
        <f t="shared" si="0"/>
        <v>2.1527777777777812E-2</v>
      </c>
      <c r="P45" s="54"/>
    </row>
    <row r="46" spans="1:16" ht="16" x14ac:dyDescent="0.2">
      <c r="A46" s="46">
        <v>0.44722222222222219</v>
      </c>
      <c r="B46" s="40" t="s">
        <v>253</v>
      </c>
      <c r="C46" s="40"/>
      <c r="D46" s="40" t="s">
        <v>120</v>
      </c>
      <c r="E46" s="37">
        <v>1</v>
      </c>
      <c r="F46" s="39" t="s">
        <v>50</v>
      </c>
      <c r="G46" s="47" t="s">
        <v>170</v>
      </c>
      <c r="H46" s="40" t="s">
        <v>103</v>
      </c>
      <c r="I46" s="48"/>
      <c r="J46" s="49"/>
      <c r="K46" s="50"/>
      <c r="L46" s="51">
        <v>1</v>
      </c>
      <c r="M46" s="52"/>
      <c r="N46" s="46">
        <v>0.46597222222222223</v>
      </c>
      <c r="O46" s="53">
        <f t="shared" si="0"/>
        <v>1.8750000000000044E-2</v>
      </c>
      <c r="P46" s="54"/>
    </row>
    <row r="47" spans="1:16" ht="16" x14ac:dyDescent="0.2">
      <c r="A47" s="46">
        <v>0.44861111111111113</v>
      </c>
      <c r="B47" s="40" t="s">
        <v>168</v>
      </c>
      <c r="C47" s="40"/>
      <c r="D47" s="40" t="s">
        <v>194</v>
      </c>
      <c r="E47" s="37">
        <v>1</v>
      </c>
      <c r="F47" s="39" t="s">
        <v>44</v>
      </c>
      <c r="G47" s="47" t="s">
        <v>103</v>
      </c>
      <c r="H47" s="40" t="s">
        <v>136</v>
      </c>
      <c r="I47" s="48"/>
      <c r="J47" s="49"/>
      <c r="K47" s="50"/>
      <c r="L47" s="51">
        <v>1</v>
      </c>
      <c r="M47" s="52"/>
      <c r="N47" s="46">
        <v>0.45277777777777778</v>
      </c>
      <c r="O47" s="53">
        <f t="shared" si="0"/>
        <v>4.1666666666666519E-3</v>
      </c>
      <c r="P47" s="54"/>
    </row>
    <row r="48" spans="1:16" ht="16" x14ac:dyDescent="0.2">
      <c r="A48" s="46">
        <v>0.44930555555555557</v>
      </c>
      <c r="B48" s="40" t="s">
        <v>191</v>
      </c>
      <c r="C48" s="40">
        <v>1</v>
      </c>
      <c r="D48" s="40" t="s">
        <v>194</v>
      </c>
      <c r="E48" s="37"/>
      <c r="F48" s="39" t="s">
        <v>51</v>
      </c>
      <c r="G48" s="47" t="s">
        <v>248</v>
      </c>
      <c r="H48" s="40" t="s">
        <v>245</v>
      </c>
      <c r="I48" s="48">
        <v>1</v>
      </c>
      <c r="J48" s="49"/>
      <c r="K48" s="50"/>
      <c r="L48" s="51"/>
      <c r="M48" s="52"/>
      <c r="N48" s="46">
        <v>0.46111111111111108</v>
      </c>
      <c r="O48" s="53">
        <f t="shared" si="0"/>
        <v>1.1805555555555514E-2</v>
      </c>
      <c r="P48" s="54"/>
    </row>
    <row r="49" spans="1:16" ht="16" x14ac:dyDescent="0.2">
      <c r="A49" s="46">
        <v>0.45555555555555555</v>
      </c>
      <c r="B49" s="40" t="s">
        <v>193</v>
      </c>
      <c r="C49" s="40"/>
      <c r="D49" s="40" t="s">
        <v>194</v>
      </c>
      <c r="E49" s="37">
        <v>2</v>
      </c>
      <c r="F49" s="39" t="s">
        <v>50</v>
      </c>
      <c r="G49" s="47" t="s">
        <v>103</v>
      </c>
      <c r="H49" s="40" t="s">
        <v>220</v>
      </c>
      <c r="I49" s="48">
        <v>1</v>
      </c>
      <c r="J49" s="49"/>
      <c r="K49" s="50"/>
      <c r="L49" s="51"/>
      <c r="M49" s="52"/>
      <c r="N49" s="46">
        <v>0.46249999999999997</v>
      </c>
      <c r="O49" s="53">
        <f t="shared" si="0"/>
        <v>6.9444444444444198E-3</v>
      </c>
      <c r="P49" s="54"/>
    </row>
    <row r="50" spans="1:16" ht="16" x14ac:dyDescent="0.2">
      <c r="A50" s="46">
        <v>0.45555555555555555</v>
      </c>
      <c r="B50" s="40" t="s">
        <v>109</v>
      </c>
      <c r="C50" s="40"/>
      <c r="D50" s="40" t="s">
        <v>120</v>
      </c>
      <c r="E50" s="37">
        <v>1</v>
      </c>
      <c r="F50" s="39" t="s">
        <v>49</v>
      </c>
      <c r="G50" s="47" t="s">
        <v>103</v>
      </c>
      <c r="H50" s="40" t="s">
        <v>261</v>
      </c>
      <c r="I50" s="48">
        <v>1</v>
      </c>
      <c r="J50" s="49"/>
      <c r="K50" s="50"/>
      <c r="L50" s="51"/>
      <c r="M50" s="52"/>
      <c r="N50" s="46">
        <v>0.4597222222222222</v>
      </c>
      <c r="O50" s="53">
        <f t="shared" si="0"/>
        <v>4.1666666666666519E-3</v>
      </c>
      <c r="P50" s="54"/>
    </row>
    <row r="51" spans="1:16" ht="16" x14ac:dyDescent="0.2">
      <c r="A51" s="46">
        <v>0.45555555555555555</v>
      </c>
      <c r="B51" s="40" t="s">
        <v>127</v>
      </c>
      <c r="C51" s="40"/>
      <c r="D51" s="40" t="s">
        <v>120</v>
      </c>
      <c r="E51" s="37">
        <v>1</v>
      </c>
      <c r="F51" s="39" t="s">
        <v>49</v>
      </c>
      <c r="G51" s="47" t="s">
        <v>103</v>
      </c>
      <c r="H51" s="40" t="s">
        <v>200</v>
      </c>
      <c r="I51" s="48">
        <v>1</v>
      </c>
      <c r="J51" s="49"/>
      <c r="K51" s="50"/>
      <c r="L51" s="51"/>
      <c r="M51" s="52"/>
      <c r="N51" s="46">
        <v>0.45763888888888887</v>
      </c>
      <c r="O51" s="53">
        <f t="shared" si="0"/>
        <v>2.0833333333333259E-3</v>
      </c>
      <c r="P51" s="54"/>
    </row>
    <row r="52" spans="1:16" ht="16" x14ac:dyDescent="0.2">
      <c r="A52" s="46">
        <v>0.46666666666666662</v>
      </c>
      <c r="B52" s="40" t="s">
        <v>202</v>
      </c>
      <c r="C52" s="40"/>
      <c r="D52" s="40" t="s">
        <v>120</v>
      </c>
      <c r="E52" s="37">
        <v>1</v>
      </c>
      <c r="F52" s="39" t="s">
        <v>51</v>
      </c>
      <c r="G52" s="47" t="s">
        <v>103</v>
      </c>
      <c r="H52" s="40" t="s">
        <v>237</v>
      </c>
      <c r="I52" s="48"/>
      <c r="J52" s="49"/>
      <c r="K52" s="50">
        <v>1</v>
      </c>
      <c r="L52" s="51"/>
      <c r="M52" s="52"/>
      <c r="N52" s="46">
        <v>0.4694444444444445</v>
      </c>
      <c r="O52" s="53">
        <f t="shared" si="0"/>
        <v>2.7777777777778789E-3</v>
      </c>
      <c r="P52" s="54"/>
    </row>
    <row r="53" spans="1:16" ht="16" x14ac:dyDescent="0.2">
      <c r="A53" s="46">
        <v>0.46736111111111112</v>
      </c>
      <c r="B53" s="40" t="s">
        <v>207</v>
      </c>
      <c r="C53" s="40">
        <v>1</v>
      </c>
      <c r="D53" s="40" t="s">
        <v>194</v>
      </c>
      <c r="E53" s="37"/>
      <c r="F53" s="39" t="s">
        <v>45</v>
      </c>
      <c r="G53" s="47" t="s">
        <v>143</v>
      </c>
      <c r="H53" s="40" t="s">
        <v>125</v>
      </c>
      <c r="I53" s="48"/>
      <c r="J53" s="49"/>
      <c r="K53" s="50"/>
      <c r="L53" s="51">
        <v>1</v>
      </c>
      <c r="M53" s="52"/>
      <c r="N53" s="46">
        <v>0.4777777777777778</v>
      </c>
      <c r="O53" s="53">
        <f t="shared" si="0"/>
        <v>1.0416666666666685E-2</v>
      </c>
      <c r="P53" s="54"/>
    </row>
    <row r="54" spans="1:16" ht="16" x14ac:dyDescent="0.2">
      <c r="A54" s="46">
        <v>0.4694444444444445</v>
      </c>
      <c r="B54" s="40" t="s">
        <v>112</v>
      </c>
      <c r="C54" s="40"/>
      <c r="D54" s="40" t="s">
        <v>194</v>
      </c>
      <c r="E54" s="37">
        <v>1</v>
      </c>
      <c r="F54" s="39" t="s">
        <v>46</v>
      </c>
      <c r="G54" s="47" t="s">
        <v>103</v>
      </c>
      <c r="H54" s="40" t="s">
        <v>252</v>
      </c>
      <c r="I54" s="48">
        <v>1</v>
      </c>
      <c r="J54" s="49"/>
      <c r="K54" s="50"/>
      <c r="L54" s="51"/>
      <c r="M54" s="52"/>
      <c r="N54" s="46">
        <v>0.47291666666666665</v>
      </c>
      <c r="O54" s="53">
        <f t="shared" si="0"/>
        <v>3.4722222222221544E-3</v>
      </c>
      <c r="P54" s="54"/>
    </row>
    <row r="55" spans="1:16" ht="16" x14ac:dyDescent="0.2">
      <c r="A55" s="46">
        <v>0.4777777777777778</v>
      </c>
      <c r="B55" s="40" t="s">
        <v>112</v>
      </c>
      <c r="C55" s="40">
        <v>1</v>
      </c>
      <c r="D55" s="40" t="s">
        <v>194</v>
      </c>
      <c r="E55" s="37"/>
      <c r="F55" s="39" t="s">
        <v>46</v>
      </c>
      <c r="G55" s="47" t="s">
        <v>143</v>
      </c>
      <c r="H55" s="40" t="s">
        <v>252</v>
      </c>
      <c r="I55" s="48">
        <v>1</v>
      </c>
      <c r="J55" s="55"/>
      <c r="K55" s="56"/>
      <c r="L55" s="51"/>
      <c r="M55" s="52"/>
      <c r="N55" s="46">
        <v>0.48194444444444445</v>
      </c>
      <c r="O55" s="53">
        <f t="shared" si="0"/>
        <v>4.1666666666666519E-3</v>
      </c>
      <c r="P55" s="54"/>
    </row>
    <row r="56" spans="1:16" ht="16" x14ac:dyDescent="0.2">
      <c r="A56" s="46">
        <v>0.47916666666666669</v>
      </c>
      <c r="B56" s="40" t="s">
        <v>139</v>
      </c>
      <c r="C56" s="40"/>
      <c r="D56" s="40" t="s">
        <v>120</v>
      </c>
      <c r="E56" s="37">
        <v>1</v>
      </c>
      <c r="F56" s="39" t="s">
        <v>45</v>
      </c>
      <c r="G56" s="47" t="s">
        <v>125</v>
      </c>
      <c r="H56" s="40" t="s">
        <v>103</v>
      </c>
      <c r="I56" s="48"/>
      <c r="J56" s="55"/>
      <c r="K56" s="56">
        <v>1</v>
      </c>
      <c r="L56" s="51"/>
      <c r="M56" s="52"/>
      <c r="N56" s="46">
        <v>0.4861111111111111</v>
      </c>
      <c r="O56" s="53">
        <f t="shared" si="0"/>
        <v>6.9444444444444198E-3</v>
      </c>
      <c r="P56" s="54"/>
    </row>
    <row r="57" spans="1:16" ht="16" x14ac:dyDescent="0.2">
      <c r="A57" s="46">
        <v>0.48541666666666666</v>
      </c>
      <c r="B57" s="40" t="s">
        <v>253</v>
      </c>
      <c r="C57" s="40"/>
      <c r="D57" s="40" t="s">
        <v>120</v>
      </c>
      <c r="E57" s="37">
        <v>1</v>
      </c>
      <c r="F57" s="39" t="s">
        <v>50</v>
      </c>
      <c r="G57" s="47" t="s">
        <v>103</v>
      </c>
      <c r="H57" s="40" t="s">
        <v>170</v>
      </c>
      <c r="I57" s="48"/>
      <c r="J57" s="55"/>
      <c r="K57" s="56"/>
      <c r="L57" s="51">
        <v>1</v>
      </c>
      <c r="M57" s="52"/>
      <c r="N57" s="46">
        <v>0.4909722222222222</v>
      </c>
      <c r="O57" s="53">
        <f t="shared" si="0"/>
        <v>5.5555555555555358E-3</v>
      </c>
      <c r="P57" s="54"/>
    </row>
    <row r="58" spans="1:16" ht="16" x14ac:dyDescent="0.2">
      <c r="A58" s="46">
        <v>0.4861111111111111</v>
      </c>
      <c r="B58" s="40" t="s">
        <v>109</v>
      </c>
      <c r="C58" s="40"/>
      <c r="D58" s="40" t="s">
        <v>120</v>
      </c>
      <c r="E58" s="37">
        <v>1</v>
      </c>
      <c r="F58" s="39" t="s">
        <v>49</v>
      </c>
      <c r="G58" s="47" t="s">
        <v>237</v>
      </c>
      <c r="H58" s="40" t="s">
        <v>103</v>
      </c>
      <c r="I58" s="48">
        <v>1</v>
      </c>
      <c r="J58" s="55"/>
      <c r="K58" s="56"/>
      <c r="L58" s="51"/>
      <c r="M58" s="52"/>
      <c r="N58" s="46">
        <v>0.49027777777777781</v>
      </c>
      <c r="O58" s="53">
        <f t="shared" si="0"/>
        <v>4.1666666666667074E-3</v>
      </c>
      <c r="P58" s="54"/>
    </row>
    <row r="59" spans="1:16" ht="16" x14ac:dyDescent="0.2">
      <c r="A59" s="46">
        <v>0.48680555555555555</v>
      </c>
      <c r="B59" s="40" t="s">
        <v>202</v>
      </c>
      <c r="C59" s="40">
        <v>1</v>
      </c>
      <c r="D59" s="40" t="s">
        <v>194</v>
      </c>
      <c r="E59" s="37"/>
      <c r="F59" s="39" t="s">
        <v>51</v>
      </c>
      <c r="G59" s="47" t="s">
        <v>103</v>
      </c>
      <c r="H59" s="40" t="s">
        <v>237</v>
      </c>
      <c r="I59" s="57"/>
      <c r="J59" s="55"/>
      <c r="K59" s="56">
        <v>1</v>
      </c>
      <c r="L59" s="51"/>
      <c r="M59" s="52"/>
      <c r="N59" s="46">
        <v>0.49027777777777781</v>
      </c>
      <c r="O59" s="53">
        <f t="shared" si="0"/>
        <v>3.4722222222222654E-3</v>
      </c>
      <c r="P59" s="54"/>
    </row>
    <row r="60" spans="1:16" ht="16" x14ac:dyDescent="0.2">
      <c r="A60" s="46">
        <v>0.48680555555555555</v>
      </c>
      <c r="B60" s="40" t="s">
        <v>213</v>
      </c>
      <c r="C60" s="40">
        <v>1</v>
      </c>
      <c r="D60" s="40" t="s">
        <v>194</v>
      </c>
      <c r="E60" s="37"/>
      <c r="F60" s="39" t="s">
        <v>51</v>
      </c>
      <c r="G60" s="47" t="s">
        <v>103</v>
      </c>
      <c r="H60" s="40" t="s">
        <v>125</v>
      </c>
      <c r="I60" s="57"/>
      <c r="J60" s="55"/>
      <c r="K60" s="56">
        <v>1</v>
      </c>
      <c r="L60" s="51"/>
      <c r="M60" s="52"/>
      <c r="N60" s="46">
        <v>0.49374999999999997</v>
      </c>
      <c r="O60" s="53">
        <f t="shared" si="0"/>
        <v>6.9444444444444198E-3</v>
      </c>
      <c r="P60" s="54"/>
    </row>
    <row r="61" spans="1:16" ht="16" x14ac:dyDescent="0.2">
      <c r="A61" s="46">
        <v>0.49027777777777781</v>
      </c>
      <c r="B61" s="40" t="s">
        <v>112</v>
      </c>
      <c r="C61" s="40"/>
      <c r="D61" s="40" t="s">
        <v>194</v>
      </c>
      <c r="E61" s="37">
        <v>1</v>
      </c>
      <c r="F61" s="39" t="s">
        <v>46</v>
      </c>
      <c r="G61" s="47" t="s">
        <v>252</v>
      </c>
      <c r="H61" s="40" t="s">
        <v>103</v>
      </c>
      <c r="I61" s="48"/>
      <c r="J61" s="55"/>
      <c r="K61" s="56"/>
      <c r="L61" s="51">
        <v>1</v>
      </c>
      <c r="M61" s="52"/>
      <c r="N61" s="46">
        <v>0.49861111111111112</v>
      </c>
      <c r="O61" s="53">
        <f t="shared" si="0"/>
        <v>8.3333333333333037E-3</v>
      </c>
      <c r="P61" s="88"/>
    </row>
    <row r="62" spans="1:16" ht="16" x14ac:dyDescent="0.2">
      <c r="A62" s="46">
        <v>0.4909722222222222</v>
      </c>
      <c r="B62" s="40" t="s">
        <v>227</v>
      </c>
      <c r="C62" s="40">
        <v>1</v>
      </c>
      <c r="D62" s="40" t="s">
        <v>194</v>
      </c>
      <c r="E62" s="37"/>
      <c r="F62" s="39" t="s">
        <v>51</v>
      </c>
      <c r="G62" s="47" t="s">
        <v>103</v>
      </c>
      <c r="H62" s="40" t="s">
        <v>232</v>
      </c>
      <c r="I62" s="48">
        <v>1</v>
      </c>
      <c r="J62" s="55"/>
      <c r="K62" s="56"/>
      <c r="L62" s="51"/>
      <c r="M62" s="52"/>
      <c r="N62" s="46">
        <v>0.49513888888888885</v>
      </c>
      <c r="O62" s="53">
        <f t="shared" si="0"/>
        <v>4.1666666666666519E-3</v>
      </c>
      <c r="P62" s="54"/>
    </row>
    <row r="63" spans="1:16" ht="16" x14ac:dyDescent="0.2">
      <c r="A63" s="46">
        <v>0.5229166666666667</v>
      </c>
      <c r="B63" s="40" t="s">
        <v>109</v>
      </c>
      <c r="C63" s="40"/>
      <c r="D63" s="40" t="s">
        <v>120</v>
      </c>
      <c r="E63" s="37">
        <v>1</v>
      </c>
      <c r="F63" s="39" t="s">
        <v>46</v>
      </c>
      <c r="G63" s="47" t="s">
        <v>215</v>
      </c>
      <c r="H63" s="40" t="s">
        <v>103</v>
      </c>
      <c r="I63" s="48">
        <v>1</v>
      </c>
      <c r="J63" s="55"/>
      <c r="K63" s="56"/>
      <c r="L63" s="51"/>
      <c r="M63" s="52"/>
      <c r="N63" s="46">
        <v>0.54305555555555551</v>
      </c>
      <c r="O63" s="53">
        <f t="shared" si="0"/>
        <v>2.0138888888888817E-2</v>
      </c>
      <c r="P63" s="54"/>
    </row>
    <row r="64" spans="1:16" ht="16" x14ac:dyDescent="0.2">
      <c r="A64" s="46">
        <v>0.52430555555555558</v>
      </c>
      <c r="B64" s="40" t="s">
        <v>191</v>
      </c>
      <c r="C64" s="40"/>
      <c r="D64" s="40" t="s">
        <v>120</v>
      </c>
      <c r="E64" s="37">
        <v>1</v>
      </c>
      <c r="F64" s="39" t="s">
        <v>51</v>
      </c>
      <c r="G64" s="47" t="s">
        <v>245</v>
      </c>
      <c r="H64" s="40" t="s">
        <v>103</v>
      </c>
      <c r="I64" s="48">
        <v>1</v>
      </c>
      <c r="J64" s="55"/>
      <c r="K64" s="56"/>
      <c r="L64" s="51"/>
      <c r="M64" s="52"/>
      <c r="N64" s="46">
        <v>0.54305555555555551</v>
      </c>
      <c r="O64" s="53">
        <f t="shared" si="0"/>
        <v>1.8749999999999933E-2</v>
      </c>
      <c r="P64" s="54"/>
    </row>
    <row r="65" spans="1:16" ht="16" x14ac:dyDescent="0.2">
      <c r="A65" s="46">
        <v>0.52569444444444446</v>
      </c>
      <c r="B65" s="40" t="s">
        <v>193</v>
      </c>
      <c r="C65" s="40"/>
      <c r="D65" s="40" t="s">
        <v>194</v>
      </c>
      <c r="E65" s="37">
        <v>2</v>
      </c>
      <c r="F65" s="39" t="s">
        <v>50</v>
      </c>
      <c r="G65" s="47" t="s">
        <v>103</v>
      </c>
      <c r="H65" s="40" t="s">
        <v>220</v>
      </c>
      <c r="I65" s="48"/>
      <c r="J65" s="55"/>
      <c r="K65" s="56">
        <v>1</v>
      </c>
      <c r="L65" s="51"/>
      <c r="M65" s="52"/>
      <c r="N65" s="46">
        <v>0.52986111111111112</v>
      </c>
      <c r="O65" s="53">
        <f t="shared" si="0"/>
        <v>4.1666666666666519E-3</v>
      </c>
      <c r="P65" s="54"/>
    </row>
    <row r="66" spans="1:16" ht="16" x14ac:dyDescent="0.2">
      <c r="A66" s="46">
        <v>0.52847222222222223</v>
      </c>
      <c r="B66" s="40" t="s">
        <v>209</v>
      </c>
      <c r="C66" s="40"/>
      <c r="D66" s="40" t="s">
        <v>120</v>
      </c>
      <c r="E66" s="37">
        <v>1</v>
      </c>
      <c r="F66" s="39" t="s">
        <v>44</v>
      </c>
      <c r="G66" s="47" t="s">
        <v>103</v>
      </c>
      <c r="H66" s="40" t="s">
        <v>203</v>
      </c>
      <c r="I66" s="48"/>
      <c r="J66" s="55"/>
      <c r="K66" s="56"/>
      <c r="L66" s="51">
        <v>1</v>
      </c>
      <c r="M66" s="52"/>
      <c r="N66" s="46">
        <v>0.53263888888888888</v>
      </c>
      <c r="O66" s="53">
        <f t="shared" si="0"/>
        <v>4.1666666666666519E-3</v>
      </c>
      <c r="P66" s="54"/>
    </row>
    <row r="67" spans="1:16" ht="16" x14ac:dyDescent="0.2">
      <c r="A67" s="46">
        <v>0.52916666666666667</v>
      </c>
      <c r="B67" s="40" t="s">
        <v>262</v>
      </c>
      <c r="C67" s="40"/>
      <c r="D67" s="40" t="s">
        <v>194</v>
      </c>
      <c r="E67" s="37">
        <v>2</v>
      </c>
      <c r="F67" s="39" t="s">
        <v>44</v>
      </c>
      <c r="G67" s="47" t="s">
        <v>103</v>
      </c>
      <c r="H67" s="40" t="s">
        <v>172</v>
      </c>
      <c r="I67" s="48"/>
      <c r="J67" s="55"/>
      <c r="K67" s="56"/>
      <c r="L67" s="51">
        <v>1</v>
      </c>
      <c r="M67" s="52"/>
      <c r="N67" s="46">
        <v>0.53541666666666665</v>
      </c>
      <c r="O67" s="53">
        <f t="shared" si="0"/>
        <v>6.2499999999999778E-3</v>
      </c>
      <c r="P67" s="54"/>
    </row>
    <row r="68" spans="1:16" ht="16" x14ac:dyDescent="0.2">
      <c r="A68" s="46">
        <v>0.53402777777777777</v>
      </c>
      <c r="B68" s="40" t="s">
        <v>109</v>
      </c>
      <c r="C68" s="40"/>
      <c r="D68" s="40" t="s">
        <v>120</v>
      </c>
      <c r="E68" s="37">
        <v>1</v>
      </c>
      <c r="F68" s="39" t="s">
        <v>46</v>
      </c>
      <c r="G68" s="47" t="s">
        <v>103</v>
      </c>
      <c r="H68" s="40" t="s">
        <v>263</v>
      </c>
      <c r="I68" s="48"/>
      <c r="J68" s="55"/>
      <c r="K68" s="56">
        <v>1</v>
      </c>
      <c r="L68" s="51"/>
      <c r="M68" s="52"/>
      <c r="N68" s="46">
        <v>0.53888888888888886</v>
      </c>
      <c r="O68" s="53">
        <f t="shared" ref="O68:O131" si="1">ABS(N68-A68)</f>
        <v>4.8611111111110938E-3</v>
      </c>
      <c r="P68" s="54"/>
    </row>
    <row r="69" spans="1:16" ht="16" x14ac:dyDescent="0.2">
      <c r="A69" s="46">
        <v>4.3055555555555562E-2</v>
      </c>
      <c r="B69" s="40" t="s">
        <v>247</v>
      </c>
      <c r="C69" s="40"/>
      <c r="D69" s="40" t="s">
        <v>120</v>
      </c>
      <c r="E69" s="37">
        <v>2</v>
      </c>
      <c r="F69" s="39" t="s">
        <v>51</v>
      </c>
      <c r="G69" s="47" t="s">
        <v>103</v>
      </c>
      <c r="H69" s="40" t="s">
        <v>165</v>
      </c>
      <c r="I69" s="48">
        <v>1</v>
      </c>
      <c r="J69" s="55"/>
      <c r="K69" s="56"/>
      <c r="L69" s="51"/>
      <c r="M69" s="52"/>
      <c r="N69" s="46">
        <v>4.7222222222222221E-2</v>
      </c>
      <c r="O69" s="53">
        <f t="shared" si="1"/>
        <v>4.1666666666666588E-3</v>
      </c>
      <c r="P69" s="54"/>
    </row>
    <row r="70" spans="1:16" ht="16" x14ac:dyDescent="0.2">
      <c r="A70" s="46">
        <v>4.3750000000000004E-2</v>
      </c>
      <c r="B70" s="40" t="s">
        <v>131</v>
      </c>
      <c r="C70" s="40"/>
      <c r="D70" s="40" t="s">
        <v>194</v>
      </c>
      <c r="E70" s="37">
        <v>1</v>
      </c>
      <c r="F70" s="39" t="s">
        <v>45</v>
      </c>
      <c r="G70" s="47" t="s">
        <v>237</v>
      </c>
      <c r="H70" s="40" t="s">
        <v>136</v>
      </c>
      <c r="I70" s="48"/>
      <c r="J70" s="55"/>
      <c r="K70" s="56"/>
      <c r="L70" s="51">
        <v>1</v>
      </c>
      <c r="M70" s="52"/>
      <c r="N70" s="46">
        <v>5.2777777777777778E-2</v>
      </c>
      <c r="O70" s="53">
        <f t="shared" si="1"/>
        <v>9.0277777777777735E-3</v>
      </c>
      <c r="P70" s="54"/>
    </row>
    <row r="71" spans="1:16" ht="16" x14ac:dyDescent="0.2">
      <c r="A71" s="46">
        <v>4.6527777777777779E-2</v>
      </c>
      <c r="B71" s="40" t="s">
        <v>109</v>
      </c>
      <c r="C71" s="40"/>
      <c r="D71" s="40" t="s">
        <v>120</v>
      </c>
      <c r="E71" s="37">
        <v>1</v>
      </c>
      <c r="F71" s="39" t="s">
        <v>46</v>
      </c>
      <c r="G71" s="47" t="s">
        <v>103</v>
      </c>
      <c r="H71" s="40" t="s">
        <v>257</v>
      </c>
      <c r="I71" s="48"/>
      <c r="J71" s="55"/>
      <c r="K71" s="56">
        <v>1</v>
      </c>
      <c r="L71" s="51"/>
      <c r="M71" s="52"/>
      <c r="N71" s="46">
        <v>5.0694444444444452E-2</v>
      </c>
      <c r="O71" s="53">
        <f t="shared" si="1"/>
        <v>4.1666666666666727E-3</v>
      </c>
      <c r="P71" s="54"/>
    </row>
    <row r="72" spans="1:16" ht="16" x14ac:dyDescent="0.2">
      <c r="A72" s="46">
        <v>5.2777777777777778E-2</v>
      </c>
      <c r="B72" s="40" t="s">
        <v>193</v>
      </c>
      <c r="C72" s="40"/>
      <c r="D72" s="40" t="s">
        <v>194</v>
      </c>
      <c r="E72" s="37">
        <v>2</v>
      </c>
      <c r="F72" s="39" t="s">
        <v>50</v>
      </c>
      <c r="G72" s="47" t="s">
        <v>220</v>
      </c>
      <c r="H72" s="40" t="s">
        <v>103</v>
      </c>
      <c r="I72" s="48">
        <v>1</v>
      </c>
      <c r="J72" s="55"/>
      <c r="K72" s="56"/>
      <c r="L72" s="51"/>
      <c r="M72" s="52"/>
      <c r="N72" s="46">
        <v>5.9722222222222225E-2</v>
      </c>
      <c r="O72" s="53">
        <f t="shared" si="1"/>
        <v>6.9444444444444475E-3</v>
      </c>
      <c r="P72" s="54"/>
    </row>
    <row r="73" spans="1:16" ht="16" x14ac:dyDescent="0.2">
      <c r="A73" s="46">
        <v>5.5555555555555552E-2</v>
      </c>
      <c r="B73" s="40" t="s">
        <v>151</v>
      </c>
      <c r="C73" s="40"/>
      <c r="D73" s="40" t="s">
        <v>194</v>
      </c>
      <c r="E73" s="37">
        <v>1</v>
      </c>
      <c r="F73" s="39" t="s">
        <v>44</v>
      </c>
      <c r="G73" s="47" t="s">
        <v>170</v>
      </c>
      <c r="H73" s="40" t="s">
        <v>103</v>
      </c>
      <c r="I73" s="48"/>
      <c r="J73" s="55"/>
      <c r="K73" s="56">
        <v>1</v>
      </c>
      <c r="L73" s="51"/>
      <c r="M73" s="52"/>
      <c r="N73" s="46">
        <v>6.3888888888888884E-2</v>
      </c>
      <c r="O73" s="53">
        <f t="shared" si="1"/>
        <v>8.3333333333333315E-3</v>
      </c>
      <c r="P73" s="54"/>
    </row>
    <row r="74" spans="1:16" ht="16" x14ac:dyDescent="0.2">
      <c r="A74" s="46">
        <v>5.9722222222222225E-2</v>
      </c>
      <c r="B74" s="40" t="s">
        <v>124</v>
      </c>
      <c r="C74" s="40"/>
      <c r="D74" s="40" t="s">
        <v>194</v>
      </c>
      <c r="E74" s="37">
        <v>1</v>
      </c>
      <c r="F74" s="39" t="s">
        <v>44</v>
      </c>
      <c r="G74" s="47" t="s">
        <v>172</v>
      </c>
      <c r="H74" s="40" t="s">
        <v>103</v>
      </c>
      <c r="I74" s="48"/>
      <c r="J74" s="55"/>
      <c r="K74" s="56"/>
      <c r="L74" s="51">
        <v>1</v>
      </c>
      <c r="M74" s="52"/>
      <c r="N74" s="46">
        <v>7.4305555555555555E-2</v>
      </c>
      <c r="O74" s="53">
        <f t="shared" si="1"/>
        <v>1.458333333333333E-2</v>
      </c>
      <c r="P74" s="54"/>
    </row>
    <row r="75" spans="1:16" ht="16" x14ac:dyDescent="0.2">
      <c r="A75" s="46">
        <v>6.5972222222222224E-2</v>
      </c>
      <c r="B75" s="40" t="s">
        <v>193</v>
      </c>
      <c r="C75" s="40"/>
      <c r="D75" s="40" t="s">
        <v>194</v>
      </c>
      <c r="E75" s="37">
        <v>2</v>
      </c>
      <c r="F75" s="39" t="s">
        <v>50</v>
      </c>
      <c r="G75" s="47" t="s">
        <v>103</v>
      </c>
      <c r="H75" s="40" t="s">
        <v>220</v>
      </c>
      <c r="I75" s="48"/>
      <c r="J75" s="55"/>
      <c r="K75" s="56">
        <v>1</v>
      </c>
      <c r="L75" s="51"/>
      <c r="M75" s="52"/>
      <c r="N75" s="46">
        <v>6.9444444444444434E-2</v>
      </c>
      <c r="O75" s="53">
        <f t="shared" si="1"/>
        <v>3.4722222222222099E-3</v>
      </c>
      <c r="P75" s="54"/>
    </row>
    <row r="76" spans="1:16" ht="16" x14ac:dyDescent="0.2">
      <c r="A76" s="46">
        <v>7.1527777777777787E-2</v>
      </c>
      <c r="B76" s="40" t="s">
        <v>202</v>
      </c>
      <c r="C76" s="40"/>
      <c r="D76" s="40" t="s">
        <v>194</v>
      </c>
      <c r="E76" s="37">
        <v>1</v>
      </c>
      <c r="F76" s="39" t="s">
        <v>51</v>
      </c>
      <c r="G76" s="47" t="s">
        <v>103</v>
      </c>
      <c r="H76" s="40" t="s">
        <v>220</v>
      </c>
      <c r="I76" s="48"/>
      <c r="J76" s="55"/>
      <c r="K76" s="56">
        <v>1</v>
      </c>
      <c r="L76" s="51"/>
      <c r="M76" s="52"/>
      <c r="N76" s="46">
        <v>7.4305555555555555E-2</v>
      </c>
      <c r="O76" s="53">
        <f t="shared" si="1"/>
        <v>2.7777777777777679E-3</v>
      </c>
      <c r="P76" s="54"/>
    </row>
    <row r="77" spans="1:16" ht="16" x14ac:dyDescent="0.2">
      <c r="A77" s="46">
        <v>7.1527777777777787E-2</v>
      </c>
      <c r="B77" s="40" t="s">
        <v>168</v>
      </c>
      <c r="C77" s="40"/>
      <c r="D77" s="40" t="s">
        <v>194</v>
      </c>
      <c r="E77" s="37">
        <v>1</v>
      </c>
      <c r="F77" s="39" t="s">
        <v>44</v>
      </c>
      <c r="G77" s="47" t="s">
        <v>103</v>
      </c>
      <c r="H77" s="40" t="s">
        <v>165</v>
      </c>
      <c r="I77" s="48"/>
      <c r="J77" s="55"/>
      <c r="K77" s="56">
        <v>1</v>
      </c>
      <c r="L77" s="51"/>
      <c r="M77" s="52"/>
      <c r="N77" s="46">
        <v>7.7777777777777779E-2</v>
      </c>
      <c r="O77" s="53">
        <f t="shared" si="1"/>
        <v>6.2499999999999917E-3</v>
      </c>
      <c r="P77" s="54"/>
    </row>
    <row r="78" spans="1:16" ht="16" x14ac:dyDescent="0.2">
      <c r="A78" s="46">
        <v>7.3611111111111113E-2</v>
      </c>
      <c r="B78" s="40" t="s">
        <v>191</v>
      </c>
      <c r="C78" s="40"/>
      <c r="D78" s="40" t="s">
        <v>120</v>
      </c>
      <c r="E78" s="37">
        <v>1</v>
      </c>
      <c r="F78" s="39" t="s">
        <v>51</v>
      </c>
      <c r="G78" s="47" t="s">
        <v>103</v>
      </c>
      <c r="H78" s="40" t="s">
        <v>136</v>
      </c>
      <c r="I78" s="48"/>
      <c r="J78" s="55"/>
      <c r="K78" s="56"/>
      <c r="L78" s="51">
        <v>1</v>
      </c>
      <c r="M78" s="52"/>
      <c r="N78" s="46">
        <v>7.7777777777777779E-2</v>
      </c>
      <c r="O78" s="53">
        <f t="shared" si="1"/>
        <v>4.1666666666666657E-3</v>
      </c>
      <c r="P78" s="54"/>
    </row>
    <row r="79" spans="1:16" ht="16" x14ac:dyDescent="0.2">
      <c r="A79" s="46">
        <v>9.5833333333333326E-2</v>
      </c>
      <c r="B79" s="40" t="s">
        <v>146</v>
      </c>
      <c r="C79" s="40"/>
      <c r="D79" s="40" t="s">
        <v>194</v>
      </c>
      <c r="E79" s="37">
        <v>1</v>
      </c>
      <c r="F79" s="39" t="s">
        <v>50</v>
      </c>
      <c r="G79" s="47" t="s">
        <v>103</v>
      </c>
      <c r="H79" s="40" t="s">
        <v>264</v>
      </c>
      <c r="I79" s="48">
        <v>1</v>
      </c>
      <c r="J79" s="55"/>
      <c r="K79" s="56"/>
      <c r="L79" s="51"/>
      <c r="M79" s="52"/>
      <c r="N79" s="46">
        <v>0.10347222222222223</v>
      </c>
      <c r="O79" s="53">
        <f t="shared" si="1"/>
        <v>7.6388888888889034E-3</v>
      </c>
      <c r="P79" s="54"/>
    </row>
    <row r="80" spans="1:16" ht="16" x14ac:dyDescent="0.2">
      <c r="A80" s="46">
        <v>0.10347222222222223</v>
      </c>
      <c r="B80" s="40" t="s">
        <v>146</v>
      </c>
      <c r="C80" s="40"/>
      <c r="D80" s="40" t="s">
        <v>194</v>
      </c>
      <c r="E80" s="37">
        <v>1</v>
      </c>
      <c r="F80" s="39" t="s">
        <v>50</v>
      </c>
      <c r="G80" s="47" t="s">
        <v>264</v>
      </c>
      <c r="H80" s="40" t="s">
        <v>103</v>
      </c>
      <c r="I80" s="48">
        <v>1</v>
      </c>
      <c r="J80" s="55"/>
      <c r="K80" s="56"/>
      <c r="L80" s="51"/>
      <c r="M80" s="52"/>
      <c r="N80" s="46">
        <v>0.10833333333333334</v>
      </c>
      <c r="O80" s="53">
        <f t="shared" si="1"/>
        <v>4.8611111111111077E-3</v>
      </c>
      <c r="P80" s="54"/>
    </row>
    <row r="81" spans="1:16" ht="16" x14ac:dyDescent="0.2">
      <c r="A81" s="46">
        <v>9.7222222222222224E-2</v>
      </c>
      <c r="B81" s="40" t="s">
        <v>247</v>
      </c>
      <c r="C81" s="40">
        <v>1</v>
      </c>
      <c r="D81" s="40" t="s">
        <v>194</v>
      </c>
      <c r="E81" s="37"/>
      <c r="F81" s="39" t="s">
        <v>51</v>
      </c>
      <c r="G81" s="47" t="s">
        <v>103</v>
      </c>
      <c r="H81" s="40" t="s">
        <v>165</v>
      </c>
      <c r="I81" s="48"/>
      <c r="J81" s="55"/>
      <c r="K81" s="56">
        <v>1</v>
      </c>
      <c r="L81" s="51"/>
      <c r="M81" s="52"/>
      <c r="N81" s="46">
        <v>9.9999999999999992E-2</v>
      </c>
      <c r="O81" s="53">
        <f t="shared" si="1"/>
        <v>2.7777777777777679E-3</v>
      </c>
      <c r="P81" s="54"/>
    </row>
    <row r="82" spans="1:16" ht="16" x14ac:dyDescent="0.2">
      <c r="A82" s="46">
        <v>0.1076388888888889</v>
      </c>
      <c r="B82" s="40" t="s">
        <v>207</v>
      </c>
      <c r="C82" s="40">
        <v>1</v>
      </c>
      <c r="D82" s="40" t="s">
        <v>120</v>
      </c>
      <c r="E82" s="37"/>
      <c r="F82" s="39" t="s">
        <v>45</v>
      </c>
      <c r="G82" s="47" t="s">
        <v>248</v>
      </c>
      <c r="H82" s="40" t="s">
        <v>107</v>
      </c>
      <c r="I82" s="48"/>
      <c r="J82" s="55"/>
      <c r="K82" s="56">
        <v>1</v>
      </c>
      <c r="L82" s="51"/>
      <c r="M82" s="52"/>
      <c r="N82" s="46">
        <v>0.11666666666666665</v>
      </c>
      <c r="O82" s="53">
        <f t="shared" si="1"/>
        <v>9.0277777777777596E-3</v>
      </c>
      <c r="P82" s="54"/>
    </row>
    <row r="83" spans="1:16" ht="16" x14ac:dyDescent="0.2">
      <c r="A83" s="46">
        <v>0.11041666666666666</v>
      </c>
      <c r="B83" s="40" t="s">
        <v>265</v>
      </c>
      <c r="C83" s="40"/>
      <c r="D83" s="40" t="s">
        <v>194</v>
      </c>
      <c r="E83" s="37">
        <v>1</v>
      </c>
      <c r="F83" s="39" t="s">
        <v>44</v>
      </c>
      <c r="G83" s="47" t="s">
        <v>170</v>
      </c>
      <c r="H83" s="40" t="s">
        <v>103</v>
      </c>
      <c r="I83" s="48">
        <v>1</v>
      </c>
      <c r="J83" s="55"/>
      <c r="K83" s="56"/>
      <c r="L83" s="51"/>
      <c r="M83" s="52"/>
      <c r="N83" s="46">
        <v>0.12222222222222223</v>
      </c>
      <c r="O83" s="53">
        <f t="shared" si="1"/>
        <v>1.1805555555555569E-2</v>
      </c>
      <c r="P83" s="54"/>
    </row>
    <row r="84" spans="1:16" ht="16" x14ac:dyDescent="0.2">
      <c r="A84" s="46">
        <v>0.11041666666666666</v>
      </c>
      <c r="B84" s="40" t="s">
        <v>253</v>
      </c>
      <c r="C84" s="40"/>
      <c r="D84" s="40" t="s">
        <v>120</v>
      </c>
      <c r="E84" s="37">
        <v>1</v>
      </c>
      <c r="F84" s="39" t="s">
        <v>50</v>
      </c>
      <c r="G84" s="47" t="s">
        <v>170</v>
      </c>
      <c r="H84" s="40" t="s">
        <v>103</v>
      </c>
      <c r="I84" s="48">
        <v>1</v>
      </c>
      <c r="J84" s="55"/>
      <c r="K84" s="56"/>
      <c r="L84" s="51"/>
      <c r="M84" s="52"/>
      <c r="N84" s="46">
        <v>0.12222222222222223</v>
      </c>
      <c r="O84" s="53">
        <f t="shared" si="1"/>
        <v>1.1805555555555569E-2</v>
      </c>
      <c r="P84" s="54"/>
    </row>
    <row r="85" spans="1:16" ht="16" x14ac:dyDescent="0.2">
      <c r="A85" s="46">
        <v>0.1125</v>
      </c>
      <c r="B85" s="40" t="s">
        <v>209</v>
      </c>
      <c r="C85" s="40"/>
      <c r="D85" s="40" t="s">
        <v>120</v>
      </c>
      <c r="E85" s="37">
        <v>1</v>
      </c>
      <c r="F85" s="39" t="s">
        <v>44</v>
      </c>
      <c r="G85" s="47" t="s">
        <v>220</v>
      </c>
      <c r="H85" s="40" t="s">
        <v>103</v>
      </c>
      <c r="I85" s="48"/>
      <c r="J85" s="55"/>
      <c r="K85" s="56"/>
      <c r="L85" s="51">
        <v>1</v>
      </c>
      <c r="M85" s="52"/>
      <c r="N85" s="46">
        <v>0.12222222222222223</v>
      </c>
      <c r="O85" s="53">
        <f t="shared" si="1"/>
        <v>9.7222222222222293E-3</v>
      </c>
      <c r="P85" s="54"/>
    </row>
    <row r="86" spans="1:16" ht="16" x14ac:dyDescent="0.2">
      <c r="A86" s="46">
        <v>0.1125</v>
      </c>
      <c r="B86" s="40" t="s">
        <v>193</v>
      </c>
      <c r="C86" s="40"/>
      <c r="D86" s="40" t="s">
        <v>120</v>
      </c>
      <c r="E86" s="37">
        <v>2</v>
      </c>
      <c r="F86" s="39" t="s">
        <v>50</v>
      </c>
      <c r="G86" s="47" t="s">
        <v>220</v>
      </c>
      <c r="H86" s="40" t="s">
        <v>103</v>
      </c>
      <c r="I86" s="48"/>
      <c r="J86" s="55"/>
      <c r="K86" s="56"/>
      <c r="L86" s="51">
        <v>1</v>
      </c>
      <c r="M86" s="52"/>
      <c r="N86" s="46">
        <v>0.12222222222222223</v>
      </c>
      <c r="O86" s="53">
        <f t="shared" si="1"/>
        <v>9.7222222222222293E-3</v>
      </c>
      <c r="P86" s="54"/>
    </row>
    <row r="87" spans="1:16" ht="16" x14ac:dyDescent="0.2">
      <c r="A87" s="46">
        <v>0.11597222222222221</v>
      </c>
      <c r="B87" s="40" t="s">
        <v>213</v>
      </c>
      <c r="C87" s="40"/>
      <c r="D87" s="40" t="s">
        <v>120</v>
      </c>
      <c r="E87" s="37">
        <v>1</v>
      </c>
      <c r="F87" s="39" t="s">
        <v>51</v>
      </c>
      <c r="G87" s="47" t="s">
        <v>125</v>
      </c>
      <c r="H87" s="40" t="s">
        <v>103</v>
      </c>
      <c r="I87" s="48"/>
      <c r="J87" s="55"/>
      <c r="K87" s="56">
        <v>1</v>
      </c>
      <c r="L87" s="51"/>
      <c r="M87" s="52"/>
      <c r="N87" s="46">
        <v>0.12708333333333333</v>
      </c>
      <c r="O87" s="53">
        <f t="shared" si="1"/>
        <v>1.1111111111111113E-2</v>
      </c>
      <c r="P87" s="54"/>
    </row>
    <row r="88" spans="1:16" ht="16" x14ac:dyDescent="0.2">
      <c r="A88" s="46">
        <v>0.1173611111111111</v>
      </c>
      <c r="B88" s="40" t="s">
        <v>114</v>
      </c>
      <c r="C88" s="40"/>
      <c r="D88" s="40" t="s">
        <v>120</v>
      </c>
      <c r="E88" s="37">
        <v>1</v>
      </c>
      <c r="F88" s="39" t="s">
        <v>46</v>
      </c>
      <c r="G88" s="47" t="s">
        <v>115</v>
      </c>
      <c r="H88" s="40" t="s">
        <v>103</v>
      </c>
      <c r="I88" s="48"/>
      <c r="J88" s="55"/>
      <c r="K88" s="56">
        <v>1</v>
      </c>
      <c r="L88" s="51"/>
      <c r="M88" s="52"/>
      <c r="N88" s="46">
        <v>0.12708333333333333</v>
      </c>
      <c r="O88" s="53">
        <f t="shared" si="1"/>
        <v>9.7222222222222293E-3</v>
      </c>
      <c r="P88" s="54"/>
    </row>
    <row r="89" spans="1:16" ht="16" x14ac:dyDescent="0.2">
      <c r="A89" s="46">
        <v>0.1173611111111111</v>
      </c>
      <c r="B89" s="40" t="s">
        <v>109</v>
      </c>
      <c r="C89" s="40"/>
      <c r="D89" s="40" t="s">
        <v>120</v>
      </c>
      <c r="E89" s="37">
        <v>1</v>
      </c>
      <c r="F89" s="39" t="s">
        <v>46</v>
      </c>
      <c r="G89" s="47" t="s">
        <v>257</v>
      </c>
      <c r="H89" s="40" t="s">
        <v>103</v>
      </c>
      <c r="I89" s="48"/>
      <c r="J89" s="55"/>
      <c r="K89" s="56"/>
      <c r="L89" s="51">
        <v>1</v>
      </c>
      <c r="M89" s="52"/>
      <c r="N89" s="46">
        <v>0.13194444444444445</v>
      </c>
      <c r="O89" s="53">
        <f t="shared" si="1"/>
        <v>1.4583333333333351E-2</v>
      </c>
      <c r="P89" s="54"/>
    </row>
    <row r="90" spans="1:16" ht="16" x14ac:dyDescent="0.2">
      <c r="A90" s="46">
        <v>0.1173611111111111</v>
      </c>
      <c r="B90" s="40" t="s">
        <v>191</v>
      </c>
      <c r="C90" s="40"/>
      <c r="D90" s="40" t="s">
        <v>120</v>
      </c>
      <c r="E90" s="37">
        <v>1</v>
      </c>
      <c r="F90" s="39" t="s">
        <v>51</v>
      </c>
      <c r="G90" s="47" t="s">
        <v>136</v>
      </c>
      <c r="H90" s="40" t="s">
        <v>103</v>
      </c>
      <c r="I90" s="48"/>
      <c r="J90" s="55"/>
      <c r="K90" s="56"/>
      <c r="L90" s="51">
        <v>1</v>
      </c>
      <c r="M90" s="52"/>
      <c r="N90" s="46">
        <v>0.13194444444444445</v>
      </c>
      <c r="O90" s="53">
        <f t="shared" si="1"/>
        <v>1.4583333333333351E-2</v>
      </c>
      <c r="P90" s="54"/>
    </row>
    <row r="91" spans="1:16" ht="16" x14ac:dyDescent="0.2">
      <c r="A91" s="46">
        <v>0.12291666666666667</v>
      </c>
      <c r="B91" s="40" t="s">
        <v>140</v>
      </c>
      <c r="C91" s="40"/>
      <c r="D91" s="40" t="s">
        <v>194</v>
      </c>
      <c r="E91" s="37">
        <v>1</v>
      </c>
      <c r="F91" s="39" t="s">
        <v>44</v>
      </c>
      <c r="G91" s="47" t="s">
        <v>103</v>
      </c>
      <c r="H91" s="40" t="s">
        <v>115</v>
      </c>
      <c r="I91" s="48">
        <v>1</v>
      </c>
      <c r="J91" s="55"/>
      <c r="K91" s="56"/>
      <c r="L91" s="51"/>
      <c r="M91" s="52"/>
      <c r="N91" s="46">
        <v>0.12638888888888888</v>
      </c>
      <c r="O91" s="53">
        <f t="shared" si="1"/>
        <v>3.4722222222222099E-3</v>
      </c>
      <c r="P91" s="54"/>
    </row>
    <row r="92" spans="1:16" ht="16" x14ac:dyDescent="0.2">
      <c r="A92" s="46">
        <v>0.12291666666666667</v>
      </c>
      <c r="B92" s="40" t="s">
        <v>227</v>
      </c>
      <c r="C92" s="40"/>
      <c r="D92" s="40" t="s">
        <v>194</v>
      </c>
      <c r="E92" s="37">
        <v>1</v>
      </c>
      <c r="F92" s="39" t="s">
        <v>51</v>
      </c>
      <c r="G92" s="47" t="s">
        <v>103</v>
      </c>
      <c r="H92" s="40" t="s">
        <v>125</v>
      </c>
      <c r="I92" s="48">
        <v>1</v>
      </c>
      <c r="J92" s="55"/>
      <c r="K92" s="56"/>
      <c r="L92" s="51"/>
      <c r="M92" s="52"/>
      <c r="N92" s="46">
        <v>0.12986111111111112</v>
      </c>
      <c r="O92" s="53">
        <f t="shared" si="1"/>
        <v>6.9444444444444475E-3</v>
      </c>
      <c r="P92" s="54"/>
    </row>
    <row r="93" spans="1:16" ht="16" x14ac:dyDescent="0.2">
      <c r="A93" s="46">
        <v>0.12986111111111112</v>
      </c>
      <c r="B93" s="40" t="s">
        <v>227</v>
      </c>
      <c r="C93" s="40"/>
      <c r="D93" s="40" t="s">
        <v>194</v>
      </c>
      <c r="E93" s="37">
        <v>1</v>
      </c>
      <c r="F93" s="39" t="s">
        <v>51</v>
      </c>
      <c r="G93" s="47" t="s">
        <v>125</v>
      </c>
      <c r="H93" s="40" t="s">
        <v>103</v>
      </c>
      <c r="I93" s="48">
        <v>1</v>
      </c>
      <c r="J93" s="55"/>
      <c r="K93" s="56"/>
      <c r="L93" s="51"/>
      <c r="M93" s="52"/>
      <c r="N93" s="46">
        <v>0.13333333333333333</v>
      </c>
      <c r="O93" s="53">
        <f t="shared" si="1"/>
        <v>3.4722222222222099E-3</v>
      </c>
      <c r="P93" s="54"/>
    </row>
    <row r="94" spans="1:16" ht="16" x14ac:dyDescent="0.2">
      <c r="A94" s="46">
        <v>0.12708333333333333</v>
      </c>
      <c r="B94" s="40" t="s">
        <v>247</v>
      </c>
      <c r="C94" s="40"/>
      <c r="D94" s="40" t="s">
        <v>120</v>
      </c>
      <c r="E94" s="37">
        <v>2</v>
      </c>
      <c r="F94" s="39" t="s">
        <v>51</v>
      </c>
      <c r="G94" s="47" t="s">
        <v>165</v>
      </c>
      <c r="H94" s="40" t="s">
        <v>103</v>
      </c>
      <c r="I94" s="48"/>
      <c r="J94" s="55"/>
      <c r="K94" s="56">
        <v>1</v>
      </c>
      <c r="L94" s="51"/>
      <c r="M94" s="52"/>
      <c r="N94" s="46">
        <v>0.13958333333333334</v>
      </c>
      <c r="O94" s="53">
        <f t="shared" si="1"/>
        <v>1.2500000000000011E-2</v>
      </c>
      <c r="P94" s="54"/>
    </row>
    <row r="95" spans="1:16" ht="16" x14ac:dyDescent="0.2">
      <c r="A95" s="46">
        <v>0.13680555555555554</v>
      </c>
      <c r="B95" s="40" t="s">
        <v>168</v>
      </c>
      <c r="C95" s="40"/>
      <c r="D95" s="40" t="s">
        <v>194</v>
      </c>
      <c r="E95" s="37">
        <v>1</v>
      </c>
      <c r="F95" s="39" t="s">
        <v>44</v>
      </c>
      <c r="G95" s="47" t="s">
        <v>165</v>
      </c>
      <c r="H95" s="40" t="s">
        <v>103</v>
      </c>
      <c r="I95" s="48"/>
      <c r="J95" s="55"/>
      <c r="K95" s="56"/>
      <c r="L95" s="51">
        <v>1</v>
      </c>
      <c r="M95" s="52"/>
      <c r="N95" s="46">
        <v>0.14583333333333334</v>
      </c>
      <c r="O95" s="53">
        <f t="shared" si="1"/>
        <v>9.0277777777778012E-3</v>
      </c>
      <c r="P95" s="54"/>
    </row>
    <row r="96" spans="1:16" ht="16" x14ac:dyDescent="0.2">
      <c r="A96" s="46">
        <v>0.14027777777777778</v>
      </c>
      <c r="B96" s="40" t="s">
        <v>140</v>
      </c>
      <c r="C96" s="40"/>
      <c r="D96" s="40" t="s">
        <v>194</v>
      </c>
      <c r="E96" s="37">
        <v>1</v>
      </c>
      <c r="F96" s="39" t="s">
        <v>44</v>
      </c>
      <c r="G96" s="47" t="s">
        <v>115</v>
      </c>
      <c r="H96" s="40" t="s">
        <v>103</v>
      </c>
      <c r="I96" s="48"/>
      <c r="J96" s="55"/>
      <c r="K96" s="56">
        <v>1</v>
      </c>
      <c r="L96" s="51"/>
      <c r="M96" s="52"/>
      <c r="N96" s="46">
        <v>0.14652777777777778</v>
      </c>
      <c r="O96" s="53">
        <f t="shared" si="1"/>
        <v>6.2500000000000056E-3</v>
      </c>
      <c r="P96" s="54"/>
    </row>
    <row r="97" spans="1:16" ht="16" x14ac:dyDescent="0.2">
      <c r="A97" s="46"/>
      <c r="B97" s="40"/>
      <c r="C97" s="40"/>
      <c r="D97" s="40"/>
      <c r="E97" s="37"/>
      <c r="F97" s="39"/>
      <c r="G97" s="47"/>
      <c r="H97" s="40"/>
      <c r="I97" s="48"/>
      <c r="J97" s="55"/>
      <c r="K97" s="56"/>
      <c r="L97" s="51"/>
      <c r="M97" s="52"/>
      <c r="N97" s="46"/>
      <c r="O97" s="53">
        <f t="shared" si="1"/>
        <v>0</v>
      </c>
      <c r="P97" s="54"/>
    </row>
    <row r="98" spans="1:16" ht="16" x14ac:dyDescent="0.2">
      <c r="A98" s="46"/>
      <c r="B98" s="40"/>
      <c r="C98" s="40"/>
      <c r="D98" s="40"/>
      <c r="E98" s="37"/>
      <c r="F98" s="39"/>
      <c r="G98" s="47"/>
      <c r="H98" s="40"/>
      <c r="I98" s="48"/>
      <c r="J98" s="55"/>
      <c r="K98" s="56"/>
      <c r="L98" s="51"/>
      <c r="M98" s="52"/>
      <c r="N98" s="46"/>
      <c r="O98" s="53">
        <f t="shared" si="1"/>
        <v>0</v>
      </c>
      <c r="P98" s="54"/>
    </row>
    <row r="99" spans="1:16" ht="16" x14ac:dyDescent="0.2">
      <c r="A99" s="46"/>
      <c r="B99" s="40"/>
      <c r="C99" s="40"/>
      <c r="D99" s="40"/>
      <c r="E99" s="37"/>
      <c r="F99" s="39"/>
      <c r="G99" s="47"/>
      <c r="H99" s="40"/>
      <c r="I99" s="48"/>
      <c r="J99" s="55"/>
      <c r="K99" s="56"/>
      <c r="L99" s="51"/>
      <c r="M99" s="52"/>
      <c r="N99" s="46"/>
      <c r="O99" s="53">
        <f t="shared" si="1"/>
        <v>0</v>
      </c>
      <c r="P99" s="54"/>
    </row>
    <row r="100" spans="1:16" ht="16" x14ac:dyDescent="0.2">
      <c r="A100" s="46"/>
      <c r="B100" s="40"/>
      <c r="C100" s="40"/>
      <c r="D100" s="40"/>
      <c r="E100" s="37"/>
      <c r="F100" s="39"/>
      <c r="G100" s="47"/>
      <c r="H100" s="40"/>
      <c r="I100" s="48"/>
      <c r="J100" s="55"/>
      <c r="K100" s="56"/>
      <c r="L100" s="51"/>
      <c r="M100" s="52"/>
      <c r="N100" s="46"/>
      <c r="O100" s="53">
        <f t="shared" si="1"/>
        <v>0</v>
      </c>
      <c r="P100" s="54"/>
    </row>
    <row r="101" spans="1:16" ht="16" x14ac:dyDescent="0.2">
      <c r="A101" s="46"/>
      <c r="B101" s="40"/>
      <c r="C101" s="40"/>
      <c r="D101" s="40"/>
      <c r="E101" s="37"/>
      <c r="F101" s="39"/>
      <c r="G101" s="47"/>
      <c r="H101" s="40"/>
      <c r="I101" s="48"/>
      <c r="J101" s="55"/>
      <c r="K101" s="56"/>
      <c r="L101" s="51"/>
      <c r="M101" s="52"/>
      <c r="N101" s="46"/>
      <c r="O101" s="53">
        <f t="shared" si="1"/>
        <v>0</v>
      </c>
      <c r="P101" s="54"/>
    </row>
    <row r="102" spans="1:16" ht="16" x14ac:dyDescent="0.2">
      <c r="A102" s="46"/>
      <c r="B102" s="40"/>
      <c r="C102" s="40"/>
      <c r="D102" s="40"/>
      <c r="E102" s="37"/>
      <c r="F102" s="39"/>
      <c r="G102" s="47"/>
      <c r="H102" s="40"/>
      <c r="I102" s="48"/>
      <c r="J102" s="55"/>
      <c r="K102" s="56"/>
      <c r="L102" s="51"/>
      <c r="M102" s="52"/>
      <c r="N102" s="46"/>
      <c r="O102" s="53">
        <f t="shared" si="1"/>
        <v>0</v>
      </c>
      <c r="P102" s="54"/>
    </row>
    <row r="103" spans="1:16" ht="16" x14ac:dyDescent="0.2">
      <c r="A103" s="46"/>
      <c r="B103" s="40"/>
      <c r="C103" s="40"/>
      <c r="D103" s="40"/>
      <c r="E103" s="37"/>
      <c r="F103" s="39"/>
      <c r="G103" s="47"/>
      <c r="H103" s="40"/>
      <c r="I103" s="48"/>
      <c r="J103" s="55"/>
      <c r="K103" s="56"/>
      <c r="L103" s="51"/>
      <c r="M103" s="52"/>
      <c r="N103" s="46"/>
      <c r="O103" s="53">
        <f t="shared" si="1"/>
        <v>0</v>
      </c>
      <c r="P103" s="54"/>
    </row>
    <row r="104" spans="1:16" ht="16" x14ac:dyDescent="0.2">
      <c r="A104" s="46"/>
      <c r="B104" s="40"/>
      <c r="C104" s="40"/>
      <c r="D104" s="40"/>
      <c r="E104" s="37"/>
      <c r="F104" s="39"/>
      <c r="G104" s="47"/>
      <c r="H104" s="40"/>
      <c r="I104" s="48"/>
      <c r="J104" s="55"/>
      <c r="K104" s="56"/>
      <c r="L104" s="51"/>
      <c r="M104" s="52"/>
      <c r="N104" s="46"/>
      <c r="O104" s="53">
        <f t="shared" si="1"/>
        <v>0</v>
      </c>
      <c r="P104" s="54"/>
    </row>
    <row r="105" spans="1:16" ht="16" x14ac:dyDescent="0.2">
      <c r="A105" s="46"/>
      <c r="B105" s="40"/>
      <c r="C105" s="40"/>
      <c r="D105" s="40"/>
      <c r="E105" s="37"/>
      <c r="F105" s="39"/>
      <c r="G105" s="47"/>
      <c r="H105" s="40"/>
      <c r="I105" s="48"/>
      <c r="J105" s="55"/>
      <c r="K105" s="56"/>
      <c r="L105" s="51"/>
      <c r="M105" s="52"/>
      <c r="N105" s="46"/>
      <c r="O105" s="53">
        <f t="shared" si="1"/>
        <v>0</v>
      </c>
      <c r="P105" s="54"/>
    </row>
    <row r="106" spans="1:16" ht="16" x14ac:dyDescent="0.2">
      <c r="A106" s="46"/>
      <c r="B106" s="40"/>
      <c r="C106" s="40"/>
      <c r="D106" s="40"/>
      <c r="E106" s="37"/>
      <c r="F106" s="39"/>
      <c r="G106" s="47"/>
      <c r="H106" s="40"/>
      <c r="I106" s="48"/>
      <c r="J106" s="55"/>
      <c r="K106" s="56"/>
      <c r="L106" s="51"/>
      <c r="M106" s="52"/>
      <c r="N106" s="46"/>
      <c r="O106" s="53">
        <f t="shared" si="1"/>
        <v>0</v>
      </c>
      <c r="P106" s="54"/>
    </row>
    <row r="107" spans="1:16" ht="16" x14ac:dyDescent="0.2">
      <c r="A107" s="46"/>
      <c r="B107" s="40"/>
      <c r="C107" s="40"/>
      <c r="D107" s="40"/>
      <c r="E107" s="37"/>
      <c r="F107" s="39"/>
      <c r="G107" s="47"/>
      <c r="H107" s="40"/>
      <c r="I107" s="48"/>
      <c r="J107" s="55"/>
      <c r="K107" s="56"/>
      <c r="L107" s="51"/>
      <c r="M107" s="52"/>
      <c r="N107" s="46"/>
      <c r="O107" s="53">
        <f t="shared" si="1"/>
        <v>0</v>
      </c>
      <c r="P107" s="54"/>
    </row>
    <row r="108" spans="1:16" ht="16" x14ac:dyDescent="0.2">
      <c r="A108" s="46"/>
      <c r="B108" s="40"/>
      <c r="C108" s="40"/>
      <c r="D108" s="40"/>
      <c r="E108" s="37"/>
      <c r="F108" s="39"/>
      <c r="G108" s="47"/>
      <c r="H108" s="40"/>
      <c r="I108" s="48"/>
      <c r="J108" s="55"/>
      <c r="K108" s="56"/>
      <c r="L108" s="51"/>
      <c r="M108" s="52"/>
      <c r="N108" s="46"/>
      <c r="O108" s="53">
        <f t="shared" si="1"/>
        <v>0</v>
      </c>
      <c r="P108" s="54"/>
    </row>
    <row r="109" spans="1:16" ht="16" x14ac:dyDescent="0.2">
      <c r="A109" s="46"/>
      <c r="B109" s="40"/>
      <c r="C109" s="40"/>
      <c r="D109" s="40"/>
      <c r="E109" s="37"/>
      <c r="F109" s="39"/>
      <c r="G109" s="47"/>
      <c r="H109" s="40"/>
      <c r="I109" s="48"/>
      <c r="J109" s="55"/>
      <c r="K109" s="56"/>
      <c r="L109" s="51"/>
      <c r="M109" s="52"/>
      <c r="N109" s="46"/>
      <c r="O109" s="53">
        <f t="shared" si="1"/>
        <v>0</v>
      </c>
      <c r="P109" s="54"/>
    </row>
    <row r="110" spans="1:16" ht="16" x14ac:dyDescent="0.2">
      <c r="A110" s="46"/>
      <c r="B110" s="40"/>
      <c r="C110" s="40"/>
      <c r="D110" s="40"/>
      <c r="E110" s="37"/>
      <c r="F110" s="39"/>
      <c r="G110" s="47"/>
      <c r="H110" s="40"/>
      <c r="I110" s="48"/>
      <c r="J110" s="55"/>
      <c r="K110" s="56"/>
      <c r="L110" s="51"/>
      <c r="M110" s="52"/>
      <c r="N110" s="46"/>
      <c r="O110" s="53">
        <f t="shared" si="1"/>
        <v>0</v>
      </c>
      <c r="P110" s="54"/>
    </row>
    <row r="111" spans="1:16" ht="16" x14ac:dyDescent="0.2">
      <c r="A111" s="46"/>
      <c r="B111" s="40"/>
      <c r="C111" s="40"/>
      <c r="D111" s="40"/>
      <c r="E111" s="37"/>
      <c r="F111" s="39"/>
      <c r="G111" s="47"/>
      <c r="H111" s="40"/>
      <c r="I111" s="48"/>
      <c r="J111" s="55"/>
      <c r="K111" s="56"/>
      <c r="L111" s="51"/>
      <c r="M111" s="52"/>
      <c r="N111" s="46"/>
      <c r="O111" s="53">
        <f t="shared" si="1"/>
        <v>0</v>
      </c>
      <c r="P111" s="54"/>
    </row>
    <row r="112" spans="1:16" ht="16" x14ac:dyDescent="0.2">
      <c r="A112" s="46"/>
      <c r="B112" s="40"/>
      <c r="C112" s="40"/>
      <c r="D112" s="40"/>
      <c r="E112" s="37"/>
      <c r="F112" s="39"/>
      <c r="G112" s="47"/>
      <c r="H112" s="40"/>
      <c r="I112" s="48"/>
      <c r="J112" s="55"/>
      <c r="K112" s="56"/>
      <c r="L112" s="51"/>
      <c r="M112" s="52"/>
      <c r="N112" s="46"/>
      <c r="O112" s="53">
        <f t="shared" si="1"/>
        <v>0</v>
      </c>
      <c r="P112" s="54"/>
    </row>
    <row r="113" spans="1:16" ht="16" x14ac:dyDescent="0.2">
      <c r="A113" s="46"/>
      <c r="B113" s="40"/>
      <c r="C113" s="40"/>
      <c r="D113" s="40"/>
      <c r="E113" s="37"/>
      <c r="F113" s="39"/>
      <c r="G113" s="47"/>
      <c r="H113" s="40"/>
      <c r="I113" s="48"/>
      <c r="J113" s="55"/>
      <c r="K113" s="56"/>
      <c r="L113" s="51"/>
      <c r="M113" s="52"/>
      <c r="N113" s="46"/>
      <c r="O113" s="53">
        <f t="shared" si="1"/>
        <v>0</v>
      </c>
      <c r="P113" s="54"/>
    </row>
    <row r="114" spans="1:16" ht="16" x14ac:dyDescent="0.2">
      <c r="A114" s="46"/>
      <c r="B114" s="40"/>
      <c r="C114" s="40"/>
      <c r="D114" s="40"/>
      <c r="E114" s="37"/>
      <c r="F114" s="39"/>
      <c r="G114" s="47"/>
      <c r="H114" s="40"/>
      <c r="I114" s="48"/>
      <c r="J114" s="55"/>
      <c r="K114" s="56"/>
      <c r="L114" s="51"/>
      <c r="M114" s="52"/>
      <c r="N114" s="46"/>
      <c r="O114" s="53">
        <f t="shared" si="1"/>
        <v>0</v>
      </c>
      <c r="P114" s="54"/>
    </row>
    <row r="115" spans="1:16" ht="16" x14ac:dyDescent="0.2">
      <c r="A115" s="46"/>
      <c r="B115" s="40"/>
      <c r="C115" s="40"/>
      <c r="D115" s="40"/>
      <c r="E115" s="37"/>
      <c r="F115" s="39"/>
      <c r="G115" s="47"/>
      <c r="H115" s="40"/>
      <c r="I115" s="48"/>
      <c r="J115" s="55"/>
      <c r="K115" s="56"/>
      <c r="L115" s="51"/>
      <c r="M115" s="52"/>
      <c r="N115" s="46"/>
      <c r="O115" s="53">
        <f t="shared" si="1"/>
        <v>0</v>
      </c>
      <c r="P115" s="54"/>
    </row>
    <row r="116" spans="1:16" ht="16" x14ac:dyDescent="0.2">
      <c r="A116" s="46"/>
      <c r="B116" s="40"/>
      <c r="C116" s="40"/>
      <c r="D116" s="40"/>
      <c r="E116" s="37"/>
      <c r="F116" s="39"/>
      <c r="G116" s="47"/>
      <c r="H116" s="40"/>
      <c r="I116" s="48"/>
      <c r="J116" s="55"/>
      <c r="K116" s="56"/>
      <c r="L116" s="51"/>
      <c r="M116" s="52"/>
      <c r="N116" s="46"/>
      <c r="O116" s="53">
        <f t="shared" si="1"/>
        <v>0</v>
      </c>
      <c r="P116" s="54"/>
    </row>
    <row r="117" spans="1:16" ht="16" x14ac:dyDescent="0.2">
      <c r="A117" s="46"/>
      <c r="B117" s="40"/>
      <c r="C117" s="40"/>
      <c r="D117" s="40"/>
      <c r="E117" s="37"/>
      <c r="F117" s="39"/>
      <c r="G117" s="47"/>
      <c r="H117" s="40"/>
      <c r="I117" s="48"/>
      <c r="J117" s="55"/>
      <c r="K117" s="56"/>
      <c r="L117" s="51"/>
      <c r="M117" s="52"/>
      <c r="N117" s="46"/>
      <c r="O117" s="53">
        <f t="shared" si="1"/>
        <v>0</v>
      </c>
      <c r="P117" s="54"/>
    </row>
    <row r="118" spans="1:16" ht="16" x14ac:dyDescent="0.2">
      <c r="A118" s="46"/>
      <c r="B118" s="40"/>
      <c r="C118" s="40"/>
      <c r="D118" s="40"/>
      <c r="E118" s="37"/>
      <c r="F118" s="39"/>
      <c r="G118" s="47"/>
      <c r="H118" s="40"/>
      <c r="I118" s="48"/>
      <c r="J118" s="55"/>
      <c r="K118" s="56"/>
      <c r="L118" s="51"/>
      <c r="M118" s="52"/>
      <c r="N118" s="46"/>
      <c r="O118" s="53">
        <f t="shared" si="1"/>
        <v>0</v>
      </c>
      <c r="P118" s="54"/>
    </row>
    <row r="119" spans="1:16" ht="16" x14ac:dyDescent="0.2">
      <c r="A119" s="46"/>
      <c r="B119" s="40"/>
      <c r="C119" s="40"/>
      <c r="D119" s="40"/>
      <c r="E119" s="37"/>
      <c r="F119" s="39"/>
      <c r="G119" s="47"/>
      <c r="H119" s="40"/>
      <c r="I119" s="48"/>
      <c r="J119" s="55"/>
      <c r="K119" s="56"/>
      <c r="L119" s="51"/>
      <c r="M119" s="52"/>
      <c r="N119" s="46"/>
      <c r="O119" s="53">
        <f t="shared" si="1"/>
        <v>0</v>
      </c>
      <c r="P119" s="54"/>
    </row>
    <row r="120" spans="1:16" ht="16" x14ac:dyDescent="0.2">
      <c r="A120" s="46"/>
      <c r="B120" s="40"/>
      <c r="C120" s="40"/>
      <c r="D120" s="40"/>
      <c r="E120" s="37"/>
      <c r="F120" s="39"/>
      <c r="G120" s="47"/>
      <c r="H120" s="40"/>
      <c r="I120" s="48"/>
      <c r="J120" s="55"/>
      <c r="K120" s="56"/>
      <c r="L120" s="51"/>
      <c r="M120" s="52"/>
      <c r="N120" s="46"/>
      <c r="O120" s="53">
        <f t="shared" si="1"/>
        <v>0</v>
      </c>
      <c r="P120" s="54"/>
    </row>
    <row r="121" spans="1:16" ht="16" x14ac:dyDescent="0.2">
      <c r="A121" s="46"/>
      <c r="B121" s="40"/>
      <c r="C121" s="40"/>
      <c r="D121" s="40"/>
      <c r="E121" s="37"/>
      <c r="F121" s="39"/>
      <c r="G121" s="47"/>
      <c r="H121" s="40"/>
      <c r="I121" s="48"/>
      <c r="J121" s="55"/>
      <c r="K121" s="56"/>
      <c r="L121" s="51"/>
      <c r="M121" s="52"/>
      <c r="N121" s="46"/>
      <c r="O121" s="53">
        <f t="shared" si="1"/>
        <v>0</v>
      </c>
      <c r="P121" s="54"/>
    </row>
    <row r="122" spans="1:16" ht="16" x14ac:dyDescent="0.2">
      <c r="A122" s="46"/>
      <c r="B122" s="40"/>
      <c r="C122" s="40"/>
      <c r="D122" s="40"/>
      <c r="E122" s="37"/>
      <c r="F122" s="39"/>
      <c r="G122" s="47"/>
      <c r="H122" s="40"/>
      <c r="I122" s="48"/>
      <c r="J122" s="55"/>
      <c r="K122" s="56"/>
      <c r="L122" s="51"/>
      <c r="M122" s="52"/>
      <c r="N122" s="46"/>
      <c r="O122" s="53">
        <f t="shared" si="1"/>
        <v>0</v>
      </c>
      <c r="P122" s="54"/>
    </row>
    <row r="123" spans="1:16" ht="16" x14ac:dyDescent="0.2">
      <c r="A123" s="46"/>
      <c r="B123" s="40"/>
      <c r="C123" s="40"/>
      <c r="D123" s="40"/>
      <c r="E123" s="37"/>
      <c r="F123" s="39"/>
      <c r="G123" s="47"/>
      <c r="H123" s="40"/>
      <c r="I123" s="48"/>
      <c r="J123" s="55"/>
      <c r="K123" s="56"/>
      <c r="L123" s="51"/>
      <c r="M123" s="52"/>
      <c r="N123" s="46"/>
      <c r="O123" s="53">
        <f t="shared" si="1"/>
        <v>0</v>
      </c>
      <c r="P123" s="58"/>
    </row>
    <row r="124" spans="1:16" ht="16" x14ac:dyDescent="0.2">
      <c r="A124" s="46"/>
      <c r="B124" s="40"/>
      <c r="C124" s="40"/>
      <c r="D124" s="40"/>
      <c r="E124" s="37"/>
      <c r="F124" s="39"/>
      <c r="G124" s="47"/>
      <c r="H124" s="40"/>
      <c r="I124" s="48"/>
      <c r="J124" s="55"/>
      <c r="K124" s="56"/>
      <c r="L124" s="51"/>
      <c r="M124" s="52"/>
      <c r="N124" s="46"/>
      <c r="O124" s="53">
        <f t="shared" si="1"/>
        <v>0</v>
      </c>
      <c r="P124" s="54"/>
    </row>
    <row r="125" spans="1:16" ht="16" x14ac:dyDescent="0.2">
      <c r="A125" s="46"/>
      <c r="B125" s="40"/>
      <c r="C125" s="40"/>
      <c r="D125" s="40"/>
      <c r="E125" s="37"/>
      <c r="F125" s="39"/>
      <c r="G125" s="47"/>
      <c r="H125" s="40"/>
      <c r="I125" s="48"/>
      <c r="J125" s="55"/>
      <c r="K125" s="56"/>
      <c r="L125" s="51"/>
      <c r="M125" s="52"/>
      <c r="N125" s="46"/>
      <c r="O125" s="53">
        <f t="shared" si="1"/>
        <v>0</v>
      </c>
      <c r="P125" s="54"/>
    </row>
    <row r="126" spans="1:16" ht="16" x14ac:dyDescent="0.2">
      <c r="A126" s="46"/>
      <c r="B126" s="40"/>
      <c r="C126" s="40"/>
      <c r="D126" s="40"/>
      <c r="E126" s="37"/>
      <c r="F126" s="39"/>
      <c r="G126" s="47"/>
      <c r="H126" s="40"/>
      <c r="I126" s="48"/>
      <c r="J126" s="55"/>
      <c r="K126" s="56"/>
      <c r="L126" s="51"/>
      <c r="M126" s="52"/>
      <c r="N126" s="46"/>
      <c r="O126" s="53">
        <f t="shared" si="1"/>
        <v>0</v>
      </c>
      <c r="P126" s="54"/>
    </row>
    <row r="127" spans="1:16" ht="16" x14ac:dyDescent="0.2">
      <c r="A127" s="46"/>
      <c r="B127" s="40"/>
      <c r="C127" s="40"/>
      <c r="D127" s="40"/>
      <c r="E127" s="37"/>
      <c r="F127" s="39"/>
      <c r="G127" s="47"/>
      <c r="H127" s="40"/>
      <c r="I127" s="48"/>
      <c r="J127" s="55"/>
      <c r="K127" s="56"/>
      <c r="L127" s="51"/>
      <c r="M127" s="52"/>
      <c r="N127" s="46"/>
      <c r="O127" s="53">
        <f t="shared" si="1"/>
        <v>0</v>
      </c>
      <c r="P127" s="54"/>
    </row>
    <row r="128" spans="1:16" ht="16" x14ac:dyDescent="0.2">
      <c r="A128" s="46"/>
      <c r="B128" s="40"/>
      <c r="C128" s="40"/>
      <c r="D128" s="40"/>
      <c r="E128" s="37"/>
      <c r="F128" s="39"/>
      <c r="G128" s="47"/>
      <c r="H128" s="40"/>
      <c r="I128" s="48"/>
      <c r="J128" s="55"/>
      <c r="K128" s="56"/>
      <c r="L128" s="51"/>
      <c r="M128" s="52"/>
      <c r="N128" s="46"/>
      <c r="O128" s="53">
        <f t="shared" si="1"/>
        <v>0</v>
      </c>
      <c r="P128" s="54"/>
    </row>
    <row r="129" spans="1:16" ht="16" x14ac:dyDescent="0.2">
      <c r="A129" s="46"/>
      <c r="B129" s="40"/>
      <c r="C129" s="40"/>
      <c r="D129" s="40"/>
      <c r="E129" s="37"/>
      <c r="F129" s="39"/>
      <c r="G129" s="47"/>
      <c r="H129" s="40"/>
      <c r="I129" s="57"/>
      <c r="J129" s="49"/>
      <c r="K129" s="50"/>
      <c r="L129" s="51"/>
      <c r="M129" s="52"/>
      <c r="N129" s="46"/>
      <c r="O129" s="53">
        <f t="shared" si="1"/>
        <v>0</v>
      </c>
      <c r="P129" s="54"/>
    </row>
    <row r="130" spans="1:16" ht="16" x14ac:dyDescent="0.2">
      <c r="A130" s="46"/>
      <c r="B130" s="40"/>
      <c r="C130" s="40"/>
      <c r="D130" s="40"/>
      <c r="E130" s="37"/>
      <c r="F130" s="39"/>
      <c r="G130" s="47"/>
      <c r="H130" s="40"/>
      <c r="I130" s="48"/>
      <c r="J130" s="49"/>
      <c r="K130" s="50"/>
      <c r="L130" s="51"/>
      <c r="M130" s="52"/>
      <c r="N130" s="46"/>
      <c r="O130" s="53">
        <f t="shared" si="1"/>
        <v>0</v>
      </c>
      <c r="P130" s="54"/>
    </row>
    <row r="131" spans="1:16" ht="16" x14ac:dyDescent="0.2">
      <c r="A131" s="46"/>
      <c r="B131" s="40"/>
      <c r="C131" s="40"/>
      <c r="D131" s="40"/>
      <c r="E131" s="37"/>
      <c r="F131" s="39"/>
      <c r="G131" s="47"/>
      <c r="H131" s="40"/>
      <c r="I131" s="48"/>
      <c r="J131" s="49"/>
      <c r="K131" s="50"/>
      <c r="L131" s="51"/>
      <c r="M131" s="52"/>
      <c r="N131" s="46"/>
      <c r="O131" s="53">
        <f t="shared" si="1"/>
        <v>0</v>
      </c>
      <c r="P131" s="54"/>
    </row>
    <row r="132" spans="1:16" ht="16" x14ac:dyDescent="0.2">
      <c r="A132" s="46"/>
      <c r="B132" s="40"/>
      <c r="C132" s="40"/>
      <c r="D132" s="40"/>
      <c r="E132" s="37"/>
      <c r="F132" s="39"/>
      <c r="G132" s="47"/>
      <c r="H132" s="40"/>
      <c r="I132" s="48"/>
      <c r="J132" s="49"/>
      <c r="K132" s="50"/>
      <c r="L132" s="51"/>
      <c r="M132" s="52"/>
      <c r="N132" s="46"/>
      <c r="O132" s="53">
        <f t="shared" ref="O132:O195" si="2">ABS(N132-A132)</f>
        <v>0</v>
      </c>
      <c r="P132" s="54"/>
    </row>
    <row r="133" spans="1:16" ht="16" x14ac:dyDescent="0.2">
      <c r="A133" s="46"/>
      <c r="B133" s="40"/>
      <c r="C133" s="40"/>
      <c r="D133" s="40"/>
      <c r="E133" s="37"/>
      <c r="F133" s="39"/>
      <c r="G133" s="47"/>
      <c r="H133" s="40"/>
      <c r="I133" s="48"/>
      <c r="J133" s="49"/>
      <c r="K133" s="50"/>
      <c r="L133" s="51"/>
      <c r="M133" s="52"/>
      <c r="N133" s="46"/>
      <c r="O133" s="53">
        <f t="shared" si="2"/>
        <v>0</v>
      </c>
      <c r="P133" s="54"/>
    </row>
    <row r="134" spans="1:16" ht="16" x14ac:dyDescent="0.2">
      <c r="A134" s="46"/>
      <c r="B134" s="40"/>
      <c r="C134" s="40"/>
      <c r="D134" s="40"/>
      <c r="E134" s="37"/>
      <c r="F134" s="39"/>
      <c r="G134" s="47"/>
      <c r="H134" s="40"/>
      <c r="I134" s="48"/>
      <c r="J134" s="49"/>
      <c r="K134" s="50"/>
      <c r="L134" s="51"/>
      <c r="M134" s="52"/>
      <c r="N134" s="46"/>
      <c r="O134" s="53">
        <f t="shared" si="2"/>
        <v>0</v>
      </c>
      <c r="P134" s="54"/>
    </row>
    <row r="135" spans="1:16" ht="16" x14ac:dyDescent="0.2">
      <c r="A135" s="46"/>
      <c r="B135" s="40"/>
      <c r="C135" s="40"/>
      <c r="D135" s="40"/>
      <c r="E135" s="37"/>
      <c r="F135" s="39"/>
      <c r="G135" s="47"/>
      <c r="H135" s="40"/>
      <c r="I135" s="48"/>
      <c r="J135" s="49"/>
      <c r="K135" s="50"/>
      <c r="L135" s="51"/>
      <c r="M135" s="52"/>
      <c r="N135" s="46"/>
      <c r="O135" s="53">
        <f t="shared" si="2"/>
        <v>0</v>
      </c>
      <c r="P135" s="54"/>
    </row>
    <row r="136" spans="1:16" ht="16" x14ac:dyDescent="0.2">
      <c r="A136" s="46"/>
      <c r="B136" s="40"/>
      <c r="C136" s="40"/>
      <c r="D136" s="40"/>
      <c r="E136" s="37"/>
      <c r="F136" s="39"/>
      <c r="G136" s="47"/>
      <c r="H136" s="40"/>
      <c r="I136" s="48"/>
      <c r="J136" s="49"/>
      <c r="K136" s="50"/>
      <c r="L136" s="51"/>
      <c r="M136" s="52"/>
      <c r="N136" s="46"/>
      <c r="O136" s="53">
        <f t="shared" si="2"/>
        <v>0</v>
      </c>
      <c r="P136" s="54"/>
    </row>
    <row r="137" spans="1:16" ht="16" x14ac:dyDescent="0.2">
      <c r="A137" s="46"/>
      <c r="B137" s="40"/>
      <c r="C137" s="40"/>
      <c r="D137" s="40"/>
      <c r="E137" s="37"/>
      <c r="F137" s="39"/>
      <c r="G137" s="47"/>
      <c r="H137" s="40"/>
      <c r="I137" s="48"/>
      <c r="J137" s="49"/>
      <c r="K137" s="50"/>
      <c r="L137" s="51"/>
      <c r="M137" s="52"/>
      <c r="N137" s="46"/>
      <c r="O137" s="53">
        <f t="shared" si="2"/>
        <v>0</v>
      </c>
      <c r="P137" s="54"/>
    </row>
    <row r="138" spans="1:16" ht="16" x14ac:dyDescent="0.2">
      <c r="A138" s="46"/>
      <c r="B138" s="40"/>
      <c r="C138" s="40"/>
      <c r="D138" s="40"/>
      <c r="E138" s="37"/>
      <c r="F138" s="39"/>
      <c r="G138" s="47"/>
      <c r="H138" s="40"/>
      <c r="I138" s="48"/>
      <c r="J138" s="49"/>
      <c r="K138" s="50"/>
      <c r="L138" s="51"/>
      <c r="M138" s="52"/>
      <c r="N138" s="46"/>
      <c r="O138" s="53">
        <f t="shared" si="2"/>
        <v>0</v>
      </c>
      <c r="P138" s="54"/>
    </row>
    <row r="139" spans="1:16" ht="16" x14ac:dyDescent="0.2">
      <c r="A139" s="46"/>
      <c r="B139" s="40"/>
      <c r="C139" s="40"/>
      <c r="D139" s="40"/>
      <c r="E139" s="37"/>
      <c r="F139" s="39"/>
      <c r="G139" s="47"/>
      <c r="H139" s="40"/>
      <c r="I139" s="48"/>
      <c r="J139" s="49"/>
      <c r="K139" s="50"/>
      <c r="L139" s="51"/>
      <c r="M139" s="52"/>
      <c r="N139" s="46"/>
      <c r="O139" s="53">
        <f t="shared" si="2"/>
        <v>0</v>
      </c>
      <c r="P139" s="54"/>
    </row>
    <row r="140" spans="1:16" ht="16" x14ac:dyDescent="0.2">
      <c r="A140" s="46"/>
      <c r="B140" s="40"/>
      <c r="C140" s="40"/>
      <c r="D140" s="40"/>
      <c r="E140" s="37"/>
      <c r="F140" s="39"/>
      <c r="G140" s="47"/>
      <c r="H140" s="40"/>
      <c r="I140" s="48"/>
      <c r="J140" s="49"/>
      <c r="K140" s="50"/>
      <c r="L140" s="51"/>
      <c r="M140" s="52"/>
      <c r="N140" s="46"/>
      <c r="O140" s="53">
        <f t="shared" si="2"/>
        <v>0</v>
      </c>
      <c r="P140" s="54"/>
    </row>
    <row r="141" spans="1:16" ht="16" x14ac:dyDescent="0.2">
      <c r="A141" s="46"/>
      <c r="B141" s="40"/>
      <c r="C141" s="40"/>
      <c r="D141" s="40"/>
      <c r="E141" s="37"/>
      <c r="F141" s="39"/>
      <c r="G141" s="47"/>
      <c r="H141" s="40"/>
      <c r="I141" s="48"/>
      <c r="J141" s="49"/>
      <c r="K141" s="50"/>
      <c r="L141" s="51"/>
      <c r="M141" s="52"/>
      <c r="N141" s="46"/>
      <c r="O141" s="53">
        <f t="shared" si="2"/>
        <v>0</v>
      </c>
      <c r="P141" s="54"/>
    </row>
    <row r="142" spans="1:16" ht="16" x14ac:dyDescent="0.2">
      <c r="A142" s="46"/>
      <c r="B142" s="40"/>
      <c r="C142" s="40"/>
      <c r="D142" s="40"/>
      <c r="E142" s="37"/>
      <c r="F142" s="39"/>
      <c r="G142" s="47"/>
      <c r="H142" s="40"/>
      <c r="I142" s="48"/>
      <c r="J142" s="49"/>
      <c r="K142" s="50"/>
      <c r="L142" s="51"/>
      <c r="M142" s="52"/>
      <c r="N142" s="46"/>
      <c r="O142" s="53">
        <f t="shared" si="2"/>
        <v>0</v>
      </c>
      <c r="P142" s="54"/>
    </row>
    <row r="143" spans="1:16" ht="16" x14ac:dyDescent="0.2">
      <c r="A143" s="46"/>
      <c r="B143" s="40"/>
      <c r="C143" s="40"/>
      <c r="D143" s="40"/>
      <c r="E143" s="37"/>
      <c r="F143" s="39"/>
      <c r="G143" s="47"/>
      <c r="H143" s="40"/>
      <c r="I143" s="48"/>
      <c r="J143" s="49"/>
      <c r="K143" s="50"/>
      <c r="L143" s="51"/>
      <c r="M143" s="52"/>
      <c r="N143" s="46"/>
      <c r="O143" s="53">
        <f t="shared" si="2"/>
        <v>0</v>
      </c>
      <c r="P143" s="54"/>
    </row>
    <row r="144" spans="1:16" ht="16" x14ac:dyDescent="0.2">
      <c r="A144" s="46"/>
      <c r="B144" s="40"/>
      <c r="C144" s="40"/>
      <c r="D144" s="40"/>
      <c r="E144" s="37"/>
      <c r="F144" s="39"/>
      <c r="G144" s="47"/>
      <c r="H144" s="40"/>
      <c r="I144" s="48"/>
      <c r="J144" s="49"/>
      <c r="K144" s="50"/>
      <c r="L144" s="51"/>
      <c r="M144" s="52"/>
      <c r="N144" s="46"/>
      <c r="O144" s="53">
        <f t="shared" si="2"/>
        <v>0</v>
      </c>
      <c r="P144" s="54"/>
    </row>
    <row r="145" spans="1:16" ht="16" x14ac:dyDescent="0.2">
      <c r="A145" s="46"/>
      <c r="B145" s="40"/>
      <c r="C145" s="40"/>
      <c r="D145" s="40"/>
      <c r="E145" s="37"/>
      <c r="F145" s="39"/>
      <c r="G145" s="47"/>
      <c r="H145" s="40"/>
      <c r="I145" s="48"/>
      <c r="J145" s="49"/>
      <c r="K145" s="50"/>
      <c r="L145" s="51"/>
      <c r="M145" s="52"/>
      <c r="N145" s="46"/>
      <c r="O145" s="53">
        <f t="shared" si="2"/>
        <v>0</v>
      </c>
      <c r="P145" s="54"/>
    </row>
    <row r="146" spans="1:16" ht="16" x14ac:dyDescent="0.2">
      <c r="A146" s="46"/>
      <c r="B146" s="40"/>
      <c r="C146" s="40"/>
      <c r="D146" s="40"/>
      <c r="E146" s="37"/>
      <c r="F146" s="39"/>
      <c r="G146" s="47"/>
      <c r="H146" s="40"/>
      <c r="I146" s="48"/>
      <c r="J146" s="49"/>
      <c r="K146" s="50"/>
      <c r="L146" s="51"/>
      <c r="M146" s="52"/>
      <c r="N146" s="46"/>
      <c r="O146" s="53">
        <f t="shared" si="2"/>
        <v>0</v>
      </c>
      <c r="P146" s="54"/>
    </row>
    <row r="147" spans="1:16" ht="16" x14ac:dyDescent="0.2">
      <c r="A147" s="46"/>
      <c r="B147" s="40"/>
      <c r="C147" s="40"/>
      <c r="D147" s="40"/>
      <c r="E147" s="37"/>
      <c r="F147" s="39"/>
      <c r="G147" s="47"/>
      <c r="H147" s="40"/>
      <c r="I147" s="48"/>
      <c r="J147" s="49"/>
      <c r="K147" s="50"/>
      <c r="L147" s="51"/>
      <c r="M147" s="52"/>
      <c r="N147" s="46"/>
      <c r="O147" s="53">
        <f t="shared" si="2"/>
        <v>0</v>
      </c>
      <c r="P147" s="54"/>
    </row>
    <row r="148" spans="1:16" ht="16" x14ac:dyDescent="0.2">
      <c r="A148" s="46"/>
      <c r="B148" s="40"/>
      <c r="C148" s="40"/>
      <c r="D148" s="40"/>
      <c r="E148" s="37"/>
      <c r="F148" s="39"/>
      <c r="G148" s="47"/>
      <c r="H148" s="40"/>
      <c r="I148" s="48"/>
      <c r="J148" s="49"/>
      <c r="K148" s="50"/>
      <c r="L148" s="51"/>
      <c r="M148" s="52"/>
      <c r="N148" s="46"/>
      <c r="O148" s="53">
        <f t="shared" si="2"/>
        <v>0</v>
      </c>
      <c r="P148" s="54"/>
    </row>
    <row r="149" spans="1:16" ht="16" x14ac:dyDescent="0.2">
      <c r="A149" s="46"/>
      <c r="B149" s="40"/>
      <c r="C149" s="40"/>
      <c r="D149" s="40"/>
      <c r="E149" s="37"/>
      <c r="F149" s="39"/>
      <c r="G149" s="47"/>
      <c r="H149" s="40"/>
      <c r="I149" s="48"/>
      <c r="J149" s="49"/>
      <c r="K149" s="50"/>
      <c r="L149" s="51"/>
      <c r="M149" s="52"/>
      <c r="N149" s="46"/>
      <c r="O149" s="53">
        <f t="shared" si="2"/>
        <v>0</v>
      </c>
      <c r="P149" s="54"/>
    </row>
    <row r="150" spans="1:16" ht="16" x14ac:dyDescent="0.2">
      <c r="A150" s="46"/>
      <c r="B150" s="40"/>
      <c r="C150" s="40"/>
      <c r="D150" s="40"/>
      <c r="E150" s="37"/>
      <c r="F150" s="39"/>
      <c r="G150" s="47"/>
      <c r="H150" s="40"/>
      <c r="I150" s="48"/>
      <c r="J150" s="49"/>
      <c r="K150" s="50"/>
      <c r="L150" s="51"/>
      <c r="M150" s="52"/>
      <c r="N150" s="46"/>
      <c r="O150" s="53">
        <f t="shared" si="2"/>
        <v>0</v>
      </c>
      <c r="P150" s="54"/>
    </row>
    <row r="151" spans="1:16" ht="16" x14ac:dyDescent="0.2">
      <c r="A151" s="46"/>
      <c r="B151" s="40"/>
      <c r="C151" s="40"/>
      <c r="D151" s="40"/>
      <c r="E151" s="37"/>
      <c r="F151" s="39"/>
      <c r="G151" s="47"/>
      <c r="H151" s="40"/>
      <c r="I151" s="48"/>
      <c r="J151" s="49"/>
      <c r="K151" s="50"/>
      <c r="L151" s="51"/>
      <c r="M151" s="52"/>
      <c r="N151" s="46"/>
      <c r="O151" s="53">
        <f t="shared" si="2"/>
        <v>0</v>
      </c>
      <c r="P151" s="54"/>
    </row>
    <row r="152" spans="1:16" ht="16" x14ac:dyDescent="0.2">
      <c r="A152" s="46"/>
      <c r="B152" s="40"/>
      <c r="C152" s="40"/>
      <c r="D152" s="40"/>
      <c r="E152" s="37"/>
      <c r="F152" s="39"/>
      <c r="G152" s="47"/>
      <c r="H152" s="40"/>
      <c r="I152" s="48"/>
      <c r="J152" s="49"/>
      <c r="K152" s="50"/>
      <c r="L152" s="51"/>
      <c r="M152" s="52"/>
      <c r="N152" s="46"/>
      <c r="O152" s="53">
        <f t="shared" si="2"/>
        <v>0</v>
      </c>
      <c r="P152" s="54"/>
    </row>
    <row r="153" spans="1:16" ht="16" x14ac:dyDescent="0.2">
      <c r="A153" s="46"/>
      <c r="B153" s="40"/>
      <c r="C153" s="40"/>
      <c r="D153" s="40"/>
      <c r="E153" s="37"/>
      <c r="F153" s="39"/>
      <c r="G153" s="47"/>
      <c r="H153" s="40"/>
      <c r="I153" s="48"/>
      <c r="J153" s="49"/>
      <c r="K153" s="50"/>
      <c r="L153" s="51"/>
      <c r="M153" s="52"/>
      <c r="N153" s="46"/>
      <c r="O153" s="53">
        <f t="shared" si="2"/>
        <v>0</v>
      </c>
      <c r="P153" s="54"/>
    </row>
    <row r="154" spans="1:16" ht="16" x14ac:dyDescent="0.2">
      <c r="A154" s="46"/>
      <c r="B154" s="40"/>
      <c r="C154" s="40"/>
      <c r="D154" s="40"/>
      <c r="E154" s="37"/>
      <c r="F154" s="39"/>
      <c r="G154" s="47"/>
      <c r="H154" s="40"/>
      <c r="I154" s="48"/>
      <c r="J154" s="49"/>
      <c r="K154" s="50"/>
      <c r="L154" s="51"/>
      <c r="M154" s="52"/>
      <c r="N154" s="46"/>
      <c r="O154" s="53">
        <f t="shared" si="2"/>
        <v>0</v>
      </c>
      <c r="P154" s="54"/>
    </row>
    <row r="155" spans="1:16" ht="16" x14ac:dyDescent="0.2">
      <c r="A155" s="46"/>
      <c r="B155" s="40"/>
      <c r="C155" s="40"/>
      <c r="D155" s="40"/>
      <c r="E155" s="37"/>
      <c r="F155" s="39"/>
      <c r="G155" s="47"/>
      <c r="H155" s="40"/>
      <c r="I155" s="48"/>
      <c r="J155" s="49"/>
      <c r="K155" s="50"/>
      <c r="L155" s="51"/>
      <c r="M155" s="52"/>
      <c r="N155" s="46"/>
      <c r="O155" s="53">
        <f t="shared" si="2"/>
        <v>0</v>
      </c>
      <c r="P155" s="54"/>
    </row>
    <row r="156" spans="1:16" ht="16" x14ac:dyDescent="0.2">
      <c r="A156" s="46"/>
      <c r="B156" s="40"/>
      <c r="C156" s="40"/>
      <c r="D156" s="40"/>
      <c r="E156" s="37"/>
      <c r="F156" s="39"/>
      <c r="G156" s="47"/>
      <c r="H156" s="40"/>
      <c r="I156" s="48"/>
      <c r="J156" s="49"/>
      <c r="K156" s="50"/>
      <c r="L156" s="51"/>
      <c r="M156" s="52"/>
      <c r="N156" s="46"/>
      <c r="O156" s="53">
        <f t="shared" si="2"/>
        <v>0</v>
      </c>
      <c r="P156" s="54"/>
    </row>
    <row r="157" spans="1:16" ht="16" x14ac:dyDescent="0.2">
      <c r="A157" s="46"/>
      <c r="B157" s="40"/>
      <c r="C157" s="40"/>
      <c r="D157" s="40"/>
      <c r="E157" s="37"/>
      <c r="F157" s="39"/>
      <c r="G157" s="47"/>
      <c r="H157" s="40"/>
      <c r="I157" s="48"/>
      <c r="J157" s="49"/>
      <c r="K157" s="50"/>
      <c r="L157" s="51"/>
      <c r="M157" s="52"/>
      <c r="N157" s="46"/>
      <c r="O157" s="53">
        <f t="shared" si="2"/>
        <v>0</v>
      </c>
      <c r="P157" s="54"/>
    </row>
    <row r="158" spans="1:16" ht="16" x14ac:dyDescent="0.2">
      <c r="A158" s="46"/>
      <c r="B158" s="40"/>
      <c r="C158" s="40"/>
      <c r="D158" s="40"/>
      <c r="E158" s="37"/>
      <c r="F158" s="39"/>
      <c r="G158" s="47"/>
      <c r="H158" s="40"/>
      <c r="I158" s="48"/>
      <c r="J158" s="49"/>
      <c r="K158" s="50"/>
      <c r="L158" s="51"/>
      <c r="M158" s="52"/>
      <c r="N158" s="46"/>
      <c r="O158" s="53">
        <f t="shared" si="2"/>
        <v>0</v>
      </c>
      <c r="P158" s="54"/>
    </row>
    <row r="159" spans="1:16" ht="16" x14ac:dyDescent="0.2">
      <c r="A159" s="46"/>
      <c r="B159" s="40"/>
      <c r="C159" s="40"/>
      <c r="D159" s="40"/>
      <c r="E159" s="37"/>
      <c r="F159" s="39"/>
      <c r="G159" s="47"/>
      <c r="H159" s="40"/>
      <c r="I159" s="48"/>
      <c r="J159" s="49"/>
      <c r="K159" s="50"/>
      <c r="L159" s="51"/>
      <c r="M159" s="52"/>
      <c r="N159" s="46"/>
      <c r="O159" s="53">
        <f t="shared" si="2"/>
        <v>0</v>
      </c>
      <c r="P159" s="54"/>
    </row>
    <row r="160" spans="1:16" ht="16" x14ac:dyDescent="0.2">
      <c r="A160" s="46"/>
      <c r="B160" s="40"/>
      <c r="C160" s="40"/>
      <c r="D160" s="40"/>
      <c r="E160" s="37"/>
      <c r="F160" s="39"/>
      <c r="G160" s="47"/>
      <c r="H160" s="40"/>
      <c r="I160" s="48"/>
      <c r="J160" s="49"/>
      <c r="K160" s="50"/>
      <c r="L160" s="51"/>
      <c r="M160" s="52"/>
      <c r="N160" s="46"/>
      <c r="O160" s="53">
        <f t="shared" si="2"/>
        <v>0</v>
      </c>
      <c r="P160" s="54"/>
    </row>
    <row r="161" spans="1:16" ht="16" x14ac:dyDescent="0.2">
      <c r="A161" s="46"/>
      <c r="B161" s="40"/>
      <c r="C161" s="40"/>
      <c r="D161" s="40"/>
      <c r="E161" s="37"/>
      <c r="F161" s="39"/>
      <c r="G161" s="47"/>
      <c r="H161" s="40"/>
      <c r="I161" s="48"/>
      <c r="J161" s="49"/>
      <c r="K161" s="50"/>
      <c r="L161" s="51"/>
      <c r="M161" s="52"/>
      <c r="N161" s="46"/>
      <c r="O161" s="53">
        <f t="shared" si="2"/>
        <v>0</v>
      </c>
      <c r="P161" s="54"/>
    </row>
    <row r="162" spans="1:16" ht="16" x14ac:dyDescent="0.2">
      <c r="A162" s="46"/>
      <c r="B162" s="40"/>
      <c r="C162" s="40"/>
      <c r="D162" s="40"/>
      <c r="E162" s="37"/>
      <c r="F162" s="39"/>
      <c r="G162" s="47"/>
      <c r="H162" s="40"/>
      <c r="I162" s="48"/>
      <c r="J162" s="49"/>
      <c r="K162" s="50"/>
      <c r="L162" s="51"/>
      <c r="M162" s="52"/>
      <c r="N162" s="46"/>
      <c r="O162" s="53">
        <f t="shared" si="2"/>
        <v>0</v>
      </c>
      <c r="P162" s="54"/>
    </row>
    <row r="163" spans="1:16" ht="16" x14ac:dyDescent="0.2">
      <c r="A163" s="46"/>
      <c r="B163" s="40"/>
      <c r="C163" s="40"/>
      <c r="D163" s="40"/>
      <c r="E163" s="37"/>
      <c r="F163" s="39"/>
      <c r="G163" s="47"/>
      <c r="H163" s="40"/>
      <c r="I163" s="48"/>
      <c r="J163" s="49"/>
      <c r="K163" s="50"/>
      <c r="L163" s="51"/>
      <c r="M163" s="52"/>
      <c r="N163" s="46"/>
      <c r="O163" s="53">
        <f t="shared" si="2"/>
        <v>0</v>
      </c>
      <c r="P163" s="54"/>
    </row>
    <row r="164" spans="1:16" ht="16" x14ac:dyDescent="0.2">
      <c r="A164" s="46"/>
      <c r="B164" s="40"/>
      <c r="C164" s="40"/>
      <c r="D164" s="40"/>
      <c r="E164" s="37"/>
      <c r="F164" s="39"/>
      <c r="G164" s="47"/>
      <c r="H164" s="40"/>
      <c r="I164" s="48"/>
      <c r="J164" s="49"/>
      <c r="K164" s="50"/>
      <c r="L164" s="51"/>
      <c r="M164" s="52"/>
      <c r="N164" s="46"/>
      <c r="O164" s="53">
        <f t="shared" si="2"/>
        <v>0</v>
      </c>
      <c r="P164" s="54"/>
    </row>
    <row r="165" spans="1:16" ht="16" x14ac:dyDescent="0.2">
      <c r="A165" s="46"/>
      <c r="B165" s="40"/>
      <c r="C165" s="40"/>
      <c r="D165" s="40"/>
      <c r="E165" s="37"/>
      <c r="F165" s="39"/>
      <c r="G165" s="47"/>
      <c r="H165" s="40"/>
      <c r="I165" s="48"/>
      <c r="J165" s="49"/>
      <c r="K165" s="50"/>
      <c r="L165" s="51"/>
      <c r="M165" s="52"/>
      <c r="N165" s="46"/>
      <c r="O165" s="53">
        <f t="shared" si="2"/>
        <v>0</v>
      </c>
      <c r="P165" s="54"/>
    </row>
    <row r="166" spans="1:16" ht="16" x14ac:dyDescent="0.2">
      <c r="A166" s="46"/>
      <c r="B166" s="40"/>
      <c r="C166" s="40"/>
      <c r="D166" s="40"/>
      <c r="E166" s="37"/>
      <c r="F166" s="39"/>
      <c r="G166" s="47"/>
      <c r="H166" s="40"/>
      <c r="I166" s="48"/>
      <c r="J166" s="49"/>
      <c r="K166" s="50"/>
      <c r="L166" s="51"/>
      <c r="M166" s="52"/>
      <c r="N166" s="46"/>
      <c r="O166" s="53">
        <f t="shared" si="2"/>
        <v>0</v>
      </c>
      <c r="P166" s="54"/>
    </row>
    <row r="167" spans="1:16" ht="16" x14ac:dyDescent="0.2">
      <c r="A167" s="46"/>
      <c r="B167" s="40"/>
      <c r="C167" s="40"/>
      <c r="D167" s="40"/>
      <c r="E167" s="37"/>
      <c r="F167" s="39"/>
      <c r="G167" s="47"/>
      <c r="H167" s="40"/>
      <c r="I167" s="48"/>
      <c r="J167" s="49"/>
      <c r="K167" s="50"/>
      <c r="L167" s="51"/>
      <c r="M167" s="52"/>
      <c r="N167" s="46"/>
      <c r="O167" s="53">
        <f t="shared" si="2"/>
        <v>0</v>
      </c>
      <c r="P167" s="54"/>
    </row>
    <row r="168" spans="1:16" ht="16" x14ac:dyDescent="0.2">
      <c r="A168" s="46"/>
      <c r="B168" s="40"/>
      <c r="C168" s="40"/>
      <c r="D168" s="40"/>
      <c r="E168" s="37"/>
      <c r="F168" s="39"/>
      <c r="G168" s="47"/>
      <c r="H168" s="40"/>
      <c r="I168" s="48"/>
      <c r="J168" s="49"/>
      <c r="K168" s="50"/>
      <c r="L168" s="51"/>
      <c r="M168" s="52"/>
      <c r="N168" s="46"/>
      <c r="O168" s="53">
        <f t="shared" si="2"/>
        <v>0</v>
      </c>
      <c r="P168" s="54"/>
    </row>
    <row r="169" spans="1:16" ht="16" x14ac:dyDescent="0.2">
      <c r="A169" s="46"/>
      <c r="B169" s="40"/>
      <c r="C169" s="40"/>
      <c r="D169" s="40"/>
      <c r="E169" s="37"/>
      <c r="F169" s="39"/>
      <c r="G169" s="47"/>
      <c r="H169" s="40"/>
      <c r="I169" s="48"/>
      <c r="J169" s="49"/>
      <c r="K169" s="50"/>
      <c r="L169" s="51"/>
      <c r="M169" s="52"/>
      <c r="N169" s="46"/>
      <c r="O169" s="53">
        <f t="shared" si="2"/>
        <v>0</v>
      </c>
      <c r="P169" s="54"/>
    </row>
    <row r="170" spans="1:16" ht="16" x14ac:dyDescent="0.2">
      <c r="A170" s="46"/>
      <c r="B170" s="40"/>
      <c r="C170" s="40"/>
      <c r="D170" s="40"/>
      <c r="E170" s="37"/>
      <c r="F170" s="39"/>
      <c r="G170" s="47"/>
      <c r="H170" s="40"/>
      <c r="I170" s="48"/>
      <c r="J170" s="49"/>
      <c r="K170" s="50"/>
      <c r="L170" s="51"/>
      <c r="M170" s="52"/>
      <c r="N170" s="46"/>
      <c r="O170" s="53">
        <f t="shared" si="2"/>
        <v>0</v>
      </c>
      <c r="P170" s="54"/>
    </row>
    <row r="171" spans="1:16" ht="16" x14ac:dyDescent="0.2">
      <c r="A171" s="46"/>
      <c r="B171" s="40"/>
      <c r="C171" s="40"/>
      <c r="D171" s="40"/>
      <c r="E171" s="37"/>
      <c r="F171" s="39"/>
      <c r="G171" s="47"/>
      <c r="H171" s="40"/>
      <c r="I171" s="48"/>
      <c r="J171" s="49"/>
      <c r="K171" s="50"/>
      <c r="L171" s="51"/>
      <c r="M171" s="52"/>
      <c r="N171" s="46"/>
      <c r="O171" s="53">
        <f t="shared" si="2"/>
        <v>0</v>
      </c>
      <c r="P171" s="54"/>
    </row>
    <row r="172" spans="1:16" ht="16" x14ac:dyDescent="0.2">
      <c r="A172" s="46"/>
      <c r="B172" s="40"/>
      <c r="C172" s="40"/>
      <c r="D172" s="40"/>
      <c r="E172" s="37"/>
      <c r="F172" s="39"/>
      <c r="G172" s="47"/>
      <c r="H172" s="40"/>
      <c r="I172" s="48"/>
      <c r="J172" s="49"/>
      <c r="K172" s="50"/>
      <c r="L172" s="51"/>
      <c r="M172" s="52"/>
      <c r="N172" s="46"/>
      <c r="O172" s="53">
        <f t="shared" si="2"/>
        <v>0</v>
      </c>
      <c r="P172" s="54"/>
    </row>
    <row r="173" spans="1:16" ht="16" x14ac:dyDescent="0.2">
      <c r="A173" s="46"/>
      <c r="B173" s="40"/>
      <c r="C173" s="40"/>
      <c r="D173" s="40"/>
      <c r="E173" s="37"/>
      <c r="F173" s="39"/>
      <c r="G173" s="47"/>
      <c r="H173" s="40"/>
      <c r="I173" s="48"/>
      <c r="J173" s="49"/>
      <c r="K173" s="50"/>
      <c r="L173" s="51"/>
      <c r="M173" s="52"/>
      <c r="N173" s="46"/>
      <c r="O173" s="53">
        <f t="shared" si="2"/>
        <v>0</v>
      </c>
      <c r="P173" s="54"/>
    </row>
    <row r="174" spans="1:16" ht="16" x14ac:dyDescent="0.2">
      <c r="A174" s="46"/>
      <c r="B174" s="40"/>
      <c r="C174" s="40"/>
      <c r="D174" s="90"/>
      <c r="E174" s="59"/>
      <c r="F174" s="39"/>
      <c r="G174" s="47"/>
      <c r="H174" s="40"/>
      <c r="I174" s="48"/>
      <c r="J174" s="49"/>
      <c r="K174" s="50"/>
      <c r="L174" s="51"/>
      <c r="M174" s="52"/>
      <c r="N174" s="46"/>
      <c r="O174" s="53">
        <f t="shared" si="2"/>
        <v>0</v>
      </c>
      <c r="P174" s="54"/>
    </row>
    <row r="175" spans="1:16" ht="16" x14ac:dyDescent="0.2">
      <c r="A175" s="46"/>
      <c r="B175" s="40"/>
      <c r="C175" s="40"/>
      <c r="D175" s="40"/>
      <c r="E175" s="37"/>
      <c r="F175" s="39"/>
      <c r="G175" s="47"/>
      <c r="H175" s="40"/>
      <c r="I175" s="48"/>
      <c r="J175" s="49"/>
      <c r="K175" s="50"/>
      <c r="L175" s="51"/>
      <c r="M175" s="52"/>
      <c r="N175" s="46"/>
      <c r="O175" s="53">
        <f t="shared" si="2"/>
        <v>0</v>
      </c>
      <c r="P175" s="54"/>
    </row>
    <row r="176" spans="1:16" ht="16" x14ac:dyDescent="0.2">
      <c r="A176" s="46"/>
      <c r="B176" s="40"/>
      <c r="C176" s="40"/>
      <c r="D176" s="40"/>
      <c r="E176" s="37"/>
      <c r="F176" s="39"/>
      <c r="G176" s="47"/>
      <c r="H176" s="40"/>
      <c r="I176" s="48"/>
      <c r="J176" s="49"/>
      <c r="K176" s="50"/>
      <c r="L176" s="51"/>
      <c r="M176" s="52"/>
      <c r="N176" s="46"/>
      <c r="O176" s="53">
        <f t="shared" si="2"/>
        <v>0</v>
      </c>
      <c r="P176" s="54"/>
    </row>
    <row r="177" spans="1:16" ht="16" x14ac:dyDescent="0.2">
      <c r="A177" s="46"/>
      <c r="B177" s="40"/>
      <c r="C177" s="40"/>
      <c r="D177" s="40"/>
      <c r="E177" s="37"/>
      <c r="F177" s="39"/>
      <c r="G177" s="47"/>
      <c r="H177" s="40"/>
      <c r="I177" s="48"/>
      <c r="J177" s="49"/>
      <c r="K177" s="50"/>
      <c r="L177" s="51"/>
      <c r="M177" s="52"/>
      <c r="N177" s="46"/>
      <c r="O177" s="53">
        <f t="shared" si="2"/>
        <v>0</v>
      </c>
      <c r="P177" s="54"/>
    </row>
    <row r="178" spans="1:16" ht="16" x14ac:dyDescent="0.2">
      <c r="A178" s="46"/>
      <c r="B178" s="40"/>
      <c r="C178" s="40"/>
      <c r="D178" s="40"/>
      <c r="E178" s="37"/>
      <c r="F178" s="39"/>
      <c r="G178" s="47"/>
      <c r="H178" s="40"/>
      <c r="I178" s="48"/>
      <c r="J178" s="49"/>
      <c r="K178" s="50"/>
      <c r="L178" s="51"/>
      <c r="M178" s="52"/>
      <c r="N178" s="46"/>
      <c r="O178" s="53">
        <f t="shared" si="2"/>
        <v>0</v>
      </c>
      <c r="P178" s="54"/>
    </row>
    <row r="179" spans="1:16" ht="16" x14ac:dyDescent="0.2">
      <c r="A179" s="46"/>
      <c r="B179" s="40"/>
      <c r="C179" s="40"/>
      <c r="D179" s="40"/>
      <c r="E179" s="37"/>
      <c r="F179" s="39"/>
      <c r="G179" s="47"/>
      <c r="H179" s="40"/>
      <c r="I179" s="48"/>
      <c r="J179" s="49"/>
      <c r="K179" s="50"/>
      <c r="L179" s="51"/>
      <c r="M179" s="52"/>
      <c r="N179" s="46"/>
      <c r="O179" s="53">
        <f t="shared" si="2"/>
        <v>0</v>
      </c>
      <c r="P179" s="54"/>
    </row>
    <row r="180" spans="1:16" ht="16" x14ac:dyDescent="0.2">
      <c r="A180" s="46"/>
      <c r="B180" s="40"/>
      <c r="C180" s="40"/>
      <c r="D180" s="40"/>
      <c r="E180" s="37"/>
      <c r="F180" s="39"/>
      <c r="G180" s="47"/>
      <c r="H180" s="40"/>
      <c r="I180" s="48"/>
      <c r="J180" s="49"/>
      <c r="K180" s="50"/>
      <c r="L180" s="51"/>
      <c r="M180" s="52"/>
      <c r="N180" s="46"/>
      <c r="O180" s="53">
        <f t="shared" si="2"/>
        <v>0</v>
      </c>
      <c r="P180" s="54"/>
    </row>
    <row r="181" spans="1:16" ht="16" x14ac:dyDescent="0.2">
      <c r="A181" s="46"/>
      <c r="B181" s="40"/>
      <c r="C181" s="40"/>
      <c r="D181" s="40"/>
      <c r="E181" s="37"/>
      <c r="F181" s="39"/>
      <c r="G181" s="47"/>
      <c r="H181" s="40"/>
      <c r="I181" s="48"/>
      <c r="J181" s="49"/>
      <c r="K181" s="50"/>
      <c r="L181" s="51"/>
      <c r="M181" s="52"/>
      <c r="N181" s="46"/>
      <c r="O181" s="53">
        <f t="shared" si="2"/>
        <v>0</v>
      </c>
      <c r="P181" s="54"/>
    </row>
    <row r="182" spans="1:16" ht="16" x14ac:dyDescent="0.2">
      <c r="A182" s="46"/>
      <c r="B182" s="40"/>
      <c r="C182" s="40"/>
      <c r="D182" s="40"/>
      <c r="E182" s="37"/>
      <c r="F182" s="39"/>
      <c r="G182" s="47"/>
      <c r="H182" s="40"/>
      <c r="I182" s="48"/>
      <c r="J182" s="49"/>
      <c r="K182" s="50"/>
      <c r="L182" s="51"/>
      <c r="M182" s="52"/>
      <c r="N182" s="46"/>
      <c r="O182" s="53">
        <f t="shared" si="2"/>
        <v>0</v>
      </c>
      <c r="P182" s="54"/>
    </row>
    <row r="183" spans="1:16" ht="16" x14ac:dyDescent="0.2">
      <c r="A183" s="46"/>
      <c r="B183" s="40"/>
      <c r="C183" s="40"/>
      <c r="D183" s="40"/>
      <c r="E183" s="37"/>
      <c r="F183" s="39"/>
      <c r="G183" s="47"/>
      <c r="H183" s="40"/>
      <c r="I183" s="48"/>
      <c r="J183" s="49"/>
      <c r="K183" s="50"/>
      <c r="L183" s="51"/>
      <c r="M183" s="52"/>
      <c r="N183" s="46"/>
      <c r="O183" s="53">
        <f t="shared" si="2"/>
        <v>0</v>
      </c>
      <c r="P183" s="54"/>
    </row>
    <row r="184" spans="1:16" ht="16" x14ac:dyDescent="0.2">
      <c r="A184" s="46"/>
      <c r="B184" s="40"/>
      <c r="C184" s="40"/>
      <c r="D184" s="40"/>
      <c r="E184" s="37"/>
      <c r="F184" s="39"/>
      <c r="G184" s="47"/>
      <c r="H184" s="40"/>
      <c r="I184" s="48"/>
      <c r="J184" s="49"/>
      <c r="K184" s="50"/>
      <c r="L184" s="51"/>
      <c r="M184" s="52"/>
      <c r="N184" s="46"/>
      <c r="O184" s="53">
        <f t="shared" si="2"/>
        <v>0</v>
      </c>
      <c r="P184" s="54"/>
    </row>
    <row r="185" spans="1:16" ht="16" x14ac:dyDescent="0.2">
      <c r="A185" s="46"/>
      <c r="B185" s="40"/>
      <c r="C185" s="40"/>
      <c r="D185" s="40"/>
      <c r="E185" s="37"/>
      <c r="F185" s="39"/>
      <c r="G185" s="47"/>
      <c r="H185" s="40"/>
      <c r="I185" s="48"/>
      <c r="J185" s="49"/>
      <c r="K185" s="50"/>
      <c r="L185" s="51"/>
      <c r="M185" s="52"/>
      <c r="N185" s="46"/>
      <c r="O185" s="53">
        <f t="shared" si="2"/>
        <v>0</v>
      </c>
      <c r="P185" s="54"/>
    </row>
    <row r="186" spans="1:16" ht="16" x14ac:dyDescent="0.2">
      <c r="A186" s="46"/>
      <c r="B186" s="40"/>
      <c r="C186" s="40"/>
      <c r="D186" s="40"/>
      <c r="E186" s="37"/>
      <c r="F186" s="39"/>
      <c r="G186" s="47"/>
      <c r="H186" s="40"/>
      <c r="I186" s="48"/>
      <c r="J186" s="49"/>
      <c r="K186" s="50"/>
      <c r="L186" s="51"/>
      <c r="M186" s="52"/>
      <c r="N186" s="46"/>
      <c r="O186" s="53">
        <f t="shared" si="2"/>
        <v>0</v>
      </c>
      <c r="P186" s="54"/>
    </row>
    <row r="187" spans="1:16" ht="16" x14ac:dyDescent="0.2">
      <c r="A187" s="46"/>
      <c r="B187" s="40"/>
      <c r="C187" s="40"/>
      <c r="D187" s="40"/>
      <c r="E187" s="37"/>
      <c r="F187" s="39"/>
      <c r="G187" s="47"/>
      <c r="H187" s="40"/>
      <c r="I187" s="48"/>
      <c r="J187" s="49"/>
      <c r="K187" s="50"/>
      <c r="L187" s="51"/>
      <c r="M187" s="52"/>
      <c r="N187" s="46"/>
      <c r="O187" s="53">
        <f t="shared" si="2"/>
        <v>0</v>
      </c>
      <c r="P187" s="54"/>
    </row>
    <row r="188" spans="1:16" ht="16" x14ac:dyDescent="0.2">
      <c r="A188" s="46"/>
      <c r="B188" s="40"/>
      <c r="C188" s="40"/>
      <c r="D188" s="40"/>
      <c r="E188" s="37"/>
      <c r="F188" s="39"/>
      <c r="G188" s="47"/>
      <c r="H188" s="40"/>
      <c r="I188" s="48"/>
      <c r="J188" s="49"/>
      <c r="K188" s="50"/>
      <c r="L188" s="51"/>
      <c r="M188" s="52"/>
      <c r="N188" s="46"/>
      <c r="O188" s="53">
        <f t="shared" si="2"/>
        <v>0</v>
      </c>
      <c r="P188" s="54"/>
    </row>
    <row r="189" spans="1:16" ht="16" x14ac:dyDescent="0.2">
      <c r="A189" s="46"/>
      <c r="B189" s="40"/>
      <c r="C189" s="40"/>
      <c r="D189" s="40"/>
      <c r="E189" s="37"/>
      <c r="F189" s="39"/>
      <c r="G189" s="47"/>
      <c r="H189" s="40"/>
      <c r="I189" s="48"/>
      <c r="J189" s="49"/>
      <c r="K189" s="50"/>
      <c r="L189" s="51"/>
      <c r="M189" s="52"/>
      <c r="N189" s="46"/>
      <c r="O189" s="53">
        <f t="shared" si="2"/>
        <v>0</v>
      </c>
      <c r="P189" s="54"/>
    </row>
    <row r="190" spans="1:16" ht="16" x14ac:dyDescent="0.2">
      <c r="A190" s="46"/>
      <c r="B190" s="40"/>
      <c r="C190" s="40"/>
      <c r="D190" s="40"/>
      <c r="E190" s="37"/>
      <c r="F190" s="39"/>
      <c r="G190" s="47"/>
      <c r="H190" s="40"/>
      <c r="I190" s="48"/>
      <c r="J190" s="49"/>
      <c r="K190" s="50"/>
      <c r="L190" s="51"/>
      <c r="M190" s="52"/>
      <c r="N190" s="46"/>
      <c r="O190" s="53">
        <f t="shared" si="2"/>
        <v>0</v>
      </c>
      <c r="P190" s="54"/>
    </row>
    <row r="191" spans="1:16" ht="16" x14ac:dyDescent="0.2">
      <c r="A191" s="46"/>
      <c r="B191" s="40"/>
      <c r="C191" s="40"/>
      <c r="D191" s="40"/>
      <c r="E191" s="37"/>
      <c r="F191" s="39"/>
      <c r="G191" s="47"/>
      <c r="H191" s="40"/>
      <c r="I191" s="48"/>
      <c r="J191" s="49"/>
      <c r="K191" s="50"/>
      <c r="L191" s="51"/>
      <c r="M191" s="52"/>
      <c r="N191" s="46"/>
      <c r="O191" s="53">
        <f t="shared" si="2"/>
        <v>0</v>
      </c>
      <c r="P191" s="54"/>
    </row>
    <row r="192" spans="1:16" ht="16" x14ac:dyDescent="0.2">
      <c r="A192" s="46"/>
      <c r="B192" s="40"/>
      <c r="C192" s="40"/>
      <c r="D192" s="40"/>
      <c r="E192" s="37"/>
      <c r="F192" s="39"/>
      <c r="G192" s="47"/>
      <c r="H192" s="40"/>
      <c r="I192" s="48"/>
      <c r="J192" s="49"/>
      <c r="K192" s="50"/>
      <c r="L192" s="51"/>
      <c r="M192" s="52"/>
      <c r="N192" s="46"/>
      <c r="O192" s="53">
        <f t="shared" si="2"/>
        <v>0</v>
      </c>
      <c r="P192" s="54"/>
    </row>
    <row r="193" spans="1:16" ht="16" x14ac:dyDescent="0.2">
      <c r="A193" s="46"/>
      <c r="B193" s="40"/>
      <c r="C193" s="40"/>
      <c r="D193" s="40"/>
      <c r="E193" s="37"/>
      <c r="F193" s="39"/>
      <c r="G193" s="47"/>
      <c r="H193" s="40"/>
      <c r="I193" s="48"/>
      <c r="J193" s="49"/>
      <c r="K193" s="50"/>
      <c r="L193" s="51"/>
      <c r="M193" s="52"/>
      <c r="N193" s="46"/>
      <c r="O193" s="53">
        <f t="shared" si="2"/>
        <v>0</v>
      </c>
      <c r="P193" s="54"/>
    </row>
    <row r="194" spans="1:16" ht="16" x14ac:dyDescent="0.2">
      <c r="A194" s="89"/>
      <c r="B194" s="90"/>
      <c r="C194" s="90"/>
      <c r="D194" s="90"/>
      <c r="E194" s="59"/>
      <c r="F194" s="91"/>
      <c r="G194" s="47"/>
      <c r="H194" s="40"/>
      <c r="I194" s="48"/>
      <c r="J194" s="49"/>
      <c r="K194" s="50"/>
      <c r="L194" s="51"/>
      <c r="M194" s="52"/>
      <c r="N194" s="46"/>
      <c r="O194" s="53">
        <f t="shared" si="2"/>
        <v>0</v>
      </c>
      <c r="P194" s="54"/>
    </row>
    <row r="195" spans="1:16" ht="16" x14ac:dyDescent="0.2">
      <c r="A195" s="46"/>
      <c r="B195" s="40"/>
      <c r="C195" s="40"/>
      <c r="D195" s="40"/>
      <c r="E195" s="37"/>
      <c r="F195" s="39"/>
      <c r="G195" s="47"/>
      <c r="H195" s="40"/>
      <c r="I195" s="48"/>
      <c r="J195" s="49"/>
      <c r="K195" s="50"/>
      <c r="L195" s="51"/>
      <c r="M195" s="52"/>
      <c r="N195" s="46"/>
      <c r="O195" s="53">
        <f t="shared" si="2"/>
        <v>0</v>
      </c>
      <c r="P195" s="54"/>
    </row>
    <row r="196" spans="1:16" ht="16" x14ac:dyDescent="0.2">
      <c r="A196" s="46"/>
      <c r="B196" s="40"/>
      <c r="C196" s="40"/>
      <c r="D196" s="40"/>
      <c r="E196" s="37"/>
      <c r="F196" s="39"/>
      <c r="G196" s="47"/>
      <c r="H196" s="40"/>
      <c r="I196" s="48"/>
      <c r="J196" s="49"/>
      <c r="K196" s="50"/>
      <c r="L196" s="51"/>
      <c r="M196" s="52"/>
      <c r="N196" s="46"/>
      <c r="O196" s="53">
        <f t="shared" ref="O196:O220" si="3">ABS(N196-A196)</f>
        <v>0</v>
      </c>
      <c r="P196" s="54"/>
    </row>
    <row r="197" spans="1:16" ht="16" x14ac:dyDescent="0.2">
      <c r="A197" s="46"/>
      <c r="B197" s="40"/>
      <c r="C197" s="40"/>
      <c r="D197" s="40"/>
      <c r="E197" s="37"/>
      <c r="F197" s="39"/>
      <c r="G197" s="47"/>
      <c r="H197" s="40"/>
      <c r="I197" s="48"/>
      <c r="J197" s="49"/>
      <c r="K197" s="50"/>
      <c r="L197" s="51"/>
      <c r="M197" s="52"/>
      <c r="N197" s="46"/>
      <c r="O197" s="53">
        <f t="shared" si="3"/>
        <v>0</v>
      </c>
      <c r="P197" s="54"/>
    </row>
    <row r="198" spans="1:16" ht="16" x14ac:dyDescent="0.2">
      <c r="A198" s="46"/>
      <c r="B198" s="40"/>
      <c r="C198" s="40"/>
      <c r="D198" s="40"/>
      <c r="E198" s="37"/>
      <c r="F198" s="39"/>
      <c r="G198" s="47"/>
      <c r="H198" s="40"/>
      <c r="I198" s="48"/>
      <c r="J198" s="49"/>
      <c r="K198" s="50"/>
      <c r="L198" s="51"/>
      <c r="M198" s="52"/>
      <c r="N198" s="46"/>
      <c r="O198" s="53">
        <f t="shared" si="3"/>
        <v>0</v>
      </c>
      <c r="P198" s="54"/>
    </row>
    <row r="199" spans="1:16" ht="16" x14ac:dyDescent="0.2">
      <c r="A199" s="46"/>
      <c r="B199" s="40"/>
      <c r="C199" s="40"/>
      <c r="D199" s="40"/>
      <c r="E199" s="37"/>
      <c r="F199" s="39"/>
      <c r="G199" s="47"/>
      <c r="H199" s="40"/>
      <c r="I199" s="48"/>
      <c r="J199" s="49"/>
      <c r="K199" s="50"/>
      <c r="L199" s="51"/>
      <c r="M199" s="52"/>
      <c r="N199" s="46"/>
      <c r="O199" s="53">
        <f t="shared" si="3"/>
        <v>0</v>
      </c>
      <c r="P199" s="54"/>
    </row>
    <row r="200" spans="1:16" ht="16" x14ac:dyDescent="0.2">
      <c r="A200" s="46"/>
      <c r="B200" s="40"/>
      <c r="C200" s="40"/>
      <c r="D200" s="40"/>
      <c r="E200" s="37"/>
      <c r="F200" s="39"/>
      <c r="G200" s="47"/>
      <c r="H200" s="40"/>
      <c r="I200" s="48"/>
      <c r="J200" s="49"/>
      <c r="K200" s="50"/>
      <c r="L200" s="51"/>
      <c r="M200" s="52"/>
      <c r="N200" s="46"/>
      <c r="O200" s="53">
        <f t="shared" si="3"/>
        <v>0</v>
      </c>
      <c r="P200" s="54"/>
    </row>
    <row r="201" spans="1:16" ht="16" x14ac:dyDescent="0.2">
      <c r="A201" s="46"/>
      <c r="B201" s="40"/>
      <c r="C201" s="40"/>
      <c r="D201" s="40"/>
      <c r="E201" s="37"/>
      <c r="F201" s="39"/>
      <c r="G201" s="47"/>
      <c r="H201" s="40"/>
      <c r="I201" s="48"/>
      <c r="J201" s="49"/>
      <c r="K201" s="50"/>
      <c r="L201" s="51"/>
      <c r="M201" s="52"/>
      <c r="N201" s="46"/>
      <c r="O201" s="53">
        <f t="shared" si="3"/>
        <v>0</v>
      </c>
      <c r="P201" s="54"/>
    </row>
    <row r="202" spans="1:16" ht="16" x14ac:dyDescent="0.2">
      <c r="A202" s="46"/>
      <c r="B202" s="40"/>
      <c r="C202" s="40"/>
      <c r="D202" s="40"/>
      <c r="E202" s="37"/>
      <c r="F202" s="39"/>
      <c r="G202" s="47"/>
      <c r="H202" s="40"/>
      <c r="I202" s="48"/>
      <c r="J202" s="49"/>
      <c r="K202" s="50"/>
      <c r="L202" s="51"/>
      <c r="M202" s="52"/>
      <c r="N202" s="46"/>
      <c r="O202" s="53">
        <f t="shared" si="3"/>
        <v>0</v>
      </c>
      <c r="P202" s="54"/>
    </row>
    <row r="203" spans="1:16" ht="16" x14ac:dyDescent="0.2">
      <c r="A203" s="46"/>
      <c r="B203" s="40"/>
      <c r="C203" s="40"/>
      <c r="D203" s="40"/>
      <c r="E203" s="37"/>
      <c r="F203" s="39"/>
      <c r="G203" s="47"/>
      <c r="H203" s="40"/>
      <c r="I203" s="48"/>
      <c r="J203" s="49"/>
      <c r="K203" s="50"/>
      <c r="L203" s="51"/>
      <c r="M203" s="52"/>
      <c r="N203" s="46"/>
      <c r="O203" s="53">
        <f t="shared" si="3"/>
        <v>0</v>
      </c>
      <c r="P203" s="54"/>
    </row>
    <row r="204" spans="1:16" ht="16" x14ac:dyDescent="0.2">
      <c r="A204" s="46"/>
      <c r="B204" s="40"/>
      <c r="C204" s="40"/>
      <c r="D204" s="40"/>
      <c r="E204" s="37"/>
      <c r="F204" s="39"/>
      <c r="G204" s="47"/>
      <c r="H204" s="40"/>
      <c r="I204" s="48"/>
      <c r="J204" s="49"/>
      <c r="K204" s="50"/>
      <c r="L204" s="51"/>
      <c r="M204" s="52"/>
      <c r="N204" s="46"/>
      <c r="O204" s="53">
        <f t="shared" si="3"/>
        <v>0</v>
      </c>
      <c r="P204" s="54"/>
    </row>
    <row r="205" spans="1:16" ht="16" x14ac:dyDescent="0.2">
      <c r="A205" s="46"/>
      <c r="B205" s="40"/>
      <c r="C205" s="40"/>
      <c r="D205" s="40"/>
      <c r="E205" s="37"/>
      <c r="F205" s="39"/>
      <c r="G205" s="47"/>
      <c r="H205" s="40"/>
      <c r="I205" s="48"/>
      <c r="J205" s="49"/>
      <c r="K205" s="50"/>
      <c r="L205" s="51"/>
      <c r="M205" s="52"/>
      <c r="N205" s="46"/>
      <c r="O205" s="53">
        <f t="shared" si="3"/>
        <v>0</v>
      </c>
      <c r="P205" s="54"/>
    </row>
    <row r="206" spans="1:16" ht="16" x14ac:dyDescent="0.2">
      <c r="A206" s="46"/>
      <c r="B206" s="40"/>
      <c r="C206" s="40"/>
      <c r="D206" s="40"/>
      <c r="E206" s="37"/>
      <c r="F206" s="39"/>
      <c r="G206" s="47"/>
      <c r="H206" s="40"/>
      <c r="I206" s="48"/>
      <c r="J206" s="49"/>
      <c r="K206" s="50"/>
      <c r="L206" s="51"/>
      <c r="M206" s="52"/>
      <c r="N206" s="46"/>
      <c r="O206" s="53">
        <f t="shared" si="3"/>
        <v>0</v>
      </c>
      <c r="P206" s="54"/>
    </row>
    <row r="207" spans="1:16" ht="16" x14ac:dyDescent="0.2">
      <c r="A207" s="46"/>
      <c r="B207" s="40"/>
      <c r="C207" s="40"/>
      <c r="D207" s="40"/>
      <c r="E207" s="37"/>
      <c r="F207" s="39"/>
      <c r="G207" s="47"/>
      <c r="H207" s="40"/>
      <c r="I207" s="48"/>
      <c r="J207" s="49"/>
      <c r="K207" s="50"/>
      <c r="L207" s="51"/>
      <c r="M207" s="52"/>
      <c r="N207" s="46"/>
      <c r="O207" s="53">
        <f t="shared" si="3"/>
        <v>0</v>
      </c>
      <c r="P207" s="54"/>
    </row>
    <row r="208" spans="1:16" ht="16" x14ac:dyDescent="0.2">
      <c r="A208" s="46"/>
      <c r="B208" s="40"/>
      <c r="C208" s="40"/>
      <c r="D208" s="40"/>
      <c r="E208" s="37"/>
      <c r="F208" s="39"/>
      <c r="G208" s="47"/>
      <c r="H208" s="40"/>
      <c r="I208" s="48"/>
      <c r="J208" s="49"/>
      <c r="K208" s="50"/>
      <c r="L208" s="51"/>
      <c r="M208" s="52"/>
      <c r="N208" s="46"/>
      <c r="O208" s="53">
        <f t="shared" si="3"/>
        <v>0</v>
      </c>
      <c r="P208" s="54"/>
    </row>
    <row r="209" spans="1:16" ht="16" x14ac:dyDescent="0.2">
      <c r="A209" s="46"/>
      <c r="B209" s="40"/>
      <c r="C209" s="40"/>
      <c r="D209" s="40"/>
      <c r="E209" s="37"/>
      <c r="F209" s="39"/>
      <c r="G209" s="47"/>
      <c r="H209" s="40"/>
      <c r="I209" s="48"/>
      <c r="J209" s="49"/>
      <c r="K209" s="50"/>
      <c r="L209" s="51"/>
      <c r="M209" s="52"/>
      <c r="N209" s="46"/>
      <c r="O209" s="53">
        <f t="shared" si="3"/>
        <v>0</v>
      </c>
      <c r="P209" s="54"/>
    </row>
    <row r="210" spans="1:16" ht="16" x14ac:dyDescent="0.2">
      <c r="A210" s="46"/>
      <c r="B210" s="40"/>
      <c r="C210" s="40"/>
      <c r="D210" s="40"/>
      <c r="E210" s="37"/>
      <c r="F210" s="39"/>
      <c r="G210" s="47"/>
      <c r="H210" s="40"/>
      <c r="I210" s="48"/>
      <c r="J210" s="49"/>
      <c r="K210" s="50"/>
      <c r="L210" s="51"/>
      <c r="M210" s="52"/>
      <c r="N210" s="46"/>
      <c r="O210" s="53">
        <f t="shared" si="3"/>
        <v>0</v>
      </c>
      <c r="P210" s="54"/>
    </row>
    <row r="211" spans="1:16" ht="16" x14ac:dyDescent="0.2">
      <c r="A211" s="46"/>
      <c r="B211" s="40"/>
      <c r="C211" s="40"/>
      <c r="D211" s="40"/>
      <c r="E211" s="37"/>
      <c r="F211" s="39"/>
      <c r="G211" s="47"/>
      <c r="H211" s="40"/>
      <c r="I211" s="48"/>
      <c r="J211" s="49"/>
      <c r="K211" s="50"/>
      <c r="L211" s="51"/>
      <c r="M211" s="52"/>
      <c r="N211" s="46"/>
      <c r="O211" s="53">
        <f t="shared" si="3"/>
        <v>0</v>
      </c>
      <c r="P211" s="54"/>
    </row>
    <row r="212" spans="1:16" ht="16" x14ac:dyDescent="0.2">
      <c r="A212" s="46"/>
      <c r="B212" s="40"/>
      <c r="C212" s="40"/>
      <c r="D212" s="40"/>
      <c r="E212" s="37"/>
      <c r="F212" s="39"/>
      <c r="G212" s="47"/>
      <c r="H212" s="40"/>
      <c r="I212" s="48"/>
      <c r="J212" s="49"/>
      <c r="K212" s="50"/>
      <c r="L212" s="51"/>
      <c r="M212" s="52"/>
      <c r="N212" s="46"/>
      <c r="O212" s="53">
        <f t="shared" si="3"/>
        <v>0</v>
      </c>
      <c r="P212" s="54"/>
    </row>
    <row r="213" spans="1:16" ht="16" x14ac:dyDescent="0.2">
      <c r="A213" s="46"/>
      <c r="B213" s="40"/>
      <c r="C213" s="40"/>
      <c r="D213" s="40"/>
      <c r="E213" s="37"/>
      <c r="F213" s="39"/>
      <c r="G213" s="47"/>
      <c r="H213" s="40"/>
      <c r="I213" s="48"/>
      <c r="J213" s="49"/>
      <c r="K213" s="50"/>
      <c r="L213" s="51"/>
      <c r="M213" s="52"/>
      <c r="N213" s="46"/>
      <c r="O213" s="53">
        <f t="shared" si="3"/>
        <v>0</v>
      </c>
      <c r="P213" s="54"/>
    </row>
    <row r="214" spans="1:16" ht="16" x14ac:dyDescent="0.2">
      <c r="A214" s="46"/>
      <c r="B214" s="40"/>
      <c r="C214" s="40"/>
      <c r="D214" s="40"/>
      <c r="E214" s="37"/>
      <c r="F214" s="39"/>
      <c r="G214" s="47"/>
      <c r="H214" s="40"/>
      <c r="I214" s="48"/>
      <c r="J214" s="49"/>
      <c r="K214" s="50"/>
      <c r="L214" s="51"/>
      <c r="M214" s="52"/>
      <c r="N214" s="46"/>
      <c r="O214" s="53">
        <f t="shared" si="3"/>
        <v>0</v>
      </c>
      <c r="P214" s="54"/>
    </row>
    <row r="215" spans="1:16" ht="16" x14ac:dyDescent="0.2">
      <c r="A215" s="46"/>
      <c r="B215" s="40"/>
      <c r="C215" s="40"/>
      <c r="D215" s="40"/>
      <c r="E215" s="37"/>
      <c r="F215" s="39"/>
      <c r="G215" s="47"/>
      <c r="H215" s="40"/>
      <c r="I215" s="48"/>
      <c r="J215" s="49"/>
      <c r="K215" s="50"/>
      <c r="L215" s="51"/>
      <c r="M215" s="52"/>
      <c r="N215" s="46"/>
      <c r="O215" s="53">
        <f t="shared" si="3"/>
        <v>0</v>
      </c>
      <c r="P215" s="54"/>
    </row>
    <row r="216" spans="1:16" ht="16" x14ac:dyDescent="0.2">
      <c r="A216" s="46"/>
      <c r="B216" s="40"/>
      <c r="C216" s="40"/>
      <c r="D216" s="40"/>
      <c r="E216" s="37"/>
      <c r="F216" s="39"/>
      <c r="G216" s="47"/>
      <c r="H216" s="40"/>
      <c r="I216" s="48"/>
      <c r="J216" s="49"/>
      <c r="K216" s="107"/>
      <c r="L216" s="110"/>
      <c r="M216" s="111"/>
      <c r="N216" s="46"/>
      <c r="O216" s="53">
        <f t="shared" si="3"/>
        <v>0</v>
      </c>
      <c r="P216" s="54"/>
    </row>
    <row r="217" spans="1:16" ht="16" x14ac:dyDescent="0.2">
      <c r="A217" s="46"/>
      <c r="B217" s="40"/>
      <c r="C217" s="40"/>
      <c r="D217" s="40"/>
      <c r="E217" s="37"/>
      <c r="F217" s="39"/>
      <c r="G217" s="47"/>
      <c r="H217" s="40"/>
      <c r="I217" s="48"/>
      <c r="J217" s="49"/>
      <c r="K217" s="50"/>
      <c r="L217" s="51"/>
      <c r="M217" s="52"/>
      <c r="N217" s="46"/>
      <c r="O217" s="53">
        <f t="shared" si="3"/>
        <v>0</v>
      </c>
      <c r="P217" s="54"/>
    </row>
    <row r="218" spans="1:16" ht="16" x14ac:dyDescent="0.2">
      <c r="A218" s="46"/>
      <c r="B218" s="40"/>
      <c r="C218" s="40"/>
      <c r="D218" s="40"/>
      <c r="E218" s="37"/>
      <c r="F218" s="39"/>
      <c r="G218" s="47"/>
      <c r="H218" s="40"/>
      <c r="I218" s="48"/>
      <c r="J218" s="49"/>
      <c r="K218" s="50"/>
      <c r="L218" s="51"/>
      <c r="M218" s="52"/>
      <c r="N218" s="46"/>
      <c r="O218" s="53">
        <f t="shared" si="3"/>
        <v>0</v>
      </c>
      <c r="P218" s="54"/>
    </row>
    <row r="219" spans="1:16" ht="16" x14ac:dyDescent="0.2">
      <c r="A219" s="46"/>
      <c r="B219" s="40"/>
      <c r="C219" s="40"/>
      <c r="D219" s="40"/>
      <c r="E219" s="37"/>
      <c r="F219" s="39"/>
      <c r="G219" s="47"/>
      <c r="H219" s="40"/>
      <c r="I219" s="48"/>
      <c r="J219" s="49"/>
      <c r="K219" s="50"/>
      <c r="L219" s="51"/>
      <c r="M219" s="52"/>
      <c r="N219" s="46"/>
      <c r="O219" s="53">
        <f t="shared" si="3"/>
        <v>0</v>
      </c>
      <c r="P219" s="54"/>
    </row>
    <row r="220" spans="1:16" ht="16" x14ac:dyDescent="0.2">
      <c r="A220" s="46"/>
      <c r="B220" s="40"/>
      <c r="C220" s="40"/>
      <c r="D220" s="40"/>
      <c r="E220" s="37"/>
      <c r="F220" s="39"/>
      <c r="G220" s="47"/>
      <c r="H220" s="40"/>
      <c r="I220" s="114"/>
      <c r="J220" s="49"/>
      <c r="K220" s="107"/>
      <c r="L220" s="110"/>
      <c r="M220" s="111"/>
      <c r="N220" s="46"/>
      <c r="O220" s="53">
        <f t="shared" si="3"/>
        <v>0</v>
      </c>
      <c r="P220" s="54"/>
    </row>
    <row r="221" spans="1:16" ht="32.25" customHeight="1" thickBot="1" x14ac:dyDescent="0.25">
      <c r="A221" s="100" t="s">
        <v>55</v>
      </c>
      <c r="B221" s="60"/>
      <c r="C221" s="104"/>
      <c r="D221" s="104"/>
      <c r="E221" s="92">
        <f>SUM(E4:E220)</f>
        <v>89</v>
      </c>
      <c r="F221" s="35"/>
      <c r="G221" s="161" t="s">
        <v>56</v>
      </c>
      <c r="H221" s="162"/>
      <c r="I221" s="62">
        <f>SUM(I4:I194)</f>
        <v>27</v>
      </c>
      <c r="J221" s="105">
        <f>SUM(J4:J194)</f>
        <v>0</v>
      </c>
      <c r="K221" s="108">
        <f>SUM(K4:K194)</f>
        <v>32</v>
      </c>
      <c r="L221" s="110">
        <f>SUM(L4:L194)</f>
        <v>34</v>
      </c>
      <c r="M221" s="52">
        <f>SUM(M4:M194)</f>
        <v>0</v>
      </c>
      <c r="N221" s="93"/>
      <c r="O221" s="64">
        <f>SUM(I221:M221)</f>
        <v>93</v>
      </c>
      <c r="P221" s="128" t="s">
        <v>57</v>
      </c>
    </row>
    <row r="222" spans="1:16" ht="32.25" customHeight="1" thickBot="1" x14ac:dyDescent="0.25">
      <c r="A222" s="150" t="s">
        <v>58</v>
      </c>
      <c r="B222" s="150"/>
      <c r="C222" s="150"/>
      <c r="D222" s="117"/>
      <c r="E222" s="61">
        <f>SUM(C4:C220)</f>
        <v>17</v>
      </c>
      <c r="F222" s="35"/>
      <c r="G222" s="163" t="s">
        <v>184</v>
      </c>
      <c r="H222" s="164"/>
      <c r="I222" s="66">
        <f>SUMIF(I4:I194,"=1",O4:O194)</f>
        <v>0.20902777777777756</v>
      </c>
      <c r="J222" s="106">
        <f>SUMIF(J4:J194,"=1",O4:O194)</f>
        <v>0</v>
      </c>
      <c r="K222" s="109">
        <f>SUMIF(K4:K194,"=1",O4:O194)</f>
        <v>0.19444444444444456</v>
      </c>
      <c r="L222" s="113">
        <f>SUMIF(L4:L194,"=1",O4:O194)</f>
        <v>0.27708333333333335</v>
      </c>
      <c r="M222" s="112">
        <f>SUMIF(M4:M194,"=1",O4:O194)</f>
        <v>0</v>
      </c>
      <c r="N222" s="94"/>
      <c r="O222" s="67">
        <f>SUM(O4:O220)</f>
        <v>0.68055555555555525</v>
      </c>
      <c r="P222" s="128" t="s">
        <v>181</v>
      </c>
    </row>
    <row r="223" spans="1:16" ht="30.75" customHeight="1" x14ac:dyDescent="0.2">
      <c r="A223" s="63"/>
      <c r="B223" s="69"/>
      <c r="C223" s="35"/>
      <c r="D223" s="35"/>
      <c r="E223" s="35"/>
      <c r="F223" s="35"/>
      <c r="G223" s="163" t="s">
        <v>185</v>
      </c>
      <c r="H223" s="164"/>
      <c r="I223" s="70">
        <f>ABS(I222*60)</f>
        <v>12.541666666666654</v>
      </c>
      <c r="J223" s="71">
        <f>ABS(J222*60)</f>
        <v>0</v>
      </c>
      <c r="K223" s="72">
        <f>ABS(K222*60)</f>
        <v>11.666666666666673</v>
      </c>
      <c r="L223" s="73">
        <f>ABS(L222*60)</f>
        <v>16.625</v>
      </c>
      <c r="M223" s="74">
        <f>ABS(M222*60)</f>
        <v>0</v>
      </c>
      <c r="N223" s="95"/>
      <c r="O223" s="53">
        <f>ABS(O222*60)</f>
        <v>40.833333333333314</v>
      </c>
      <c r="P223" s="128" t="s">
        <v>182</v>
      </c>
    </row>
    <row r="224" spans="1:16" ht="30" customHeight="1" x14ac:dyDescent="0.2">
      <c r="A224" s="63"/>
      <c r="B224" s="69"/>
      <c r="C224" s="35"/>
      <c r="D224" s="35"/>
      <c r="E224" s="35"/>
      <c r="F224" s="35"/>
      <c r="G224" s="163" t="s">
        <v>186</v>
      </c>
      <c r="H224" s="164"/>
      <c r="I224" s="115">
        <f t="shared" ref="I224" si="4">ABS(I223/I221)</f>
        <v>0.46450617283950568</v>
      </c>
      <c r="J224" s="116">
        <v>0</v>
      </c>
      <c r="K224" s="76">
        <f>ABS(K223/K221)</f>
        <v>0.36458333333333354</v>
      </c>
      <c r="L224" s="77">
        <f>ABS(L223/L221)</f>
        <v>0.4889705882352941</v>
      </c>
      <c r="M224" s="78">
        <v>0</v>
      </c>
      <c r="N224" s="93"/>
      <c r="O224" s="79">
        <f>ABS(O223/O221)</f>
        <v>0.43906810035842275</v>
      </c>
      <c r="P224" s="129" t="s">
        <v>183</v>
      </c>
    </row>
    <row r="225" spans="1:16" ht="17" thickBot="1" x14ac:dyDescent="0.25">
      <c r="A225" s="63"/>
      <c r="B225" s="69"/>
      <c r="C225" s="35"/>
      <c r="D225" s="35"/>
      <c r="E225" s="35"/>
      <c r="F225" s="35"/>
      <c r="G225" s="81"/>
      <c r="H225" s="82"/>
      <c r="I225" s="35"/>
      <c r="J225" s="83"/>
      <c r="K225" s="83"/>
      <c r="L225" s="83"/>
      <c r="M225" s="83"/>
      <c r="N225" s="63"/>
      <c r="O225" s="35"/>
      <c r="P225" s="35"/>
    </row>
    <row r="226" spans="1:16" ht="18" thickTop="1" thickBot="1" x14ac:dyDescent="0.25">
      <c r="A226" s="153" t="s">
        <v>65</v>
      </c>
      <c r="B226" s="154"/>
      <c r="C226" s="154"/>
      <c r="D226" s="154"/>
      <c r="E226" s="154"/>
      <c r="F226" s="154"/>
      <c r="G226" s="155"/>
      <c r="H226" s="82" t="s">
        <v>66</v>
      </c>
      <c r="I226" s="118" t="s">
        <v>187</v>
      </c>
      <c r="J226" s="118" t="s">
        <v>188</v>
      </c>
      <c r="K226" s="118">
        <v>46</v>
      </c>
      <c r="L226" s="118">
        <v>47</v>
      </c>
      <c r="M226" s="118">
        <v>51</v>
      </c>
      <c r="N226" s="63"/>
      <c r="O226" s="35"/>
      <c r="P226" s="35"/>
    </row>
    <row r="227" spans="1:16" ht="17" thickTop="1" x14ac:dyDescent="0.2">
      <c r="A227" s="63"/>
      <c r="B227" s="35"/>
      <c r="C227" s="35"/>
      <c r="D227" s="35"/>
      <c r="E227" s="35"/>
      <c r="F227" s="35" t="s">
        <v>67</v>
      </c>
      <c r="G227" s="82"/>
      <c r="H227" s="82" t="s">
        <v>68</v>
      </c>
      <c r="I227" s="130">
        <v>37667</v>
      </c>
      <c r="J227" s="130">
        <v>8685</v>
      </c>
      <c r="K227" s="130">
        <v>142628</v>
      </c>
      <c r="L227" s="130">
        <v>131503</v>
      </c>
      <c r="M227" s="130">
        <v>135000</v>
      </c>
      <c r="N227" s="63"/>
      <c r="O227" s="35"/>
      <c r="P227" s="35"/>
    </row>
    <row r="228" spans="1:16" ht="16" x14ac:dyDescent="0.2">
      <c r="A228" s="84" t="s">
        <v>46</v>
      </c>
      <c r="B228" s="140" t="s">
        <v>69</v>
      </c>
      <c r="C228" s="141"/>
      <c r="D228" s="141"/>
      <c r="E228" s="142"/>
      <c r="F228" s="85">
        <f>SUMIF(F4:F220,"CA",E4:E220)</f>
        <v>14</v>
      </c>
      <c r="G228" s="86">
        <f>ABS(F228/E221)</f>
        <v>0.15730337078651685</v>
      </c>
      <c r="H228" s="82" t="s">
        <v>70</v>
      </c>
      <c r="I228" s="118">
        <v>37704</v>
      </c>
      <c r="J228" s="118">
        <v>8685</v>
      </c>
      <c r="K228" s="118">
        <v>142680</v>
      </c>
      <c r="L228" s="118">
        <v>131546</v>
      </c>
      <c r="M228" s="118">
        <v>135000</v>
      </c>
      <c r="N228" s="63"/>
      <c r="O228" s="35"/>
      <c r="P228" s="35"/>
    </row>
    <row r="229" spans="1:16" ht="16" x14ac:dyDescent="0.2">
      <c r="A229" s="84" t="s">
        <v>44</v>
      </c>
      <c r="B229" s="140" t="s">
        <v>71</v>
      </c>
      <c r="C229" s="141"/>
      <c r="D229" s="141"/>
      <c r="E229" s="142"/>
      <c r="F229" s="85">
        <f>SUMIF(F4:F220,"EL",E4:E220)</f>
        <v>21</v>
      </c>
      <c r="G229" s="86">
        <f>ABS(F229/E221)</f>
        <v>0.23595505617977527</v>
      </c>
      <c r="H229" s="82" t="s">
        <v>72</v>
      </c>
      <c r="I229" s="118">
        <f>SUM(I228-I227)</f>
        <v>37</v>
      </c>
      <c r="J229" s="118">
        <f>SUM(J228-J227)</f>
        <v>0</v>
      </c>
      <c r="K229" s="118">
        <f>SUM(K228-K227)</f>
        <v>52</v>
      </c>
      <c r="L229" s="118">
        <f>SUM(L228-L227)</f>
        <v>43</v>
      </c>
      <c r="M229" s="118">
        <f>SUM(M228-M227)</f>
        <v>0</v>
      </c>
      <c r="N229" s="63"/>
      <c r="O229" s="35"/>
      <c r="P229" s="35"/>
    </row>
    <row r="230" spans="1:16" ht="16" x14ac:dyDescent="0.2">
      <c r="A230" s="84" t="s">
        <v>53</v>
      </c>
      <c r="B230" s="140" t="s">
        <v>73</v>
      </c>
      <c r="C230" s="141"/>
      <c r="D230" s="141"/>
      <c r="E230" s="142"/>
      <c r="F230" s="85">
        <f>SUMIF(F4:F220,"EN",E4:E220)</f>
        <v>0</v>
      </c>
      <c r="G230" s="86">
        <f>ABS(F230/E221)</f>
        <v>0</v>
      </c>
      <c r="H230" s="82" t="s">
        <v>74</v>
      </c>
      <c r="I230" s="118"/>
      <c r="J230" s="118"/>
      <c r="K230" s="118"/>
      <c r="L230" s="118"/>
      <c r="M230" s="118"/>
      <c r="N230" s="63"/>
      <c r="O230" s="35"/>
      <c r="P230" s="35"/>
    </row>
    <row r="231" spans="1:16" ht="16" x14ac:dyDescent="0.2">
      <c r="A231" s="84" t="s">
        <v>54</v>
      </c>
      <c r="B231" s="140" t="s">
        <v>75</v>
      </c>
      <c r="C231" s="141"/>
      <c r="D231" s="141"/>
      <c r="E231" s="142"/>
      <c r="F231" s="85">
        <f>SUMIF(F4:F220,"EV",E4:E220)</f>
        <v>0</v>
      </c>
      <c r="G231" s="86">
        <f>ABS(F231/E221)</f>
        <v>0</v>
      </c>
      <c r="H231" s="82"/>
      <c r="I231" s="118"/>
      <c r="J231" s="118"/>
      <c r="K231" s="118" t="s">
        <v>76</v>
      </c>
      <c r="L231" s="118"/>
      <c r="M231" s="118"/>
      <c r="N231" s="63"/>
      <c r="O231" s="35"/>
      <c r="P231" s="35"/>
    </row>
    <row r="232" spans="1:16" ht="16" x14ac:dyDescent="0.2">
      <c r="A232" s="84" t="s">
        <v>77</v>
      </c>
      <c r="B232" s="140" t="s">
        <v>78</v>
      </c>
      <c r="C232" s="141"/>
      <c r="D232" s="141"/>
      <c r="E232" s="142"/>
      <c r="F232" s="85">
        <f>SUMIF(F4:F220,"FP",E4:E220)</f>
        <v>0</v>
      </c>
      <c r="G232" s="86">
        <f>ABS(F232/E221)</f>
        <v>0</v>
      </c>
      <c r="H232" s="82"/>
      <c r="I232" s="35"/>
      <c r="J232" s="35"/>
      <c r="K232" s="35"/>
      <c r="L232" s="35"/>
      <c r="M232" s="35"/>
      <c r="N232" s="63"/>
      <c r="O232" s="35"/>
      <c r="P232" s="35"/>
    </row>
    <row r="233" spans="1:16" ht="16" x14ac:dyDescent="0.2">
      <c r="A233" s="84" t="s">
        <v>51</v>
      </c>
      <c r="B233" s="140" t="s">
        <v>79</v>
      </c>
      <c r="C233" s="141"/>
      <c r="D233" s="141"/>
      <c r="E233" s="142"/>
      <c r="F233" s="85">
        <f>SUMIF(F4:F220,"LS",E4:E220)</f>
        <v>19</v>
      </c>
      <c r="G233" s="86">
        <f>ABS(F233/E221)</f>
        <v>0.21348314606741572</v>
      </c>
      <c r="H233" s="82" t="s">
        <v>80</v>
      </c>
      <c r="I233" s="35"/>
      <c r="J233" s="35"/>
      <c r="K233" s="35"/>
      <c r="L233" s="35"/>
      <c r="M233" s="35"/>
      <c r="N233" s="63"/>
      <c r="O233" s="35"/>
      <c r="P233" s="35"/>
    </row>
    <row r="234" spans="1:16" ht="16" x14ac:dyDescent="0.2">
      <c r="A234" s="84" t="s">
        <v>47</v>
      </c>
      <c r="B234" s="140" t="s">
        <v>81</v>
      </c>
      <c r="C234" s="141"/>
      <c r="D234" s="141"/>
      <c r="E234" s="142"/>
      <c r="F234" s="85">
        <f>SUMIF(F4:F220,"MA",E4:E220)</f>
        <v>0</v>
      </c>
      <c r="G234" s="86">
        <f>ABS(F234/E221)</f>
        <v>0</v>
      </c>
      <c r="H234" s="35"/>
      <c r="I234" s="35"/>
      <c r="J234" s="35"/>
      <c r="K234" s="35"/>
      <c r="L234" s="35"/>
      <c r="M234" s="35"/>
      <c r="N234" s="35"/>
      <c r="O234" s="35"/>
      <c r="P234" s="35"/>
    </row>
    <row r="235" spans="1:16" ht="16" x14ac:dyDescent="0.2">
      <c r="A235" s="84" t="s">
        <v>49</v>
      </c>
      <c r="B235" s="140" t="s">
        <v>82</v>
      </c>
      <c r="C235" s="141"/>
      <c r="D235" s="141"/>
      <c r="E235" s="142"/>
      <c r="F235" s="85">
        <f>SUMIF(F4:F220,"TS",E4:E220)</f>
        <v>3</v>
      </c>
      <c r="G235" s="86">
        <f>ABS(F235/E221)</f>
        <v>3.3707865168539325E-2</v>
      </c>
      <c r="H235" s="35"/>
      <c r="I235" s="35"/>
      <c r="J235" s="35"/>
      <c r="K235" s="35"/>
      <c r="L235" s="35"/>
      <c r="M235" s="35"/>
      <c r="N235" s="35"/>
      <c r="O235" s="35"/>
      <c r="P235" s="35"/>
    </row>
    <row r="236" spans="1:16" ht="16" x14ac:dyDescent="0.2">
      <c r="A236" s="84" t="s">
        <v>45</v>
      </c>
      <c r="B236" s="140" t="s">
        <v>83</v>
      </c>
      <c r="C236" s="141"/>
      <c r="D236" s="141"/>
      <c r="E236" s="142"/>
      <c r="F236" s="85">
        <f>SUMIF(F4:F220,"PL",E4:E220)</f>
        <v>8</v>
      </c>
      <c r="G236" s="86">
        <f>ABS(F236/E221)</f>
        <v>8.98876404494382E-2</v>
      </c>
      <c r="H236" s="35"/>
      <c r="I236" s="35"/>
      <c r="J236" s="35"/>
      <c r="K236" s="35"/>
      <c r="L236" s="35"/>
      <c r="M236" s="35"/>
      <c r="N236" s="35"/>
      <c r="O236" s="35"/>
      <c r="P236" s="35"/>
    </row>
    <row r="237" spans="1:16" ht="16" x14ac:dyDescent="0.2">
      <c r="A237" s="84" t="s">
        <v>50</v>
      </c>
      <c r="B237" s="140" t="s">
        <v>84</v>
      </c>
      <c r="C237" s="141"/>
      <c r="D237" s="141"/>
      <c r="E237" s="142"/>
      <c r="F237" s="85">
        <f>SUMIF(F4:F220,"SF",E4:E220)</f>
        <v>24</v>
      </c>
      <c r="G237" s="86">
        <f>ABS(F237/E221)</f>
        <v>0.2696629213483146</v>
      </c>
      <c r="H237" s="35"/>
      <c r="I237" s="35"/>
      <c r="J237" s="35"/>
      <c r="K237" s="35"/>
      <c r="L237" s="35"/>
      <c r="M237" s="35"/>
      <c r="N237" s="35"/>
      <c r="O237" s="35"/>
      <c r="P237" s="35"/>
    </row>
    <row r="238" spans="1:16" ht="16" x14ac:dyDescent="0.2">
      <c r="A238" s="84" t="s">
        <v>48</v>
      </c>
      <c r="B238" s="140" t="s">
        <v>85</v>
      </c>
      <c r="C238" s="141"/>
      <c r="D238" s="141"/>
      <c r="E238" s="142"/>
      <c r="F238" s="85">
        <f>SUMIF(F4:F220,"CT",E4:E220)</f>
        <v>0</v>
      </c>
      <c r="G238" s="86">
        <f>ABS(F238/E221)</f>
        <v>0</v>
      </c>
      <c r="H238" s="35"/>
      <c r="I238" s="35"/>
      <c r="J238" s="35"/>
      <c r="K238" s="35"/>
      <c r="L238" s="35"/>
      <c r="M238" s="35"/>
      <c r="N238" s="35"/>
      <c r="O238" s="35"/>
      <c r="P238" s="35"/>
    </row>
    <row r="239" spans="1:16" ht="16" x14ac:dyDescent="0.2">
      <c r="A239" s="84" t="s">
        <v>86</v>
      </c>
      <c r="B239" s="140" t="s">
        <v>87</v>
      </c>
      <c r="C239" s="141"/>
      <c r="D239" s="141"/>
      <c r="E239" s="142"/>
      <c r="F239" s="85">
        <f>SUMIF(F4:F220,"PM",E4:E220)</f>
        <v>0</v>
      </c>
      <c r="G239" s="86">
        <f>ABS(F239/E221)</f>
        <v>0</v>
      </c>
      <c r="H239" s="35"/>
      <c r="I239" s="35"/>
      <c r="J239" s="35"/>
      <c r="K239" s="35"/>
      <c r="L239" s="35"/>
      <c r="M239" s="35"/>
      <c r="N239" s="35"/>
      <c r="O239" s="35"/>
      <c r="P239" s="35"/>
    </row>
    <row r="240" spans="1:16" ht="16" x14ac:dyDescent="0.2">
      <c r="A240" s="84" t="s">
        <v>52</v>
      </c>
      <c r="B240" s="140" t="s">
        <v>88</v>
      </c>
      <c r="C240" s="141"/>
      <c r="D240" s="141"/>
      <c r="E240" s="142"/>
      <c r="F240" s="85">
        <f>SUMIF(F4:F220,"OS",E4:E220)</f>
        <v>0</v>
      </c>
      <c r="G240" s="86">
        <f>ABS(F240/E221)</f>
        <v>0</v>
      </c>
      <c r="H240" s="35"/>
      <c r="I240" s="35"/>
      <c r="J240" s="35"/>
      <c r="K240" s="35"/>
      <c r="L240" s="35"/>
      <c r="M240" s="35"/>
      <c r="N240" s="35"/>
      <c r="O240" s="35"/>
      <c r="P240" s="35"/>
    </row>
    <row r="241" spans="1:16" ht="16" x14ac:dyDescent="0.2">
      <c r="A241" s="63"/>
      <c r="B241" s="63"/>
      <c r="C241" s="69"/>
      <c r="D241" s="69"/>
      <c r="E241" s="35"/>
      <c r="F241" s="35"/>
      <c r="G241" s="86">
        <f>SUM(G228:G240)</f>
        <v>0.99999999999999989</v>
      </c>
      <c r="H241" s="35"/>
      <c r="I241" s="35"/>
      <c r="J241" s="35"/>
      <c r="K241" s="35"/>
      <c r="L241" s="35"/>
      <c r="M241" s="35"/>
      <c r="N241" s="35"/>
      <c r="O241" s="35"/>
      <c r="P241" s="35"/>
    </row>
  </sheetData>
  <mergeCells count="23">
    <mergeCell ref="B237:E237"/>
    <mergeCell ref="B238:E238"/>
    <mergeCell ref="B239:E239"/>
    <mergeCell ref="B240:E240"/>
    <mergeCell ref="B231:E231"/>
    <mergeCell ref="B232:E232"/>
    <mergeCell ref="B233:E233"/>
    <mergeCell ref="B234:E234"/>
    <mergeCell ref="B235:E235"/>
    <mergeCell ref="B236:E236"/>
    <mergeCell ref="B230:E230"/>
    <mergeCell ref="A1:G1"/>
    <mergeCell ref="I1:L1"/>
    <mergeCell ref="M1:N1"/>
    <mergeCell ref="A2:G2"/>
    <mergeCell ref="G221:H221"/>
    <mergeCell ref="A222:C222"/>
    <mergeCell ref="G222:H222"/>
    <mergeCell ref="G223:H223"/>
    <mergeCell ref="G224:H224"/>
    <mergeCell ref="A226:G226"/>
    <mergeCell ref="B228:E228"/>
    <mergeCell ref="B229:E22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241"/>
  <sheetViews>
    <sheetView zoomScale="86" zoomScaleNormal="86" workbookViewId="0">
      <pane ySplit="3" topLeftCell="A221" activePane="bottomLeft" state="frozen"/>
      <selection activeCell="B223" sqref="B223"/>
      <selection pane="bottomLeft" activeCell="K235" sqref="K235"/>
    </sheetView>
  </sheetViews>
  <sheetFormatPr baseColWidth="10" defaultColWidth="8.83203125" defaultRowHeight="15" x14ac:dyDescent="0.2"/>
  <cols>
    <col min="1" max="1" width="9.5" customWidth="1"/>
    <col min="2" max="2" width="17.1640625" customWidth="1"/>
    <col min="3" max="4" width="5.5" customWidth="1"/>
    <col min="5" max="5" width="7.1640625" customWidth="1"/>
    <col min="7" max="8" width="15.5" customWidth="1"/>
    <col min="9" max="9" width="9.1640625" customWidth="1"/>
    <col min="14" max="14" width="12.5" customWidth="1"/>
    <col min="15" max="15" width="14.33203125" customWidth="1"/>
    <col min="16" max="16" width="62.33203125" customWidth="1"/>
  </cols>
  <sheetData>
    <row r="1" spans="1:17" ht="16" x14ac:dyDescent="0.2">
      <c r="A1" s="156" t="s">
        <v>32</v>
      </c>
      <c r="B1" s="156"/>
      <c r="C1" s="156"/>
      <c r="D1" s="156"/>
      <c r="E1" s="156"/>
      <c r="F1" s="156"/>
      <c r="G1" s="156"/>
      <c r="H1" s="118" t="s">
        <v>33</v>
      </c>
      <c r="I1" s="157" t="s">
        <v>246</v>
      </c>
      <c r="J1" s="157"/>
      <c r="K1" s="157"/>
      <c r="L1" s="157"/>
      <c r="M1" s="158" t="s">
        <v>34</v>
      </c>
      <c r="N1" s="158"/>
      <c r="O1" s="118" t="s">
        <v>93</v>
      </c>
      <c r="P1" s="118"/>
      <c r="Q1" s="121"/>
    </row>
    <row r="2" spans="1:17" ht="16" x14ac:dyDescent="0.2">
      <c r="A2" s="159" t="s">
        <v>91</v>
      </c>
      <c r="B2" s="160"/>
      <c r="C2" s="160"/>
      <c r="D2" s="160"/>
      <c r="E2" s="160"/>
      <c r="F2" s="160"/>
      <c r="G2" s="160"/>
      <c r="H2" s="102">
        <v>2</v>
      </c>
      <c r="I2" s="122"/>
      <c r="J2" s="122"/>
      <c r="K2" s="122"/>
      <c r="L2" s="122"/>
      <c r="M2" s="120"/>
      <c r="N2" s="118"/>
      <c r="O2" s="118"/>
      <c r="P2" s="118"/>
      <c r="Q2" s="121"/>
    </row>
    <row r="3" spans="1:17" ht="99" x14ac:dyDescent="0.2">
      <c r="A3" s="36" t="s">
        <v>35</v>
      </c>
      <c r="B3" s="37" t="s">
        <v>94</v>
      </c>
      <c r="C3" s="38" t="s">
        <v>36</v>
      </c>
      <c r="D3" s="38" t="s">
        <v>101</v>
      </c>
      <c r="E3" s="37" t="s">
        <v>37</v>
      </c>
      <c r="F3" s="39" t="s">
        <v>38</v>
      </c>
      <c r="G3" s="40" t="s">
        <v>39</v>
      </c>
      <c r="H3" s="40" t="s">
        <v>40</v>
      </c>
      <c r="I3" s="123" t="s">
        <v>176</v>
      </c>
      <c r="J3" s="124" t="s">
        <v>178</v>
      </c>
      <c r="K3" s="125" t="s">
        <v>179</v>
      </c>
      <c r="L3" s="126" t="s">
        <v>266</v>
      </c>
      <c r="M3" s="127" t="s">
        <v>96</v>
      </c>
      <c r="N3" s="36" t="s">
        <v>41</v>
      </c>
      <c r="O3" s="37" t="s">
        <v>180</v>
      </c>
      <c r="P3" s="39" t="s">
        <v>43</v>
      </c>
    </row>
    <row r="4" spans="1:17" ht="16" x14ac:dyDescent="0.2">
      <c r="A4" s="46">
        <v>0.31597222222222221</v>
      </c>
      <c r="B4" s="40" t="s">
        <v>135</v>
      </c>
      <c r="C4" s="40"/>
      <c r="D4" s="40" t="s">
        <v>194</v>
      </c>
      <c r="E4" s="37">
        <v>1</v>
      </c>
      <c r="F4" s="39" t="s">
        <v>45</v>
      </c>
      <c r="G4" s="47" t="s">
        <v>103</v>
      </c>
      <c r="H4" s="40" t="s">
        <v>237</v>
      </c>
      <c r="I4" s="48">
        <v>1</v>
      </c>
      <c r="J4" s="49"/>
      <c r="K4" s="50"/>
      <c r="L4" s="51"/>
      <c r="M4" s="52"/>
      <c r="N4" s="46">
        <v>0.31944444444444448</v>
      </c>
      <c r="O4" s="53">
        <f t="shared" ref="O4:O67" si="0">ABS(N4-A4)</f>
        <v>3.4722222222222654E-3</v>
      </c>
      <c r="P4" s="54"/>
    </row>
    <row r="5" spans="1:17" ht="16" x14ac:dyDescent="0.2">
      <c r="A5" s="46">
        <v>0.31944444444444448</v>
      </c>
      <c r="B5" s="40" t="s">
        <v>229</v>
      </c>
      <c r="C5" s="40"/>
      <c r="D5" s="40" t="s">
        <v>120</v>
      </c>
      <c r="E5" s="37">
        <v>1</v>
      </c>
      <c r="F5" s="39" t="s">
        <v>44</v>
      </c>
      <c r="G5" s="47" t="s">
        <v>103</v>
      </c>
      <c r="H5" s="40" t="s">
        <v>195</v>
      </c>
      <c r="I5" s="48"/>
      <c r="J5" s="49"/>
      <c r="K5" s="50">
        <v>1</v>
      </c>
      <c r="L5" s="51"/>
      <c r="M5" s="52"/>
      <c r="N5" s="46">
        <v>0.32361111111111113</v>
      </c>
      <c r="O5" s="53">
        <f t="shared" si="0"/>
        <v>4.1666666666666519E-3</v>
      </c>
      <c r="P5" s="54"/>
    </row>
    <row r="6" spans="1:17" ht="16" x14ac:dyDescent="0.2">
      <c r="A6" s="46">
        <v>0.32500000000000001</v>
      </c>
      <c r="B6" s="40" t="s">
        <v>270</v>
      </c>
      <c r="C6" s="40"/>
      <c r="D6" s="40" t="s">
        <v>120</v>
      </c>
      <c r="E6" s="37">
        <v>2</v>
      </c>
      <c r="F6" s="39" t="s">
        <v>50</v>
      </c>
      <c r="G6" s="47" t="s">
        <v>103</v>
      </c>
      <c r="H6" s="40" t="s">
        <v>271</v>
      </c>
      <c r="I6" s="48"/>
      <c r="J6" s="49"/>
      <c r="K6" s="50">
        <v>1</v>
      </c>
      <c r="L6" s="51"/>
      <c r="M6" s="52"/>
      <c r="N6" s="46">
        <v>0.33055555555555555</v>
      </c>
      <c r="O6" s="53">
        <f t="shared" si="0"/>
        <v>5.5555555555555358E-3</v>
      </c>
      <c r="P6" s="54"/>
    </row>
    <row r="7" spans="1:17" ht="16" x14ac:dyDescent="0.2">
      <c r="A7" s="46">
        <v>0.32500000000000001</v>
      </c>
      <c r="B7" s="40" t="s">
        <v>127</v>
      </c>
      <c r="C7" s="40"/>
      <c r="D7" s="40" t="s">
        <v>120</v>
      </c>
      <c r="E7" s="37">
        <v>1</v>
      </c>
      <c r="F7" s="39" t="s">
        <v>49</v>
      </c>
      <c r="G7" s="47" t="s">
        <v>103</v>
      </c>
      <c r="H7" s="40" t="s">
        <v>107</v>
      </c>
      <c r="I7" s="48">
        <v>1</v>
      </c>
      <c r="J7" s="49"/>
      <c r="K7" s="50"/>
      <c r="L7" s="51"/>
      <c r="M7" s="52"/>
      <c r="N7" s="46">
        <v>0.33263888888888887</v>
      </c>
      <c r="O7" s="53">
        <f t="shared" si="0"/>
        <v>7.6388888888888618E-3</v>
      </c>
      <c r="P7" s="54"/>
    </row>
    <row r="8" spans="1:17" ht="16" x14ac:dyDescent="0.2">
      <c r="A8" s="46">
        <v>0.33263888888888887</v>
      </c>
      <c r="B8" s="40" t="s">
        <v>127</v>
      </c>
      <c r="C8" s="40"/>
      <c r="D8" s="40" t="s">
        <v>120</v>
      </c>
      <c r="E8" s="37">
        <v>1</v>
      </c>
      <c r="F8" s="39" t="s">
        <v>49</v>
      </c>
      <c r="G8" s="47" t="s">
        <v>107</v>
      </c>
      <c r="H8" s="40" t="s">
        <v>103</v>
      </c>
      <c r="I8" s="48">
        <v>1</v>
      </c>
      <c r="J8" s="49"/>
      <c r="K8" s="50"/>
      <c r="L8" s="51"/>
      <c r="M8" s="52"/>
      <c r="N8" s="46">
        <v>0.33611111111111108</v>
      </c>
      <c r="O8" s="53">
        <f t="shared" si="0"/>
        <v>3.4722222222222099E-3</v>
      </c>
      <c r="P8" s="54"/>
    </row>
    <row r="9" spans="1:17" ht="16" x14ac:dyDescent="0.2">
      <c r="A9" s="46">
        <v>0.32916666666666666</v>
      </c>
      <c r="B9" s="40" t="s">
        <v>135</v>
      </c>
      <c r="C9" s="40"/>
      <c r="D9" s="40" t="s">
        <v>120</v>
      </c>
      <c r="E9" s="37">
        <v>1</v>
      </c>
      <c r="F9" s="39" t="s">
        <v>45</v>
      </c>
      <c r="G9" s="47" t="s">
        <v>237</v>
      </c>
      <c r="H9" s="40" t="s">
        <v>103</v>
      </c>
      <c r="I9" s="48"/>
      <c r="J9" s="49"/>
      <c r="K9" s="50">
        <v>1</v>
      </c>
      <c r="L9" s="51"/>
      <c r="M9" s="52"/>
      <c r="N9" s="46">
        <v>0.33819444444444446</v>
      </c>
      <c r="O9" s="53">
        <f t="shared" si="0"/>
        <v>9.0277777777778012E-3</v>
      </c>
      <c r="P9" s="54"/>
    </row>
    <row r="10" spans="1:17" ht="16" x14ac:dyDescent="0.2">
      <c r="A10" s="46">
        <v>0.3347222222222222</v>
      </c>
      <c r="B10" s="40" t="s">
        <v>205</v>
      </c>
      <c r="C10" s="40"/>
      <c r="D10" s="40" t="s">
        <v>120</v>
      </c>
      <c r="E10" s="37">
        <v>1</v>
      </c>
      <c r="F10" s="39" t="s">
        <v>45</v>
      </c>
      <c r="G10" s="47" t="s">
        <v>103</v>
      </c>
      <c r="H10" s="40" t="s">
        <v>142</v>
      </c>
      <c r="I10" s="48"/>
      <c r="J10" s="49"/>
      <c r="K10" s="50"/>
      <c r="L10" s="51">
        <v>1</v>
      </c>
      <c r="M10" s="52"/>
      <c r="N10" s="46">
        <v>0.33749999999999997</v>
      </c>
      <c r="O10" s="53">
        <f t="shared" si="0"/>
        <v>2.7777777777777679E-3</v>
      </c>
      <c r="P10" s="54"/>
    </row>
    <row r="11" spans="1:17" ht="16" x14ac:dyDescent="0.2">
      <c r="A11" s="46">
        <v>0.3347222222222222</v>
      </c>
      <c r="B11" s="40" t="s">
        <v>193</v>
      </c>
      <c r="C11" s="40"/>
      <c r="D11" s="40" t="s">
        <v>120</v>
      </c>
      <c r="E11" s="37">
        <v>2</v>
      </c>
      <c r="F11" s="39" t="s">
        <v>50</v>
      </c>
      <c r="G11" s="47" t="s">
        <v>103</v>
      </c>
      <c r="H11" s="40" t="s">
        <v>220</v>
      </c>
      <c r="I11" s="48"/>
      <c r="J11" s="49"/>
      <c r="K11" s="50"/>
      <c r="L11" s="51">
        <v>1</v>
      </c>
      <c r="M11" s="52"/>
      <c r="N11" s="46">
        <v>0.34027777777777773</v>
      </c>
      <c r="O11" s="53">
        <f t="shared" si="0"/>
        <v>5.5555555555555358E-3</v>
      </c>
      <c r="P11" s="54"/>
    </row>
    <row r="12" spans="1:17" ht="16" x14ac:dyDescent="0.2">
      <c r="A12" s="46">
        <v>0.33749999999999997</v>
      </c>
      <c r="B12" s="40" t="s">
        <v>202</v>
      </c>
      <c r="C12" s="40"/>
      <c r="D12" s="40" t="s">
        <v>120</v>
      </c>
      <c r="E12" s="37">
        <v>1</v>
      </c>
      <c r="F12" s="39" t="s">
        <v>51</v>
      </c>
      <c r="G12" s="47" t="s">
        <v>103</v>
      </c>
      <c r="H12" s="40" t="s">
        <v>203</v>
      </c>
      <c r="I12" s="48">
        <v>1</v>
      </c>
      <c r="J12" s="49"/>
      <c r="K12" s="50"/>
      <c r="L12" s="51"/>
      <c r="M12" s="52"/>
      <c r="N12" s="46">
        <v>0.34097222222222223</v>
      </c>
      <c r="O12" s="53">
        <f t="shared" si="0"/>
        <v>3.4722222222222654E-3</v>
      </c>
      <c r="P12" s="54"/>
    </row>
    <row r="13" spans="1:17" ht="16" x14ac:dyDescent="0.2">
      <c r="A13" s="46">
        <v>0.33749999999999997</v>
      </c>
      <c r="B13" s="40" t="s">
        <v>270</v>
      </c>
      <c r="C13" s="40"/>
      <c r="D13" s="40" t="s">
        <v>120</v>
      </c>
      <c r="E13" s="37">
        <v>2</v>
      </c>
      <c r="F13" s="39" t="s">
        <v>50</v>
      </c>
      <c r="G13" s="47" t="s">
        <v>272</v>
      </c>
      <c r="H13" s="40" t="s">
        <v>103</v>
      </c>
      <c r="I13" s="48">
        <v>1</v>
      </c>
      <c r="J13" s="49"/>
      <c r="K13" s="50"/>
      <c r="L13" s="51"/>
      <c r="M13" s="52"/>
      <c r="N13" s="46">
        <v>0.36388888888888887</v>
      </c>
      <c r="O13" s="53">
        <f t="shared" si="0"/>
        <v>2.6388888888888906E-2</v>
      </c>
      <c r="P13" s="54"/>
    </row>
    <row r="14" spans="1:17" ht="16" x14ac:dyDescent="0.2">
      <c r="A14" s="46">
        <v>0.33888888888888885</v>
      </c>
      <c r="B14" s="40" t="s">
        <v>109</v>
      </c>
      <c r="C14" s="40"/>
      <c r="D14" s="40" t="s">
        <v>120</v>
      </c>
      <c r="E14" s="37">
        <v>1</v>
      </c>
      <c r="F14" s="39" t="s">
        <v>46</v>
      </c>
      <c r="G14" s="47" t="s">
        <v>103</v>
      </c>
      <c r="H14" s="40" t="s">
        <v>257</v>
      </c>
      <c r="I14" s="48"/>
      <c r="J14" s="49"/>
      <c r="K14" s="50">
        <v>1</v>
      </c>
      <c r="L14" s="51"/>
      <c r="M14" s="52"/>
      <c r="N14" s="46">
        <v>0.34236111111111112</v>
      </c>
      <c r="O14" s="53">
        <f t="shared" si="0"/>
        <v>3.4722222222222654E-3</v>
      </c>
      <c r="P14" s="54"/>
    </row>
    <row r="15" spans="1:17" ht="16" x14ac:dyDescent="0.2">
      <c r="A15" s="46">
        <v>0.33888888888888885</v>
      </c>
      <c r="B15" s="40" t="s">
        <v>197</v>
      </c>
      <c r="C15" s="40"/>
      <c r="D15" s="40" t="s">
        <v>120</v>
      </c>
      <c r="E15" s="37">
        <v>1</v>
      </c>
      <c r="F15" s="39" t="s">
        <v>51</v>
      </c>
      <c r="G15" s="47" t="s">
        <v>103</v>
      </c>
      <c r="H15" s="40" t="s">
        <v>107</v>
      </c>
      <c r="I15" s="48"/>
      <c r="J15" s="49"/>
      <c r="K15" s="50">
        <v>1</v>
      </c>
      <c r="L15" s="51"/>
      <c r="M15" s="52"/>
      <c r="N15" s="46">
        <v>0.34652777777777777</v>
      </c>
      <c r="O15" s="53">
        <f t="shared" si="0"/>
        <v>7.6388888888889173E-3</v>
      </c>
      <c r="P15" s="54"/>
    </row>
    <row r="16" spans="1:17" ht="16" x14ac:dyDescent="0.2">
      <c r="A16" s="46">
        <v>0.33958333333333335</v>
      </c>
      <c r="B16" s="40" t="s">
        <v>198</v>
      </c>
      <c r="C16" s="40"/>
      <c r="D16" s="40" t="s">
        <v>120</v>
      </c>
      <c r="E16" s="37">
        <v>2</v>
      </c>
      <c r="F16" s="39" t="s">
        <v>46</v>
      </c>
      <c r="G16" s="47" t="s">
        <v>273</v>
      </c>
      <c r="H16" s="40" t="s">
        <v>143</v>
      </c>
      <c r="I16" s="48"/>
      <c r="J16" s="49"/>
      <c r="K16" s="50"/>
      <c r="L16" s="51">
        <v>1</v>
      </c>
      <c r="M16" s="52"/>
      <c r="N16" s="46">
        <v>0.34583333333333338</v>
      </c>
      <c r="O16" s="53">
        <f t="shared" si="0"/>
        <v>6.2500000000000333E-3</v>
      </c>
      <c r="P16" s="131" t="s">
        <v>275</v>
      </c>
    </row>
    <row r="17" spans="1:16" ht="16" x14ac:dyDescent="0.2">
      <c r="A17" s="46">
        <v>0.34583333333333338</v>
      </c>
      <c r="B17" s="40" t="s">
        <v>198</v>
      </c>
      <c r="C17" s="40"/>
      <c r="D17" s="40" t="s">
        <v>120</v>
      </c>
      <c r="E17" s="37">
        <v>2</v>
      </c>
      <c r="F17" s="39" t="s">
        <v>46</v>
      </c>
      <c r="G17" s="47" t="s">
        <v>143</v>
      </c>
      <c r="H17" s="40" t="s">
        <v>274</v>
      </c>
      <c r="I17" s="48"/>
      <c r="J17" s="49"/>
      <c r="K17" s="50"/>
      <c r="L17" s="51">
        <v>1</v>
      </c>
      <c r="M17" s="52"/>
      <c r="N17" s="46">
        <v>0.36041666666666666</v>
      </c>
      <c r="O17" s="53">
        <f t="shared" si="0"/>
        <v>1.4583333333333282E-2</v>
      </c>
      <c r="P17" s="131" t="s">
        <v>275</v>
      </c>
    </row>
    <row r="18" spans="1:16" ht="16" x14ac:dyDescent="0.2">
      <c r="A18" s="46">
        <v>0.34930555555555554</v>
      </c>
      <c r="B18" s="40" t="s">
        <v>147</v>
      </c>
      <c r="C18" s="40"/>
      <c r="D18" s="40" t="s">
        <v>194</v>
      </c>
      <c r="E18" s="37">
        <v>1</v>
      </c>
      <c r="F18" s="39" t="s">
        <v>44</v>
      </c>
      <c r="G18" s="47" t="s">
        <v>103</v>
      </c>
      <c r="H18" s="40" t="s">
        <v>159</v>
      </c>
      <c r="I18" s="48"/>
      <c r="J18" s="49"/>
      <c r="K18" s="50">
        <v>1</v>
      </c>
      <c r="L18" s="51"/>
      <c r="M18" s="52"/>
      <c r="N18" s="46">
        <v>0.3520833333333333</v>
      </c>
      <c r="O18" s="53">
        <f t="shared" si="0"/>
        <v>2.7777777777777679E-3</v>
      </c>
      <c r="P18" s="54"/>
    </row>
    <row r="19" spans="1:16" ht="16" x14ac:dyDescent="0.2">
      <c r="A19" s="46">
        <v>0.34930555555555554</v>
      </c>
      <c r="B19" s="40" t="s">
        <v>213</v>
      </c>
      <c r="C19" s="40"/>
      <c r="D19" s="40" t="s">
        <v>120</v>
      </c>
      <c r="E19" s="37">
        <v>1</v>
      </c>
      <c r="F19" s="39" t="s">
        <v>51</v>
      </c>
      <c r="G19" s="47" t="s">
        <v>103</v>
      </c>
      <c r="H19" s="40" t="s">
        <v>125</v>
      </c>
      <c r="I19" s="48"/>
      <c r="J19" s="49"/>
      <c r="K19" s="50">
        <v>1</v>
      </c>
      <c r="L19" s="51"/>
      <c r="M19" s="52"/>
      <c r="N19" s="46">
        <v>0.35625000000000001</v>
      </c>
      <c r="O19" s="53">
        <f t="shared" si="0"/>
        <v>6.9444444444444753E-3</v>
      </c>
      <c r="P19" s="54"/>
    </row>
    <row r="20" spans="1:16" ht="16" x14ac:dyDescent="0.2">
      <c r="A20" s="46">
        <v>0.36041666666666666</v>
      </c>
      <c r="B20" s="40" t="s">
        <v>135</v>
      </c>
      <c r="C20" s="40"/>
      <c r="D20" s="40" t="s">
        <v>194</v>
      </c>
      <c r="E20" s="37">
        <v>1</v>
      </c>
      <c r="F20" s="39" t="s">
        <v>45</v>
      </c>
      <c r="G20" s="47" t="s">
        <v>103</v>
      </c>
      <c r="H20" s="40" t="s">
        <v>220</v>
      </c>
      <c r="I20" s="48"/>
      <c r="J20" s="49"/>
      <c r="K20" s="50">
        <v>1</v>
      </c>
      <c r="L20" s="51"/>
      <c r="M20" s="52"/>
      <c r="N20" s="46">
        <v>0.36527777777777781</v>
      </c>
      <c r="O20" s="53">
        <f t="shared" si="0"/>
        <v>4.8611111111111494E-3</v>
      </c>
      <c r="P20" s="131" t="s">
        <v>254</v>
      </c>
    </row>
    <row r="21" spans="1:16" ht="16" x14ac:dyDescent="0.2">
      <c r="A21" s="46">
        <v>0.36249999999999999</v>
      </c>
      <c r="B21" s="40" t="s">
        <v>191</v>
      </c>
      <c r="C21" s="40"/>
      <c r="D21" s="40" t="s">
        <v>120</v>
      </c>
      <c r="E21" s="37">
        <v>1</v>
      </c>
      <c r="F21" s="39" t="s">
        <v>51</v>
      </c>
      <c r="G21" s="47" t="s">
        <v>103</v>
      </c>
      <c r="H21" s="40" t="s">
        <v>136</v>
      </c>
      <c r="I21" s="48">
        <v>1</v>
      </c>
      <c r="J21" s="49"/>
      <c r="K21" s="50"/>
      <c r="L21" s="51"/>
      <c r="M21" s="52"/>
      <c r="N21" s="46">
        <v>0.3659722222222222</v>
      </c>
      <c r="O21" s="53">
        <f t="shared" si="0"/>
        <v>3.4722222222222099E-3</v>
      </c>
      <c r="P21" s="54"/>
    </row>
    <row r="22" spans="1:16" ht="16" x14ac:dyDescent="0.2">
      <c r="A22" s="46">
        <v>0.36249999999999999</v>
      </c>
      <c r="B22" s="40" t="s">
        <v>109</v>
      </c>
      <c r="C22" s="40"/>
      <c r="D22" s="40" t="s">
        <v>120</v>
      </c>
      <c r="E22" s="37">
        <v>1</v>
      </c>
      <c r="F22" s="39" t="s">
        <v>50</v>
      </c>
      <c r="G22" s="47" t="s">
        <v>103</v>
      </c>
      <c r="H22" s="40" t="s">
        <v>122</v>
      </c>
      <c r="I22" s="48">
        <v>1</v>
      </c>
      <c r="J22" s="49"/>
      <c r="K22" s="50"/>
      <c r="L22" s="51"/>
      <c r="M22" s="52"/>
      <c r="N22" s="46">
        <v>0.36944444444444446</v>
      </c>
      <c r="O22" s="53">
        <f t="shared" si="0"/>
        <v>6.9444444444444753E-3</v>
      </c>
      <c r="P22" s="54"/>
    </row>
    <row r="23" spans="1:16" ht="16" x14ac:dyDescent="0.2">
      <c r="A23" s="46">
        <v>0.36249999999999999</v>
      </c>
      <c r="B23" s="40" t="s">
        <v>251</v>
      </c>
      <c r="C23" s="40"/>
      <c r="D23" s="40" t="s">
        <v>194</v>
      </c>
      <c r="E23" s="37">
        <v>1</v>
      </c>
      <c r="F23" s="39" t="s">
        <v>44</v>
      </c>
      <c r="G23" s="47" t="s">
        <v>103</v>
      </c>
      <c r="H23" s="40" t="s">
        <v>122</v>
      </c>
      <c r="I23" s="48">
        <v>1</v>
      </c>
      <c r="J23" s="49"/>
      <c r="K23" s="50"/>
      <c r="L23" s="51"/>
      <c r="M23" s="52"/>
      <c r="N23" s="46">
        <v>0.36944444444444446</v>
      </c>
      <c r="O23" s="53">
        <f t="shared" si="0"/>
        <v>6.9444444444444753E-3</v>
      </c>
      <c r="P23" s="54"/>
    </row>
    <row r="24" spans="1:16" ht="16" x14ac:dyDescent="0.2">
      <c r="A24" s="46">
        <v>0.36249999999999999</v>
      </c>
      <c r="B24" s="40" t="s">
        <v>197</v>
      </c>
      <c r="C24" s="40">
        <v>1</v>
      </c>
      <c r="D24" s="40" t="s">
        <v>194</v>
      </c>
      <c r="E24" s="37"/>
      <c r="F24" s="39" t="s">
        <v>51</v>
      </c>
      <c r="G24" s="47" t="s">
        <v>103</v>
      </c>
      <c r="H24" s="40" t="s">
        <v>107</v>
      </c>
      <c r="I24" s="48">
        <v>1</v>
      </c>
      <c r="J24" s="49"/>
      <c r="K24" s="50"/>
      <c r="L24" s="51"/>
      <c r="M24" s="52"/>
      <c r="N24" s="46">
        <v>0.375</v>
      </c>
      <c r="O24" s="53">
        <f t="shared" si="0"/>
        <v>1.2500000000000011E-2</v>
      </c>
      <c r="P24" s="54"/>
    </row>
    <row r="25" spans="1:16" ht="16" x14ac:dyDescent="0.2">
      <c r="A25" s="46">
        <v>0.37222222222222223</v>
      </c>
      <c r="B25" s="40" t="s">
        <v>276</v>
      </c>
      <c r="C25" s="40"/>
      <c r="D25" s="40" t="s">
        <v>120</v>
      </c>
      <c r="E25" s="37">
        <v>1</v>
      </c>
      <c r="F25" s="39" t="s">
        <v>46</v>
      </c>
      <c r="G25" s="47" t="s">
        <v>103</v>
      </c>
      <c r="H25" s="40" t="s">
        <v>170</v>
      </c>
      <c r="I25" s="48"/>
      <c r="J25" s="49"/>
      <c r="K25" s="50"/>
      <c r="L25" s="51">
        <v>1</v>
      </c>
      <c r="M25" s="52"/>
      <c r="N25" s="46">
        <v>0.37916666666666665</v>
      </c>
      <c r="O25" s="53">
        <f t="shared" si="0"/>
        <v>6.9444444444444198E-3</v>
      </c>
      <c r="P25" s="54"/>
    </row>
    <row r="26" spans="1:16" ht="16" x14ac:dyDescent="0.2">
      <c r="A26" s="46">
        <v>0.3756944444444445</v>
      </c>
      <c r="B26" s="40" t="s">
        <v>155</v>
      </c>
      <c r="C26" s="40"/>
      <c r="D26" s="40" t="s">
        <v>120</v>
      </c>
      <c r="E26" s="37">
        <v>1</v>
      </c>
      <c r="F26" s="39" t="s">
        <v>44</v>
      </c>
      <c r="G26" s="47" t="s">
        <v>103</v>
      </c>
      <c r="H26" s="40" t="s">
        <v>204</v>
      </c>
      <c r="I26" s="48"/>
      <c r="J26" s="49"/>
      <c r="K26" s="50">
        <v>1</v>
      </c>
      <c r="L26" s="51"/>
      <c r="M26" s="52"/>
      <c r="N26" s="46">
        <v>0.37986111111111115</v>
      </c>
      <c r="O26" s="53">
        <f t="shared" si="0"/>
        <v>4.1666666666666519E-3</v>
      </c>
      <c r="P26" s="54"/>
    </row>
    <row r="27" spans="1:16" ht="16" x14ac:dyDescent="0.2">
      <c r="A27" s="46">
        <v>0.37986111111111115</v>
      </c>
      <c r="B27" s="40" t="s">
        <v>155</v>
      </c>
      <c r="C27" s="40"/>
      <c r="D27" s="40" t="s">
        <v>120</v>
      </c>
      <c r="E27" s="37">
        <v>1</v>
      </c>
      <c r="F27" s="39" t="s">
        <v>44</v>
      </c>
      <c r="G27" s="47" t="s">
        <v>204</v>
      </c>
      <c r="H27" s="40" t="s">
        <v>172</v>
      </c>
      <c r="I27" s="48"/>
      <c r="J27" s="49"/>
      <c r="K27" s="50">
        <v>1</v>
      </c>
      <c r="L27" s="51"/>
      <c r="M27" s="52"/>
      <c r="N27" s="46">
        <v>0.38541666666666669</v>
      </c>
      <c r="O27" s="53">
        <f t="shared" si="0"/>
        <v>5.5555555555555358E-3</v>
      </c>
      <c r="P27" s="54"/>
    </row>
    <row r="28" spans="1:16" ht="16" x14ac:dyDescent="0.2">
      <c r="A28" s="46">
        <v>0.3756944444444445</v>
      </c>
      <c r="B28" s="40" t="s">
        <v>256</v>
      </c>
      <c r="C28" s="40">
        <v>1</v>
      </c>
      <c r="D28" s="40" t="s">
        <v>194</v>
      </c>
      <c r="E28" s="37"/>
      <c r="F28" s="39" t="s">
        <v>45</v>
      </c>
      <c r="G28" s="47" t="s">
        <v>143</v>
      </c>
      <c r="H28" s="40" t="s">
        <v>201</v>
      </c>
      <c r="I28" s="48">
        <v>1</v>
      </c>
      <c r="J28" s="49"/>
      <c r="K28" s="50"/>
      <c r="L28" s="51"/>
      <c r="M28" s="52"/>
      <c r="N28" s="46">
        <v>0.38472222222222219</v>
      </c>
      <c r="O28" s="53">
        <f t="shared" si="0"/>
        <v>9.0277777777776902E-3</v>
      </c>
      <c r="P28" s="54"/>
    </row>
    <row r="29" spans="1:16" ht="16" x14ac:dyDescent="0.2">
      <c r="A29" s="46">
        <v>0.37916666666666665</v>
      </c>
      <c r="B29" s="40" t="s">
        <v>213</v>
      </c>
      <c r="C29" s="40">
        <v>1</v>
      </c>
      <c r="D29" s="40" t="s">
        <v>194</v>
      </c>
      <c r="E29" s="37"/>
      <c r="F29" s="39" t="s">
        <v>51</v>
      </c>
      <c r="G29" s="47" t="s">
        <v>103</v>
      </c>
      <c r="H29" s="40" t="s">
        <v>125</v>
      </c>
      <c r="I29" s="48"/>
      <c r="J29" s="49"/>
      <c r="K29" s="50"/>
      <c r="L29" s="51">
        <v>1</v>
      </c>
      <c r="M29" s="52"/>
      <c r="N29" s="46">
        <v>0.38819444444444445</v>
      </c>
      <c r="O29" s="53">
        <f t="shared" si="0"/>
        <v>9.0277777777778012E-3</v>
      </c>
      <c r="P29" s="54"/>
    </row>
    <row r="30" spans="1:16" ht="16" x14ac:dyDescent="0.2">
      <c r="A30" s="46">
        <v>0.3840277777777778</v>
      </c>
      <c r="B30" s="40" t="s">
        <v>277</v>
      </c>
      <c r="C30" s="40"/>
      <c r="D30" s="40" t="s">
        <v>194</v>
      </c>
      <c r="E30" s="37">
        <v>1</v>
      </c>
      <c r="F30" s="39" t="s">
        <v>51</v>
      </c>
      <c r="G30" s="47" t="s">
        <v>103</v>
      </c>
      <c r="H30" s="40" t="s">
        <v>122</v>
      </c>
      <c r="I30" s="48"/>
      <c r="J30" s="49"/>
      <c r="K30" s="50"/>
      <c r="L30" s="51">
        <v>1</v>
      </c>
      <c r="M30" s="52"/>
      <c r="N30" s="46">
        <v>0.39374999999999999</v>
      </c>
      <c r="O30" s="53">
        <f t="shared" si="0"/>
        <v>9.7222222222221877E-3</v>
      </c>
      <c r="P30" s="54"/>
    </row>
    <row r="31" spans="1:16" ht="16" x14ac:dyDescent="0.2">
      <c r="A31" s="46">
        <v>0.3840277777777778</v>
      </c>
      <c r="B31" s="40" t="s">
        <v>270</v>
      </c>
      <c r="C31" s="40"/>
      <c r="D31" s="40" t="s">
        <v>120</v>
      </c>
      <c r="E31" s="37">
        <v>2</v>
      </c>
      <c r="F31" s="39" t="s">
        <v>50</v>
      </c>
      <c r="G31" s="47" t="s">
        <v>103</v>
      </c>
      <c r="H31" s="40" t="s">
        <v>264</v>
      </c>
      <c r="I31" s="48"/>
      <c r="J31" s="49"/>
      <c r="K31" s="50"/>
      <c r="L31" s="51">
        <v>1</v>
      </c>
      <c r="M31" s="52"/>
      <c r="N31" s="46">
        <v>0.39166666666666666</v>
      </c>
      <c r="O31" s="53">
        <f t="shared" si="0"/>
        <v>7.6388888888888618E-3</v>
      </c>
      <c r="P31" s="54"/>
    </row>
    <row r="32" spans="1:16" ht="16" x14ac:dyDescent="0.2">
      <c r="A32" s="46">
        <v>0.3840277777777778</v>
      </c>
      <c r="B32" s="40" t="s">
        <v>109</v>
      </c>
      <c r="C32" s="40"/>
      <c r="D32" s="40" t="s">
        <v>120</v>
      </c>
      <c r="E32" s="37">
        <v>1</v>
      </c>
      <c r="F32" s="39" t="s">
        <v>46</v>
      </c>
      <c r="G32" s="47" t="s">
        <v>257</v>
      </c>
      <c r="H32" s="40" t="s">
        <v>103</v>
      </c>
      <c r="I32" s="48">
        <v>1</v>
      </c>
      <c r="J32" s="49"/>
      <c r="K32" s="50"/>
      <c r="L32" s="51"/>
      <c r="M32" s="52"/>
      <c r="N32" s="46">
        <v>0.3923611111111111</v>
      </c>
      <c r="O32" s="53">
        <f t="shared" si="0"/>
        <v>8.3333333333333037E-3</v>
      </c>
      <c r="P32" s="54"/>
    </row>
    <row r="33" spans="1:16" ht="16" x14ac:dyDescent="0.2">
      <c r="A33" s="46">
        <v>0.40138888888888885</v>
      </c>
      <c r="B33" s="40" t="s">
        <v>229</v>
      </c>
      <c r="C33" s="40"/>
      <c r="D33" s="40" t="s">
        <v>120</v>
      </c>
      <c r="E33" s="37">
        <v>1</v>
      </c>
      <c r="F33" s="39" t="s">
        <v>44</v>
      </c>
      <c r="G33" s="47" t="s">
        <v>221</v>
      </c>
      <c r="H33" s="40" t="s">
        <v>103</v>
      </c>
      <c r="I33" s="48"/>
      <c r="J33" s="49"/>
      <c r="K33" s="50">
        <v>1</v>
      </c>
      <c r="L33" s="51"/>
      <c r="M33" s="52"/>
      <c r="N33" s="46">
        <v>0.41041666666666665</v>
      </c>
      <c r="O33" s="53">
        <f t="shared" si="0"/>
        <v>9.0277777777778012E-3</v>
      </c>
      <c r="P33" s="54"/>
    </row>
    <row r="34" spans="1:16" ht="16" x14ac:dyDescent="0.2">
      <c r="A34" s="46">
        <v>0.40208333333333335</v>
      </c>
      <c r="B34" s="40" t="s">
        <v>191</v>
      </c>
      <c r="C34" s="40"/>
      <c r="D34" s="40" t="s">
        <v>120</v>
      </c>
      <c r="E34" s="37">
        <v>1</v>
      </c>
      <c r="F34" s="39" t="s">
        <v>51</v>
      </c>
      <c r="G34" s="47" t="s">
        <v>136</v>
      </c>
      <c r="H34" s="40" t="s">
        <v>103</v>
      </c>
      <c r="I34" s="48"/>
      <c r="J34" s="49"/>
      <c r="K34" s="50">
        <v>1</v>
      </c>
      <c r="L34" s="51"/>
      <c r="M34" s="52"/>
      <c r="N34" s="46">
        <v>0.41041666666666665</v>
      </c>
      <c r="O34" s="53">
        <f t="shared" si="0"/>
        <v>8.3333333333333037E-3</v>
      </c>
      <c r="P34" s="54"/>
    </row>
    <row r="35" spans="1:16" ht="16" x14ac:dyDescent="0.2">
      <c r="A35" s="46">
        <v>0.40208333333333335</v>
      </c>
      <c r="B35" s="40" t="s">
        <v>198</v>
      </c>
      <c r="C35" s="40">
        <v>1</v>
      </c>
      <c r="D35" s="40" t="s">
        <v>120</v>
      </c>
      <c r="E35" s="37"/>
      <c r="F35" s="39" t="s">
        <v>46</v>
      </c>
      <c r="G35" s="47" t="s">
        <v>103</v>
      </c>
      <c r="H35" s="40" t="s">
        <v>274</v>
      </c>
      <c r="I35" s="48">
        <v>1</v>
      </c>
      <c r="J35" s="49"/>
      <c r="K35" s="50"/>
      <c r="L35" s="51"/>
      <c r="M35" s="52"/>
      <c r="N35" s="46">
        <v>0.41111111111111115</v>
      </c>
      <c r="O35" s="53">
        <f t="shared" si="0"/>
        <v>9.0277777777778012E-3</v>
      </c>
      <c r="P35" s="54"/>
    </row>
    <row r="36" spans="1:16" ht="16" x14ac:dyDescent="0.2">
      <c r="A36" s="46">
        <v>0.40277777777777773</v>
      </c>
      <c r="B36" s="40" t="s">
        <v>205</v>
      </c>
      <c r="C36" s="40"/>
      <c r="D36" s="40" t="s">
        <v>120</v>
      </c>
      <c r="E36" s="37">
        <v>1</v>
      </c>
      <c r="F36" s="39" t="s">
        <v>45</v>
      </c>
      <c r="G36" s="47" t="s">
        <v>142</v>
      </c>
      <c r="H36" s="40" t="s">
        <v>103</v>
      </c>
      <c r="I36" s="48">
        <v>1</v>
      </c>
      <c r="J36" s="49"/>
      <c r="K36" s="50"/>
      <c r="L36" s="51"/>
      <c r="M36" s="52"/>
      <c r="N36" s="46">
        <v>0.41597222222222219</v>
      </c>
      <c r="O36" s="53">
        <f t="shared" si="0"/>
        <v>1.3194444444444453E-2</v>
      </c>
      <c r="P36" s="54"/>
    </row>
    <row r="37" spans="1:16" ht="16" x14ac:dyDescent="0.2">
      <c r="A37" s="46">
        <v>0.4291666666666667</v>
      </c>
      <c r="B37" s="40" t="s">
        <v>197</v>
      </c>
      <c r="C37" s="40"/>
      <c r="D37" s="40" t="s">
        <v>120</v>
      </c>
      <c r="E37" s="37">
        <v>1</v>
      </c>
      <c r="F37" s="39" t="s">
        <v>51</v>
      </c>
      <c r="G37" s="47" t="s">
        <v>107</v>
      </c>
      <c r="H37" s="40" t="s">
        <v>103</v>
      </c>
      <c r="I37" s="48">
        <v>1</v>
      </c>
      <c r="J37" s="49"/>
      <c r="K37" s="50"/>
      <c r="L37" s="51"/>
      <c r="M37" s="52"/>
      <c r="N37" s="46">
        <v>0.4458333333333333</v>
      </c>
      <c r="O37" s="53">
        <f t="shared" si="0"/>
        <v>1.6666666666666607E-2</v>
      </c>
      <c r="P37" s="54"/>
    </row>
    <row r="38" spans="1:16" ht="16" x14ac:dyDescent="0.2">
      <c r="A38" s="46">
        <v>0.4375</v>
      </c>
      <c r="B38" s="40" t="s">
        <v>109</v>
      </c>
      <c r="C38" s="40"/>
      <c r="D38" s="40" t="s">
        <v>120</v>
      </c>
      <c r="E38" s="37">
        <v>1</v>
      </c>
      <c r="F38" s="39" t="s">
        <v>49</v>
      </c>
      <c r="G38" s="47" t="s">
        <v>103</v>
      </c>
      <c r="H38" s="40" t="s">
        <v>136</v>
      </c>
      <c r="I38" s="48"/>
      <c r="J38" s="49"/>
      <c r="K38" s="50">
        <v>1</v>
      </c>
      <c r="L38" s="51"/>
      <c r="M38" s="52"/>
      <c r="N38" s="46">
        <v>0.44166666666666665</v>
      </c>
      <c r="O38" s="53">
        <f t="shared" si="0"/>
        <v>4.1666666666666519E-3</v>
      </c>
      <c r="P38" s="54"/>
    </row>
    <row r="39" spans="1:16" ht="16" x14ac:dyDescent="0.2">
      <c r="A39" s="46">
        <v>0.4375</v>
      </c>
      <c r="B39" s="40" t="s">
        <v>109</v>
      </c>
      <c r="C39" s="40"/>
      <c r="D39" s="40" t="s">
        <v>120</v>
      </c>
      <c r="E39" s="37">
        <v>1</v>
      </c>
      <c r="F39" s="39" t="s">
        <v>46</v>
      </c>
      <c r="G39" s="47" t="s">
        <v>103</v>
      </c>
      <c r="H39" s="40" t="s">
        <v>278</v>
      </c>
      <c r="I39" s="48"/>
      <c r="J39" s="49"/>
      <c r="K39" s="50">
        <v>1</v>
      </c>
      <c r="L39" s="51"/>
      <c r="M39" s="52"/>
      <c r="N39" s="46">
        <v>0.44722222222222219</v>
      </c>
      <c r="O39" s="53">
        <f t="shared" si="0"/>
        <v>9.7222222222221877E-3</v>
      </c>
      <c r="P39" s="54"/>
    </row>
    <row r="40" spans="1:16" ht="16" x14ac:dyDescent="0.2">
      <c r="A40" s="46">
        <v>0.4375</v>
      </c>
      <c r="B40" s="40" t="s">
        <v>147</v>
      </c>
      <c r="C40" s="40"/>
      <c r="D40" s="40" t="s">
        <v>194</v>
      </c>
      <c r="E40" s="37">
        <v>1</v>
      </c>
      <c r="F40" s="39" t="s">
        <v>44</v>
      </c>
      <c r="G40" s="47" t="s">
        <v>103</v>
      </c>
      <c r="H40" s="40" t="s">
        <v>107</v>
      </c>
      <c r="I40" s="48"/>
      <c r="J40" s="49"/>
      <c r="K40" s="50">
        <v>1</v>
      </c>
      <c r="L40" s="51"/>
      <c r="M40" s="52"/>
      <c r="N40" s="46">
        <v>0.44861111111111113</v>
      </c>
      <c r="O40" s="53">
        <f t="shared" si="0"/>
        <v>1.1111111111111127E-2</v>
      </c>
      <c r="P40" s="54"/>
    </row>
    <row r="41" spans="1:16" ht="16" x14ac:dyDescent="0.2">
      <c r="A41" s="46">
        <v>0.43958333333333338</v>
      </c>
      <c r="B41" s="40" t="s">
        <v>256</v>
      </c>
      <c r="C41" s="40">
        <v>1</v>
      </c>
      <c r="D41" s="40" t="s">
        <v>194</v>
      </c>
      <c r="E41" s="37"/>
      <c r="F41" s="39" t="s">
        <v>45</v>
      </c>
      <c r="G41" s="47" t="s">
        <v>143</v>
      </c>
      <c r="H41" s="40" t="s">
        <v>136</v>
      </c>
      <c r="I41" s="48">
        <v>1</v>
      </c>
      <c r="J41" s="49"/>
      <c r="K41" s="50"/>
      <c r="L41" s="51"/>
      <c r="M41" s="52"/>
      <c r="N41" s="46">
        <v>0.45347222222222222</v>
      </c>
      <c r="O41" s="53">
        <f t="shared" si="0"/>
        <v>1.388888888888884E-2</v>
      </c>
      <c r="P41" s="54"/>
    </row>
    <row r="42" spans="1:16" ht="16" x14ac:dyDescent="0.2">
      <c r="A42" s="46">
        <v>0.44027777777777777</v>
      </c>
      <c r="B42" s="40" t="s">
        <v>213</v>
      </c>
      <c r="C42" s="40"/>
      <c r="D42" s="40" t="s">
        <v>120</v>
      </c>
      <c r="E42" s="37">
        <v>1</v>
      </c>
      <c r="F42" s="39" t="s">
        <v>51</v>
      </c>
      <c r="G42" s="47" t="s">
        <v>125</v>
      </c>
      <c r="H42" s="40" t="s">
        <v>103</v>
      </c>
      <c r="I42" s="48"/>
      <c r="J42" s="49"/>
      <c r="K42" s="50">
        <v>1</v>
      </c>
      <c r="L42" s="51"/>
      <c r="M42" s="52"/>
      <c r="N42" s="46">
        <v>0.46736111111111112</v>
      </c>
      <c r="O42" s="53">
        <f t="shared" si="0"/>
        <v>2.7083333333333348E-2</v>
      </c>
      <c r="P42" s="54"/>
    </row>
    <row r="43" spans="1:16" ht="16" x14ac:dyDescent="0.2">
      <c r="A43" s="46">
        <v>0.44097222222222227</v>
      </c>
      <c r="B43" s="40" t="s">
        <v>193</v>
      </c>
      <c r="C43" s="40">
        <v>1</v>
      </c>
      <c r="D43" s="40" t="s">
        <v>194</v>
      </c>
      <c r="E43" s="37"/>
      <c r="F43" s="39" t="s">
        <v>50</v>
      </c>
      <c r="G43" s="47" t="s">
        <v>103</v>
      </c>
      <c r="H43" s="40" t="s">
        <v>220</v>
      </c>
      <c r="I43" s="48"/>
      <c r="J43" s="49"/>
      <c r="K43" s="50">
        <v>1</v>
      </c>
      <c r="L43" s="51"/>
      <c r="M43" s="52"/>
      <c r="N43" s="46">
        <v>0.46180555555555558</v>
      </c>
      <c r="O43" s="53">
        <f t="shared" si="0"/>
        <v>2.0833333333333315E-2</v>
      </c>
      <c r="P43" s="54"/>
    </row>
    <row r="44" spans="1:16" ht="16" x14ac:dyDescent="0.2">
      <c r="A44" s="46">
        <v>0.4458333333333333</v>
      </c>
      <c r="B44" s="40" t="s">
        <v>167</v>
      </c>
      <c r="C44" s="40"/>
      <c r="D44" s="40" t="s">
        <v>120</v>
      </c>
      <c r="E44" s="37">
        <v>1</v>
      </c>
      <c r="F44" s="39" t="s">
        <v>47</v>
      </c>
      <c r="G44" s="47" t="s">
        <v>103</v>
      </c>
      <c r="H44" s="40" t="s">
        <v>189</v>
      </c>
      <c r="I44" s="48">
        <v>1</v>
      </c>
      <c r="J44" s="49"/>
      <c r="K44" s="50"/>
      <c r="L44" s="51"/>
      <c r="M44" s="52"/>
      <c r="N44" s="46">
        <v>0.45555555555555555</v>
      </c>
      <c r="O44" s="53">
        <f t="shared" si="0"/>
        <v>9.7222222222222432E-3</v>
      </c>
      <c r="P44" s="54"/>
    </row>
    <row r="45" spans="1:16" ht="16" x14ac:dyDescent="0.2">
      <c r="A45" s="46">
        <v>0.45277777777777778</v>
      </c>
      <c r="B45" s="40" t="s">
        <v>207</v>
      </c>
      <c r="C45" s="40">
        <v>1</v>
      </c>
      <c r="D45" s="40" t="s">
        <v>120</v>
      </c>
      <c r="E45" s="37"/>
      <c r="F45" s="39" t="s">
        <v>45</v>
      </c>
      <c r="G45" s="47" t="s">
        <v>107</v>
      </c>
      <c r="H45" s="40" t="s">
        <v>248</v>
      </c>
      <c r="I45" s="48">
        <v>1</v>
      </c>
      <c r="J45" s="49"/>
      <c r="K45" s="50"/>
      <c r="L45" s="51"/>
      <c r="M45" s="52"/>
      <c r="N45" s="46">
        <v>0.46527777777777773</v>
      </c>
      <c r="O45" s="53">
        <f t="shared" si="0"/>
        <v>1.2499999999999956E-2</v>
      </c>
      <c r="P45" s="54"/>
    </row>
    <row r="46" spans="1:16" ht="16" x14ac:dyDescent="0.2">
      <c r="A46" s="46">
        <v>0.4548611111111111</v>
      </c>
      <c r="B46" s="40" t="s">
        <v>205</v>
      </c>
      <c r="C46" s="40"/>
      <c r="D46" s="40" t="s">
        <v>120</v>
      </c>
      <c r="E46" s="37">
        <v>1</v>
      </c>
      <c r="F46" s="39" t="s">
        <v>45</v>
      </c>
      <c r="G46" s="47" t="s">
        <v>103</v>
      </c>
      <c r="H46" s="40" t="s">
        <v>142</v>
      </c>
      <c r="I46" s="48"/>
      <c r="J46" s="49"/>
      <c r="K46" s="50">
        <v>1</v>
      </c>
      <c r="L46" s="51"/>
      <c r="M46" s="52"/>
      <c r="N46" s="46">
        <v>0.4597222222222222</v>
      </c>
      <c r="O46" s="53">
        <f t="shared" si="0"/>
        <v>4.8611111111110938E-3</v>
      </c>
      <c r="P46" s="54"/>
    </row>
    <row r="47" spans="1:16" ht="16" x14ac:dyDescent="0.2">
      <c r="A47" s="46">
        <v>0.46458333333333335</v>
      </c>
      <c r="B47" s="40" t="s">
        <v>109</v>
      </c>
      <c r="C47" s="40"/>
      <c r="D47" s="40" t="s">
        <v>120</v>
      </c>
      <c r="E47" s="37">
        <v>1</v>
      </c>
      <c r="F47" s="39" t="s">
        <v>49</v>
      </c>
      <c r="G47" s="47" t="s">
        <v>136</v>
      </c>
      <c r="H47" s="40" t="s">
        <v>103</v>
      </c>
      <c r="I47" s="48">
        <v>1</v>
      </c>
      <c r="J47" s="49"/>
      <c r="K47" s="50"/>
      <c r="L47" s="51"/>
      <c r="M47" s="52"/>
      <c r="N47" s="46">
        <v>0.49791666666666662</v>
      </c>
      <c r="O47" s="53">
        <f t="shared" si="0"/>
        <v>3.333333333333327E-2</v>
      </c>
      <c r="P47" s="54"/>
    </row>
    <row r="48" spans="1:16" ht="16" x14ac:dyDescent="0.2">
      <c r="A48" s="46">
        <v>0.46527777777777773</v>
      </c>
      <c r="B48" s="40" t="s">
        <v>197</v>
      </c>
      <c r="C48" s="40"/>
      <c r="D48" s="40" t="s">
        <v>120</v>
      </c>
      <c r="E48" s="37">
        <v>1</v>
      </c>
      <c r="F48" s="39" t="s">
        <v>51</v>
      </c>
      <c r="G48" s="47" t="s">
        <v>103</v>
      </c>
      <c r="H48" s="40" t="s">
        <v>107</v>
      </c>
      <c r="I48" s="48">
        <v>1</v>
      </c>
      <c r="J48" s="49"/>
      <c r="K48" s="50"/>
      <c r="L48" s="51"/>
      <c r="M48" s="52"/>
      <c r="N48" s="46">
        <v>0.47361111111111115</v>
      </c>
      <c r="O48" s="53">
        <f t="shared" si="0"/>
        <v>8.3333333333334147E-3</v>
      </c>
      <c r="P48" s="54"/>
    </row>
    <row r="49" spans="1:16" ht="16" x14ac:dyDescent="0.2">
      <c r="A49" s="46">
        <v>0.46597222222222223</v>
      </c>
      <c r="B49" s="40" t="s">
        <v>198</v>
      </c>
      <c r="C49" s="40"/>
      <c r="D49" s="40" t="s">
        <v>120</v>
      </c>
      <c r="E49" s="37">
        <v>2</v>
      </c>
      <c r="F49" s="39" t="s">
        <v>46</v>
      </c>
      <c r="G49" s="47" t="s">
        <v>274</v>
      </c>
      <c r="H49" s="40" t="s">
        <v>103</v>
      </c>
      <c r="I49" s="48"/>
      <c r="J49" s="49"/>
      <c r="K49" s="50">
        <v>1</v>
      </c>
      <c r="L49" s="51"/>
      <c r="M49" s="52"/>
      <c r="N49" s="46">
        <v>0.4770833333333333</v>
      </c>
      <c r="O49" s="53">
        <f t="shared" si="0"/>
        <v>1.1111111111111072E-2</v>
      </c>
      <c r="P49" s="54"/>
    </row>
    <row r="50" spans="1:16" ht="16" x14ac:dyDescent="0.2">
      <c r="A50" s="46">
        <v>0.46875</v>
      </c>
      <c r="B50" s="40" t="s">
        <v>140</v>
      </c>
      <c r="C50" s="40"/>
      <c r="D50" s="40" t="s">
        <v>194</v>
      </c>
      <c r="E50" s="37">
        <v>1</v>
      </c>
      <c r="F50" s="39" t="s">
        <v>44</v>
      </c>
      <c r="G50" s="47" t="s">
        <v>252</v>
      </c>
      <c r="H50" s="40" t="s">
        <v>103</v>
      </c>
      <c r="I50" s="48">
        <v>1</v>
      </c>
      <c r="J50" s="49"/>
      <c r="K50" s="50"/>
      <c r="L50" s="51"/>
      <c r="M50" s="52"/>
      <c r="N50" s="46">
        <v>0.49791666666666662</v>
      </c>
      <c r="O50" s="53">
        <f t="shared" si="0"/>
        <v>2.9166666666666619E-2</v>
      </c>
      <c r="P50" s="54"/>
    </row>
    <row r="51" spans="1:16" ht="16" x14ac:dyDescent="0.2">
      <c r="A51" s="46">
        <v>0.47361111111111115</v>
      </c>
      <c r="B51" s="40" t="s">
        <v>197</v>
      </c>
      <c r="C51" s="40"/>
      <c r="D51" s="40" t="s">
        <v>120</v>
      </c>
      <c r="E51" s="37">
        <v>1</v>
      </c>
      <c r="F51" s="39" t="s">
        <v>51</v>
      </c>
      <c r="G51" s="47" t="s">
        <v>107</v>
      </c>
      <c r="H51" s="40" t="s">
        <v>103</v>
      </c>
      <c r="I51" s="48">
        <v>1</v>
      </c>
      <c r="J51" s="49"/>
      <c r="K51" s="50"/>
      <c r="L51" s="51"/>
      <c r="M51" s="52"/>
      <c r="N51" s="46">
        <v>0.49791666666666662</v>
      </c>
      <c r="O51" s="53">
        <f t="shared" si="0"/>
        <v>2.4305555555555469E-2</v>
      </c>
      <c r="P51" s="54"/>
    </row>
    <row r="52" spans="1:16" ht="16" x14ac:dyDescent="0.2">
      <c r="A52" s="46">
        <v>0.47638888888888892</v>
      </c>
      <c r="B52" s="40" t="s">
        <v>109</v>
      </c>
      <c r="C52" s="40"/>
      <c r="D52" s="40" t="s">
        <v>120</v>
      </c>
      <c r="E52" s="37">
        <v>1</v>
      </c>
      <c r="F52" s="39" t="s">
        <v>46</v>
      </c>
      <c r="G52" s="47" t="s">
        <v>278</v>
      </c>
      <c r="H52" s="40" t="s">
        <v>103</v>
      </c>
      <c r="I52" s="48"/>
      <c r="J52" s="49"/>
      <c r="K52" s="50">
        <v>1</v>
      </c>
      <c r="L52" s="51"/>
      <c r="M52" s="52"/>
      <c r="N52" s="46">
        <v>0.49027777777777781</v>
      </c>
      <c r="O52" s="53">
        <f t="shared" si="0"/>
        <v>1.3888888888888895E-2</v>
      </c>
      <c r="P52" s="54"/>
    </row>
    <row r="53" spans="1:16" ht="16" x14ac:dyDescent="0.2">
      <c r="A53" s="46">
        <v>0.4770833333333333</v>
      </c>
      <c r="B53" s="40" t="s">
        <v>193</v>
      </c>
      <c r="C53" s="40"/>
      <c r="D53" s="40" t="s">
        <v>120</v>
      </c>
      <c r="E53" s="37">
        <v>2</v>
      </c>
      <c r="F53" s="39" t="s">
        <v>50</v>
      </c>
      <c r="G53" s="47" t="s">
        <v>220</v>
      </c>
      <c r="H53" s="40" t="s">
        <v>103</v>
      </c>
      <c r="I53" s="48"/>
      <c r="J53" s="49"/>
      <c r="K53" s="50">
        <v>1</v>
      </c>
      <c r="L53" s="51"/>
      <c r="M53" s="52"/>
      <c r="N53" s="46">
        <v>0.4993055555555555</v>
      </c>
      <c r="O53" s="53">
        <f t="shared" si="0"/>
        <v>2.2222222222222199E-2</v>
      </c>
      <c r="P53" s="54"/>
    </row>
    <row r="54" spans="1:16" ht="16" x14ac:dyDescent="0.2">
      <c r="A54" s="46">
        <v>0.48749999999999999</v>
      </c>
      <c r="B54" s="40" t="s">
        <v>205</v>
      </c>
      <c r="C54" s="40"/>
      <c r="D54" s="40" t="s">
        <v>120</v>
      </c>
      <c r="E54" s="37">
        <v>1</v>
      </c>
      <c r="F54" s="39" t="s">
        <v>45</v>
      </c>
      <c r="G54" s="47" t="s">
        <v>142</v>
      </c>
      <c r="H54" s="40" t="s">
        <v>103</v>
      </c>
      <c r="I54" s="48"/>
      <c r="J54" s="49"/>
      <c r="K54" s="50">
        <v>1</v>
      </c>
      <c r="L54" s="51"/>
      <c r="M54" s="52"/>
      <c r="N54" s="46">
        <v>0.4993055555555555</v>
      </c>
      <c r="O54" s="53">
        <f t="shared" si="0"/>
        <v>1.1805555555555514E-2</v>
      </c>
      <c r="P54" s="54"/>
    </row>
    <row r="55" spans="1:16" ht="16" x14ac:dyDescent="0.2">
      <c r="A55" s="46">
        <v>0.5229166666666667</v>
      </c>
      <c r="B55" s="40" t="s">
        <v>126</v>
      </c>
      <c r="C55" s="40"/>
      <c r="D55" s="40" t="s">
        <v>194</v>
      </c>
      <c r="E55" s="37">
        <v>1</v>
      </c>
      <c r="F55" s="39" t="s">
        <v>45</v>
      </c>
      <c r="G55" s="47" t="s">
        <v>125</v>
      </c>
      <c r="H55" s="40" t="s">
        <v>103</v>
      </c>
      <c r="I55" s="48">
        <v>1</v>
      </c>
      <c r="J55" s="55"/>
      <c r="K55" s="56"/>
      <c r="L55" s="51"/>
      <c r="M55" s="52"/>
      <c r="N55" s="46">
        <v>0.53125</v>
      </c>
      <c r="O55" s="53">
        <f t="shared" si="0"/>
        <v>8.3333333333333037E-3</v>
      </c>
      <c r="P55" s="54"/>
    </row>
    <row r="56" spans="1:16" ht="16" x14ac:dyDescent="0.2">
      <c r="A56" s="46">
        <v>0.52500000000000002</v>
      </c>
      <c r="B56" s="40" t="s">
        <v>112</v>
      </c>
      <c r="C56" s="40"/>
      <c r="D56" s="40" t="s">
        <v>120</v>
      </c>
      <c r="E56" s="37">
        <v>1</v>
      </c>
      <c r="F56" s="39" t="s">
        <v>46</v>
      </c>
      <c r="G56" s="47" t="s">
        <v>103</v>
      </c>
      <c r="H56" s="40" t="s">
        <v>274</v>
      </c>
      <c r="I56" s="48"/>
      <c r="J56" s="55"/>
      <c r="K56" s="56">
        <v>1</v>
      </c>
      <c r="L56" s="51"/>
      <c r="M56" s="52"/>
      <c r="N56" s="46">
        <v>0.53680555555555554</v>
      </c>
      <c r="O56" s="53">
        <f t="shared" si="0"/>
        <v>1.1805555555555514E-2</v>
      </c>
      <c r="P56" s="54"/>
    </row>
    <row r="57" spans="1:16" ht="16" x14ac:dyDescent="0.2">
      <c r="A57" s="46">
        <v>4.7916666666666663E-2</v>
      </c>
      <c r="B57" s="40" t="s">
        <v>223</v>
      </c>
      <c r="C57" s="40"/>
      <c r="D57" s="40" t="s">
        <v>120</v>
      </c>
      <c r="E57" s="37">
        <v>1</v>
      </c>
      <c r="F57" s="39" t="s">
        <v>46</v>
      </c>
      <c r="G57" s="47" t="s">
        <v>103</v>
      </c>
      <c r="H57" s="40" t="s">
        <v>255</v>
      </c>
      <c r="I57" s="48">
        <v>1</v>
      </c>
      <c r="J57" s="55"/>
      <c r="K57" s="56"/>
      <c r="L57" s="51"/>
      <c r="M57" s="52"/>
      <c r="N57" s="46">
        <v>5.1388888888888894E-2</v>
      </c>
      <c r="O57" s="53">
        <f t="shared" si="0"/>
        <v>3.4722222222222307E-3</v>
      </c>
      <c r="P57" s="54"/>
    </row>
    <row r="58" spans="1:16" ht="16" x14ac:dyDescent="0.2">
      <c r="A58" s="46">
        <v>4.7916666666666663E-2</v>
      </c>
      <c r="B58" s="40" t="s">
        <v>135</v>
      </c>
      <c r="C58" s="40"/>
      <c r="D58" s="40" t="s">
        <v>194</v>
      </c>
      <c r="E58" s="37">
        <v>1</v>
      </c>
      <c r="F58" s="39" t="s">
        <v>45</v>
      </c>
      <c r="G58" s="47" t="s">
        <v>103</v>
      </c>
      <c r="H58" s="40" t="s">
        <v>279</v>
      </c>
      <c r="I58" s="48">
        <v>1</v>
      </c>
      <c r="J58" s="55"/>
      <c r="K58" s="56"/>
      <c r="L58" s="51"/>
      <c r="M58" s="52"/>
      <c r="N58" s="46">
        <v>5.486111111111111E-2</v>
      </c>
      <c r="O58" s="53">
        <f t="shared" si="0"/>
        <v>6.9444444444444475E-3</v>
      </c>
      <c r="P58" s="54"/>
    </row>
    <row r="59" spans="1:16" ht="16" x14ac:dyDescent="0.2">
      <c r="A59" s="46">
        <v>5.2777777777777778E-2</v>
      </c>
      <c r="B59" s="40" t="s">
        <v>139</v>
      </c>
      <c r="C59" s="40"/>
      <c r="D59" s="40" t="s">
        <v>194</v>
      </c>
      <c r="E59" s="37">
        <v>1</v>
      </c>
      <c r="F59" s="39" t="s">
        <v>45</v>
      </c>
      <c r="G59" s="47" t="s">
        <v>103</v>
      </c>
      <c r="H59" s="40" t="s">
        <v>142</v>
      </c>
      <c r="I59" s="57"/>
      <c r="J59" s="55"/>
      <c r="K59" s="56">
        <v>1</v>
      </c>
      <c r="L59" s="51"/>
      <c r="M59" s="52"/>
      <c r="N59" s="46">
        <v>5.6250000000000001E-2</v>
      </c>
      <c r="O59" s="53">
        <f t="shared" si="0"/>
        <v>3.4722222222222238E-3</v>
      </c>
      <c r="P59" s="54"/>
    </row>
    <row r="60" spans="1:16" ht="16" x14ac:dyDescent="0.2">
      <c r="A60" s="46">
        <v>5.9027777777777783E-2</v>
      </c>
      <c r="B60" s="40" t="s">
        <v>109</v>
      </c>
      <c r="C60" s="40"/>
      <c r="D60" s="40" t="s">
        <v>120</v>
      </c>
      <c r="E60" s="37">
        <v>1</v>
      </c>
      <c r="F60" s="39" t="s">
        <v>46</v>
      </c>
      <c r="G60" s="47" t="s">
        <v>103</v>
      </c>
      <c r="H60" s="40" t="s">
        <v>255</v>
      </c>
      <c r="I60" s="57"/>
      <c r="J60" s="55"/>
      <c r="K60" s="56">
        <v>1</v>
      </c>
      <c r="L60" s="51"/>
      <c r="M60" s="52"/>
      <c r="N60" s="46">
        <v>6.25E-2</v>
      </c>
      <c r="O60" s="53">
        <f t="shared" si="0"/>
        <v>3.4722222222222168E-3</v>
      </c>
      <c r="P60" s="54"/>
    </row>
    <row r="61" spans="1:16" ht="16" x14ac:dyDescent="0.2">
      <c r="A61" s="46">
        <v>5.9027777777777783E-2</v>
      </c>
      <c r="B61" s="40" t="s">
        <v>126</v>
      </c>
      <c r="C61" s="40"/>
      <c r="D61" s="40" t="s">
        <v>194</v>
      </c>
      <c r="E61" s="37">
        <v>1</v>
      </c>
      <c r="F61" s="39" t="s">
        <v>45</v>
      </c>
      <c r="G61" s="47" t="s">
        <v>103</v>
      </c>
      <c r="H61" s="40" t="s">
        <v>125</v>
      </c>
      <c r="I61" s="48"/>
      <c r="J61" s="55"/>
      <c r="K61" s="56">
        <v>1</v>
      </c>
      <c r="L61" s="51"/>
      <c r="M61" s="52"/>
      <c r="N61" s="46">
        <v>6.6666666666666666E-2</v>
      </c>
      <c r="O61" s="53">
        <f t="shared" si="0"/>
        <v>7.6388888888888826E-3</v>
      </c>
      <c r="P61" s="88"/>
    </row>
    <row r="62" spans="1:16" ht="16" x14ac:dyDescent="0.2">
      <c r="A62" s="46">
        <v>5.9027777777777783E-2</v>
      </c>
      <c r="B62" s="40" t="s">
        <v>135</v>
      </c>
      <c r="C62" s="40"/>
      <c r="D62" s="40" t="s">
        <v>194</v>
      </c>
      <c r="E62" s="37">
        <v>1</v>
      </c>
      <c r="F62" s="39" t="s">
        <v>45</v>
      </c>
      <c r="G62" s="47" t="s">
        <v>279</v>
      </c>
      <c r="H62" s="40" t="s">
        <v>103</v>
      </c>
      <c r="I62" s="48">
        <v>1</v>
      </c>
      <c r="J62" s="55"/>
      <c r="K62" s="56"/>
      <c r="L62" s="51"/>
      <c r="M62" s="52"/>
      <c r="N62" s="46">
        <v>6.7361111111111108E-2</v>
      </c>
      <c r="O62" s="53">
        <f t="shared" si="0"/>
        <v>8.3333333333333245E-3</v>
      </c>
      <c r="P62" s="54"/>
    </row>
    <row r="63" spans="1:16" ht="16" x14ac:dyDescent="0.2">
      <c r="A63" s="46">
        <v>6.0416666666666667E-2</v>
      </c>
      <c r="B63" s="40" t="s">
        <v>147</v>
      </c>
      <c r="C63" s="40">
        <v>1</v>
      </c>
      <c r="D63" s="40" t="s">
        <v>194</v>
      </c>
      <c r="E63" s="37"/>
      <c r="F63" s="39" t="s">
        <v>44</v>
      </c>
      <c r="G63" s="47" t="s">
        <v>143</v>
      </c>
      <c r="H63" s="40" t="s">
        <v>107</v>
      </c>
      <c r="I63" s="48">
        <v>1</v>
      </c>
      <c r="J63" s="55"/>
      <c r="K63" s="56"/>
      <c r="L63" s="51"/>
      <c r="M63" s="52"/>
      <c r="N63" s="46">
        <v>7.8472222222222221E-2</v>
      </c>
      <c r="O63" s="53">
        <f t="shared" si="0"/>
        <v>1.8055555555555554E-2</v>
      </c>
      <c r="P63" s="54"/>
    </row>
    <row r="64" spans="1:16" ht="16" x14ac:dyDescent="0.2">
      <c r="A64" s="46">
        <v>6.1111111111111116E-2</v>
      </c>
      <c r="B64" s="40" t="s">
        <v>112</v>
      </c>
      <c r="C64" s="40"/>
      <c r="D64" s="40" t="s">
        <v>120</v>
      </c>
      <c r="E64" s="37">
        <v>1</v>
      </c>
      <c r="F64" s="39" t="s">
        <v>46</v>
      </c>
      <c r="G64" s="47" t="s">
        <v>274</v>
      </c>
      <c r="H64" s="40" t="s">
        <v>103</v>
      </c>
      <c r="I64" s="48"/>
      <c r="J64" s="55"/>
      <c r="K64" s="56">
        <v>1</v>
      </c>
      <c r="L64" s="51"/>
      <c r="M64" s="52"/>
      <c r="N64" s="46">
        <v>7.7083333333333337E-2</v>
      </c>
      <c r="O64" s="53">
        <f t="shared" si="0"/>
        <v>1.5972222222222221E-2</v>
      </c>
      <c r="P64" s="54"/>
    </row>
    <row r="65" spans="1:16" ht="16" x14ac:dyDescent="0.2">
      <c r="A65" s="46">
        <v>9.5138888888888884E-2</v>
      </c>
      <c r="B65" s="40" t="s">
        <v>133</v>
      </c>
      <c r="C65" s="40"/>
      <c r="D65" s="40" t="s">
        <v>194</v>
      </c>
      <c r="E65" s="37">
        <v>1</v>
      </c>
      <c r="F65" s="39" t="s">
        <v>51</v>
      </c>
      <c r="G65" s="47" t="s">
        <v>103</v>
      </c>
      <c r="H65" s="40" t="s">
        <v>145</v>
      </c>
      <c r="I65" s="48"/>
      <c r="J65" s="55"/>
      <c r="K65" s="56">
        <v>1</v>
      </c>
      <c r="L65" s="51"/>
      <c r="M65" s="52"/>
      <c r="N65" s="46">
        <v>9.7916666666666666E-2</v>
      </c>
      <c r="O65" s="53">
        <f t="shared" si="0"/>
        <v>2.7777777777777818E-3</v>
      </c>
      <c r="P65" s="54"/>
    </row>
    <row r="66" spans="1:16" ht="16" x14ac:dyDescent="0.2">
      <c r="A66" s="46">
        <v>9.5138888888888884E-2</v>
      </c>
      <c r="B66" s="40" t="s">
        <v>112</v>
      </c>
      <c r="C66" s="40"/>
      <c r="D66" s="40" t="s">
        <v>194</v>
      </c>
      <c r="E66" s="37">
        <v>1</v>
      </c>
      <c r="F66" s="39" t="s">
        <v>51</v>
      </c>
      <c r="G66" s="47" t="s">
        <v>103</v>
      </c>
      <c r="H66" s="40" t="s">
        <v>165</v>
      </c>
      <c r="I66" s="48"/>
      <c r="J66" s="55"/>
      <c r="K66" s="56">
        <v>1</v>
      </c>
      <c r="L66" s="51"/>
      <c r="M66" s="52"/>
      <c r="N66" s="46">
        <v>9.9999999999999992E-2</v>
      </c>
      <c r="O66" s="53">
        <f t="shared" si="0"/>
        <v>4.8611111111111077E-3</v>
      </c>
      <c r="P66" s="54"/>
    </row>
    <row r="67" spans="1:16" ht="16" x14ac:dyDescent="0.2">
      <c r="A67" s="46">
        <v>9.5138888888888884E-2</v>
      </c>
      <c r="B67" s="40" t="s">
        <v>197</v>
      </c>
      <c r="C67" s="40"/>
      <c r="D67" s="40" t="s">
        <v>120</v>
      </c>
      <c r="E67" s="37">
        <v>1</v>
      </c>
      <c r="F67" s="39" t="s">
        <v>51</v>
      </c>
      <c r="G67" s="47" t="s">
        <v>103</v>
      </c>
      <c r="H67" s="40" t="s">
        <v>125</v>
      </c>
      <c r="I67" s="48"/>
      <c r="J67" s="55"/>
      <c r="K67" s="56">
        <v>1</v>
      </c>
      <c r="L67" s="51"/>
      <c r="M67" s="52"/>
      <c r="N67" s="46">
        <v>0.10347222222222223</v>
      </c>
      <c r="O67" s="53">
        <f t="shared" si="0"/>
        <v>8.3333333333333454E-3</v>
      </c>
      <c r="P67" s="54"/>
    </row>
    <row r="68" spans="1:16" ht="16" x14ac:dyDescent="0.2">
      <c r="A68" s="46">
        <v>0.1013888888888889</v>
      </c>
      <c r="B68" s="40" t="s">
        <v>109</v>
      </c>
      <c r="C68" s="40">
        <v>1</v>
      </c>
      <c r="D68" s="40" t="s">
        <v>194</v>
      </c>
      <c r="E68" s="37"/>
      <c r="F68" s="39" t="s">
        <v>46</v>
      </c>
      <c r="G68" s="47" t="s">
        <v>248</v>
      </c>
      <c r="H68" s="40" t="s">
        <v>255</v>
      </c>
      <c r="I68" s="48">
        <v>1</v>
      </c>
      <c r="J68" s="55"/>
      <c r="K68" s="56"/>
      <c r="L68" s="51"/>
      <c r="M68" s="52"/>
      <c r="N68" s="46">
        <v>0.10555555555555556</v>
      </c>
      <c r="O68" s="53">
        <f t="shared" ref="O68:O131" si="1">ABS(N68-A68)</f>
        <v>4.1666666666666519E-3</v>
      </c>
      <c r="P68" s="54"/>
    </row>
    <row r="69" spans="1:16" ht="16" x14ac:dyDescent="0.2">
      <c r="A69" s="46">
        <v>0.10486111111111111</v>
      </c>
      <c r="B69" s="40" t="s">
        <v>112</v>
      </c>
      <c r="C69" s="40"/>
      <c r="D69" s="40" t="s">
        <v>194</v>
      </c>
      <c r="E69" s="37">
        <v>1</v>
      </c>
      <c r="F69" s="39" t="s">
        <v>51</v>
      </c>
      <c r="G69" s="47" t="s">
        <v>165</v>
      </c>
      <c r="H69" s="40" t="s">
        <v>103</v>
      </c>
      <c r="I69" s="48">
        <v>1</v>
      </c>
      <c r="J69" s="55"/>
      <c r="K69" s="56"/>
      <c r="L69" s="51"/>
      <c r="M69" s="52"/>
      <c r="N69" s="46">
        <v>0.11666666666666665</v>
      </c>
      <c r="O69" s="53">
        <f t="shared" si="1"/>
        <v>1.1805555555555541E-2</v>
      </c>
      <c r="P69" s="54"/>
    </row>
    <row r="70" spans="1:16" ht="16" x14ac:dyDescent="0.2">
      <c r="A70" s="46">
        <v>0.10416666666666667</v>
      </c>
      <c r="B70" s="40" t="s">
        <v>114</v>
      </c>
      <c r="C70" s="40">
        <v>1</v>
      </c>
      <c r="D70" s="40" t="s">
        <v>194</v>
      </c>
      <c r="E70" s="37"/>
      <c r="F70" s="39" t="s">
        <v>46</v>
      </c>
      <c r="G70" s="47" t="s">
        <v>248</v>
      </c>
      <c r="H70" s="40" t="s">
        <v>255</v>
      </c>
      <c r="I70" s="48"/>
      <c r="J70" s="55"/>
      <c r="K70" s="56">
        <v>1</v>
      </c>
      <c r="L70" s="51"/>
      <c r="M70" s="52"/>
      <c r="N70" s="46">
        <v>0.1076388888888889</v>
      </c>
      <c r="O70" s="53">
        <f t="shared" si="1"/>
        <v>3.4722222222222238E-3</v>
      </c>
      <c r="P70" s="54"/>
    </row>
    <row r="71" spans="1:16" ht="16" x14ac:dyDescent="0.2">
      <c r="A71" s="46">
        <v>0.10972222222222222</v>
      </c>
      <c r="B71" s="40" t="s">
        <v>155</v>
      </c>
      <c r="C71" s="40"/>
      <c r="D71" s="40" t="s">
        <v>194</v>
      </c>
      <c r="E71" s="37">
        <v>1</v>
      </c>
      <c r="F71" s="39" t="s">
        <v>44</v>
      </c>
      <c r="G71" s="47" t="s">
        <v>103</v>
      </c>
      <c r="H71" s="40" t="s">
        <v>122</v>
      </c>
      <c r="I71" s="48"/>
      <c r="J71" s="55"/>
      <c r="K71" s="56">
        <v>1</v>
      </c>
      <c r="L71" s="51"/>
      <c r="M71" s="52"/>
      <c r="N71" s="46">
        <v>0.11319444444444444</v>
      </c>
      <c r="O71" s="53">
        <f t="shared" si="1"/>
        <v>3.4722222222222238E-3</v>
      </c>
      <c r="P71" s="54"/>
    </row>
    <row r="72" spans="1:16" ht="16" x14ac:dyDescent="0.2">
      <c r="A72" s="46">
        <v>0.10972222222222222</v>
      </c>
      <c r="B72" s="40" t="s">
        <v>218</v>
      </c>
      <c r="C72" s="40"/>
      <c r="D72" s="40" t="s">
        <v>194</v>
      </c>
      <c r="E72" s="37">
        <v>1</v>
      </c>
      <c r="F72" s="39" t="s">
        <v>44</v>
      </c>
      <c r="G72" s="47" t="s">
        <v>103</v>
      </c>
      <c r="H72" s="40" t="s">
        <v>107</v>
      </c>
      <c r="I72" s="48"/>
      <c r="J72" s="55"/>
      <c r="K72" s="56">
        <v>1</v>
      </c>
      <c r="L72" s="51"/>
      <c r="M72" s="52"/>
      <c r="N72" s="46">
        <v>0.11805555555555557</v>
      </c>
      <c r="O72" s="53">
        <f t="shared" si="1"/>
        <v>8.3333333333333454E-3</v>
      </c>
      <c r="P72" s="54"/>
    </row>
    <row r="73" spans="1:16" ht="16" x14ac:dyDescent="0.2">
      <c r="A73" s="46">
        <v>0.11319444444444444</v>
      </c>
      <c r="B73" s="40" t="s">
        <v>191</v>
      </c>
      <c r="C73" s="40"/>
      <c r="D73" s="40" t="s">
        <v>120</v>
      </c>
      <c r="E73" s="37">
        <v>1</v>
      </c>
      <c r="F73" s="39" t="s">
        <v>51</v>
      </c>
      <c r="G73" s="47" t="s">
        <v>220</v>
      </c>
      <c r="H73" s="40" t="s">
        <v>103</v>
      </c>
      <c r="I73" s="48">
        <v>1</v>
      </c>
      <c r="J73" s="55"/>
      <c r="K73" s="56"/>
      <c r="L73" s="51"/>
      <c r="M73" s="52"/>
      <c r="N73" s="46">
        <v>0.13958333333333334</v>
      </c>
      <c r="O73" s="53">
        <f t="shared" si="1"/>
        <v>2.6388888888888892E-2</v>
      </c>
      <c r="P73" s="54"/>
    </row>
    <row r="74" spans="1:16" ht="16" x14ac:dyDescent="0.2">
      <c r="A74" s="46">
        <v>0.11458333333333333</v>
      </c>
      <c r="B74" s="40" t="s">
        <v>197</v>
      </c>
      <c r="C74" s="40">
        <v>1</v>
      </c>
      <c r="D74" s="40" t="s">
        <v>194</v>
      </c>
      <c r="E74" s="37"/>
      <c r="F74" s="39" t="s">
        <v>51</v>
      </c>
      <c r="G74" s="47" t="s">
        <v>103</v>
      </c>
      <c r="H74" s="40" t="s">
        <v>125</v>
      </c>
      <c r="I74" s="48">
        <v>1</v>
      </c>
      <c r="J74" s="55"/>
      <c r="K74" s="56"/>
      <c r="L74" s="51"/>
      <c r="M74" s="52"/>
      <c r="N74" s="46">
        <v>0.12569444444444444</v>
      </c>
      <c r="O74" s="53">
        <f t="shared" si="1"/>
        <v>1.1111111111111113E-2</v>
      </c>
      <c r="P74" s="54"/>
    </row>
    <row r="75" spans="1:16" ht="16" x14ac:dyDescent="0.2">
      <c r="A75" s="46">
        <v>0.11527777777777777</v>
      </c>
      <c r="B75" s="40" t="s">
        <v>213</v>
      </c>
      <c r="C75" s="40"/>
      <c r="D75" s="40" t="s">
        <v>120</v>
      </c>
      <c r="E75" s="37">
        <v>1</v>
      </c>
      <c r="F75" s="39" t="s">
        <v>51</v>
      </c>
      <c r="G75" s="47" t="s">
        <v>125</v>
      </c>
      <c r="H75" s="40" t="s">
        <v>103</v>
      </c>
      <c r="I75" s="48">
        <v>1</v>
      </c>
      <c r="J75" s="55"/>
      <c r="K75" s="56"/>
      <c r="L75" s="51"/>
      <c r="M75" s="52"/>
      <c r="N75" s="46">
        <v>0.13958333333333334</v>
      </c>
      <c r="O75" s="53">
        <f t="shared" si="1"/>
        <v>2.4305555555555566E-2</v>
      </c>
      <c r="P75" s="54"/>
    </row>
    <row r="76" spans="1:16" ht="16" x14ac:dyDescent="0.2">
      <c r="A76" s="46">
        <v>0.11597222222222221</v>
      </c>
      <c r="B76" s="40" t="s">
        <v>139</v>
      </c>
      <c r="C76" s="40"/>
      <c r="D76" s="40" t="s">
        <v>120</v>
      </c>
      <c r="E76" s="37">
        <v>1</v>
      </c>
      <c r="F76" s="39" t="s">
        <v>45</v>
      </c>
      <c r="G76" s="47" t="s">
        <v>142</v>
      </c>
      <c r="H76" s="40" t="s">
        <v>103</v>
      </c>
      <c r="I76" s="48"/>
      <c r="J76" s="55"/>
      <c r="K76" s="56">
        <v>1</v>
      </c>
      <c r="L76" s="51"/>
      <c r="M76" s="52"/>
      <c r="N76" s="46">
        <v>0.12916666666666668</v>
      </c>
      <c r="O76" s="53">
        <f t="shared" si="1"/>
        <v>1.3194444444444467E-2</v>
      </c>
      <c r="P76" s="54"/>
    </row>
    <row r="77" spans="1:16" ht="16" x14ac:dyDescent="0.2">
      <c r="A77" s="46">
        <v>0.11597222222222221</v>
      </c>
      <c r="B77" s="40" t="s">
        <v>222</v>
      </c>
      <c r="C77" s="40"/>
      <c r="D77" s="40" t="s">
        <v>120</v>
      </c>
      <c r="E77" s="37">
        <v>1</v>
      </c>
      <c r="F77" s="39" t="s">
        <v>50</v>
      </c>
      <c r="G77" s="47" t="s">
        <v>142</v>
      </c>
      <c r="H77" s="40" t="s">
        <v>103</v>
      </c>
      <c r="I77" s="48"/>
      <c r="J77" s="55"/>
      <c r="K77" s="56">
        <v>1</v>
      </c>
      <c r="L77" s="51"/>
      <c r="M77" s="52"/>
      <c r="N77" s="46">
        <v>0.12916666666666668</v>
      </c>
      <c r="O77" s="53">
        <f t="shared" si="1"/>
        <v>1.3194444444444467E-2</v>
      </c>
      <c r="P77" s="54"/>
    </row>
    <row r="78" spans="1:16" ht="16" x14ac:dyDescent="0.2">
      <c r="A78" s="46">
        <v>0.1173611111111111</v>
      </c>
      <c r="B78" s="40" t="s">
        <v>126</v>
      </c>
      <c r="C78" s="40"/>
      <c r="D78" s="40" t="s">
        <v>194</v>
      </c>
      <c r="E78" s="37">
        <v>1</v>
      </c>
      <c r="F78" s="39" t="s">
        <v>45</v>
      </c>
      <c r="G78" s="47" t="s">
        <v>170</v>
      </c>
      <c r="H78" s="40" t="s">
        <v>103</v>
      </c>
      <c r="I78" s="48">
        <v>1</v>
      </c>
      <c r="J78" s="55"/>
      <c r="K78" s="56"/>
      <c r="L78" s="51"/>
      <c r="M78" s="52"/>
      <c r="N78" s="46">
        <v>0.1173611111111111</v>
      </c>
      <c r="O78" s="53">
        <f t="shared" si="1"/>
        <v>0</v>
      </c>
      <c r="P78" s="131" t="s">
        <v>235</v>
      </c>
    </row>
    <row r="79" spans="1:16" ht="16" x14ac:dyDescent="0.2">
      <c r="A79" s="46">
        <v>0.1173611111111111</v>
      </c>
      <c r="B79" s="40" t="s">
        <v>131</v>
      </c>
      <c r="C79" s="40"/>
      <c r="D79" s="40" t="s">
        <v>120</v>
      </c>
      <c r="E79" s="37">
        <v>1</v>
      </c>
      <c r="F79" s="39" t="s">
        <v>44</v>
      </c>
      <c r="G79" s="47" t="s">
        <v>103</v>
      </c>
      <c r="H79" s="40" t="s">
        <v>122</v>
      </c>
      <c r="I79" s="48">
        <v>1</v>
      </c>
      <c r="J79" s="55"/>
      <c r="K79" s="56"/>
      <c r="L79" s="51"/>
      <c r="M79" s="52"/>
      <c r="N79" s="46">
        <v>0.11944444444444445</v>
      </c>
      <c r="O79" s="53">
        <f t="shared" si="1"/>
        <v>2.0833333333333537E-3</v>
      </c>
      <c r="P79" s="54"/>
    </row>
    <row r="80" spans="1:16" ht="16" x14ac:dyDescent="0.2">
      <c r="A80" s="46">
        <v>0.11875000000000001</v>
      </c>
      <c r="B80" s="40" t="s">
        <v>114</v>
      </c>
      <c r="C80" s="40"/>
      <c r="D80" s="40" t="s">
        <v>120</v>
      </c>
      <c r="E80" s="37">
        <v>1</v>
      </c>
      <c r="F80" s="39" t="s">
        <v>46</v>
      </c>
      <c r="G80" s="47" t="s">
        <v>255</v>
      </c>
      <c r="H80" s="40" t="s">
        <v>103</v>
      </c>
      <c r="I80" s="48"/>
      <c r="J80" s="55"/>
      <c r="K80" s="56">
        <v>1</v>
      </c>
      <c r="L80" s="51"/>
      <c r="M80" s="52"/>
      <c r="N80" s="46">
        <v>0.12361111111111112</v>
      </c>
      <c r="O80" s="53">
        <f t="shared" si="1"/>
        <v>4.8611111111111077E-3</v>
      </c>
      <c r="P80" s="54"/>
    </row>
    <row r="81" spans="1:16" ht="16" x14ac:dyDescent="0.2">
      <c r="A81" s="46">
        <v>0.12569444444444444</v>
      </c>
      <c r="B81" s="40" t="s">
        <v>197</v>
      </c>
      <c r="C81" s="40"/>
      <c r="D81" s="40" t="s">
        <v>120</v>
      </c>
      <c r="E81" s="37">
        <v>1</v>
      </c>
      <c r="F81" s="39" t="s">
        <v>51</v>
      </c>
      <c r="G81" s="47" t="s">
        <v>125</v>
      </c>
      <c r="H81" s="40" t="s">
        <v>103</v>
      </c>
      <c r="I81" s="48">
        <v>1</v>
      </c>
      <c r="J81" s="55"/>
      <c r="K81" s="56"/>
      <c r="L81" s="51"/>
      <c r="M81" s="52"/>
      <c r="N81" s="46">
        <v>0.13958333333333334</v>
      </c>
      <c r="O81" s="53">
        <f t="shared" si="1"/>
        <v>1.3888888888888895E-2</v>
      </c>
      <c r="P81" s="54"/>
    </row>
    <row r="82" spans="1:16" ht="16" x14ac:dyDescent="0.2">
      <c r="A82" s="46">
        <v>0.13194444444444445</v>
      </c>
      <c r="B82" s="40" t="s">
        <v>280</v>
      </c>
      <c r="C82" s="40"/>
      <c r="D82" s="40" t="s">
        <v>194</v>
      </c>
      <c r="E82" s="37">
        <v>2</v>
      </c>
      <c r="F82" s="39" t="s">
        <v>44</v>
      </c>
      <c r="G82" s="47" t="s">
        <v>107</v>
      </c>
      <c r="H82" s="40" t="s">
        <v>103</v>
      </c>
      <c r="I82" s="48"/>
      <c r="J82" s="55"/>
      <c r="K82" s="56">
        <v>1</v>
      </c>
      <c r="L82" s="51"/>
      <c r="M82" s="52"/>
      <c r="N82" s="46">
        <v>0.14305555555555557</v>
      </c>
      <c r="O82" s="53">
        <f t="shared" si="1"/>
        <v>1.1111111111111127E-2</v>
      </c>
      <c r="P82" s="54"/>
    </row>
    <row r="83" spans="1:16" ht="16" x14ac:dyDescent="0.2">
      <c r="A83" s="46">
        <v>0.13680555555555554</v>
      </c>
      <c r="B83" s="40" t="s">
        <v>155</v>
      </c>
      <c r="C83" s="40"/>
      <c r="D83" s="40" t="s">
        <v>194</v>
      </c>
      <c r="E83" s="37">
        <v>1</v>
      </c>
      <c r="F83" s="39" t="s">
        <v>44</v>
      </c>
      <c r="G83" s="47" t="s">
        <v>201</v>
      </c>
      <c r="H83" s="40" t="s">
        <v>103</v>
      </c>
      <c r="I83" s="48"/>
      <c r="J83" s="55"/>
      <c r="K83" s="56">
        <v>1</v>
      </c>
      <c r="L83" s="51"/>
      <c r="M83" s="52"/>
      <c r="N83" s="46">
        <v>0.14305555555555557</v>
      </c>
      <c r="O83" s="53">
        <f t="shared" si="1"/>
        <v>6.2500000000000333E-3</v>
      </c>
      <c r="P83" s="54"/>
    </row>
    <row r="84" spans="1:16" ht="16" x14ac:dyDescent="0.2">
      <c r="A84" s="46">
        <v>0.14583333333333334</v>
      </c>
      <c r="B84" s="40" t="s">
        <v>202</v>
      </c>
      <c r="C84" s="40"/>
      <c r="D84" s="40" t="s">
        <v>120</v>
      </c>
      <c r="E84" s="37">
        <v>1</v>
      </c>
      <c r="F84" s="39" t="s">
        <v>51</v>
      </c>
      <c r="G84" s="47" t="s">
        <v>103</v>
      </c>
      <c r="H84" s="40" t="s">
        <v>245</v>
      </c>
      <c r="I84" s="48"/>
      <c r="J84" s="55"/>
      <c r="K84" s="56">
        <v>1</v>
      </c>
      <c r="L84" s="51"/>
      <c r="M84" s="52"/>
      <c r="N84" s="46">
        <v>0.15138888888888888</v>
      </c>
      <c r="O84" s="53">
        <f t="shared" si="1"/>
        <v>5.5555555555555358E-3</v>
      </c>
      <c r="P84" s="54"/>
    </row>
    <row r="85" spans="1:16" ht="16" x14ac:dyDescent="0.2">
      <c r="A85" s="46">
        <v>0.14583333333333334</v>
      </c>
      <c r="B85" s="40" t="s">
        <v>209</v>
      </c>
      <c r="C85" s="40"/>
      <c r="D85" s="40" t="s">
        <v>120</v>
      </c>
      <c r="E85" s="37">
        <v>1</v>
      </c>
      <c r="F85" s="39" t="s">
        <v>44</v>
      </c>
      <c r="G85" s="47" t="s">
        <v>199</v>
      </c>
      <c r="H85" s="40" t="s">
        <v>103</v>
      </c>
      <c r="I85" s="48">
        <v>1</v>
      </c>
      <c r="J85" s="55"/>
      <c r="K85" s="56"/>
      <c r="L85" s="51"/>
      <c r="M85" s="52"/>
      <c r="N85" s="46">
        <v>0.15347222222222223</v>
      </c>
      <c r="O85" s="53">
        <f t="shared" si="1"/>
        <v>7.6388888888888895E-3</v>
      </c>
      <c r="P85" s="54"/>
    </row>
    <row r="86" spans="1:16" ht="16" x14ac:dyDescent="0.2">
      <c r="A86" s="46">
        <v>0.15138888888888888</v>
      </c>
      <c r="B86" s="40" t="s">
        <v>131</v>
      </c>
      <c r="C86" s="40"/>
      <c r="D86" s="40" t="s">
        <v>194</v>
      </c>
      <c r="E86" s="37">
        <v>1</v>
      </c>
      <c r="F86" s="39" t="s">
        <v>44</v>
      </c>
      <c r="G86" s="47" t="s">
        <v>136</v>
      </c>
      <c r="H86" s="40" t="s">
        <v>103</v>
      </c>
      <c r="I86" s="48"/>
      <c r="J86" s="55"/>
      <c r="K86" s="56">
        <v>1</v>
      </c>
      <c r="L86" s="51"/>
      <c r="M86" s="52"/>
      <c r="N86" s="46">
        <v>0.16041666666666668</v>
      </c>
      <c r="O86" s="53">
        <f t="shared" si="1"/>
        <v>9.0277777777778012E-3</v>
      </c>
      <c r="P86" s="54"/>
    </row>
    <row r="87" spans="1:16" ht="16" x14ac:dyDescent="0.2">
      <c r="A87" s="46"/>
      <c r="B87" s="40"/>
      <c r="C87" s="40"/>
      <c r="D87" s="40"/>
      <c r="E87" s="37"/>
      <c r="F87" s="39"/>
      <c r="G87" s="47"/>
      <c r="H87" s="40"/>
      <c r="I87" s="48"/>
      <c r="J87" s="55"/>
      <c r="K87" s="56"/>
      <c r="L87" s="51"/>
      <c r="M87" s="52"/>
      <c r="N87" s="46"/>
      <c r="O87" s="53">
        <f t="shared" si="1"/>
        <v>0</v>
      </c>
      <c r="P87" s="54"/>
    </row>
    <row r="88" spans="1:16" ht="16" x14ac:dyDescent="0.2">
      <c r="A88" s="46"/>
      <c r="B88" s="40"/>
      <c r="C88" s="40"/>
      <c r="D88" s="40"/>
      <c r="E88" s="37"/>
      <c r="F88" s="39"/>
      <c r="G88" s="47"/>
      <c r="H88" s="40"/>
      <c r="I88" s="48"/>
      <c r="J88" s="55"/>
      <c r="K88" s="56"/>
      <c r="L88" s="51"/>
      <c r="M88" s="52"/>
      <c r="N88" s="46"/>
      <c r="O88" s="53">
        <f t="shared" si="1"/>
        <v>0</v>
      </c>
      <c r="P88" s="54"/>
    </row>
    <row r="89" spans="1:16" ht="16" x14ac:dyDescent="0.2">
      <c r="A89" s="46"/>
      <c r="B89" s="40"/>
      <c r="C89" s="40"/>
      <c r="D89" s="40"/>
      <c r="E89" s="37"/>
      <c r="F89" s="39"/>
      <c r="G89" s="47"/>
      <c r="H89" s="40"/>
      <c r="I89" s="48"/>
      <c r="J89" s="55"/>
      <c r="K89" s="56"/>
      <c r="L89" s="51"/>
      <c r="M89" s="52"/>
      <c r="N89" s="46"/>
      <c r="O89" s="53">
        <f t="shared" si="1"/>
        <v>0</v>
      </c>
      <c r="P89" s="54"/>
    </row>
    <row r="90" spans="1:16" ht="16" x14ac:dyDescent="0.2">
      <c r="A90" s="46"/>
      <c r="B90" s="40"/>
      <c r="C90" s="40"/>
      <c r="D90" s="40"/>
      <c r="E90" s="37"/>
      <c r="F90" s="39"/>
      <c r="G90" s="47"/>
      <c r="H90" s="40"/>
      <c r="I90" s="48"/>
      <c r="J90" s="55"/>
      <c r="K90" s="56"/>
      <c r="L90" s="51"/>
      <c r="M90" s="52"/>
      <c r="N90" s="46"/>
      <c r="O90" s="53">
        <f t="shared" si="1"/>
        <v>0</v>
      </c>
      <c r="P90" s="54"/>
    </row>
    <row r="91" spans="1:16" ht="16" x14ac:dyDescent="0.2">
      <c r="A91" s="46"/>
      <c r="B91" s="40"/>
      <c r="C91" s="40"/>
      <c r="D91" s="40"/>
      <c r="E91" s="37"/>
      <c r="F91" s="39"/>
      <c r="G91" s="47"/>
      <c r="H91" s="40"/>
      <c r="I91" s="48"/>
      <c r="J91" s="55"/>
      <c r="K91" s="56"/>
      <c r="L91" s="51"/>
      <c r="M91" s="52"/>
      <c r="N91" s="46"/>
      <c r="O91" s="53">
        <f t="shared" si="1"/>
        <v>0</v>
      </c>
      <c r="P91" s="54"/>
    </row>
    <row r="92" spans="1:16" ht="16" x14ac:dyDescent="0.2">
      <c r="A92" s="46"/>
      <c r="B92" s="40"/>
      <c r="C92" s="40"/>
      <c r="D92" s="40"/>
      <c r="E92" s="37"/>
      <c r="F92" s="39"/>
      <c r="G92" s="47"/>
      <c r="H92" s="40"/>
      <c r="I92" s="48"/>
      <c r="J92" s="55"/>
      <c r="K92" s="56"/>
      <c r="L92" s="51"/>
      <c r="M92" s="52"/>
      <c r="N92" s="46"/>
      <c r="O92" s="53">
        <f t="shared" si="1"/>
        <v>0</v>
      </c>
      <c r="P92" s="54"/>
    </row>
    <row r="93" spans="1:16" ht="16" x14ac:dyDescent="0.2">
      <c r="A93" s="46"/>
      <c r="B93" s="40"/>
      <c r="C93" s="40"/>
      <c r="D93" s="40"/>
      <c r="E93" s="37"/>
      <c r="F93" s="39"/>
      <c r="G93" s="47"/>
      <c r="H93" s="40"/>
      <c r="I93" s="48"/>
      <c r="J93" s="55"/>
      <c r="K93" s="56"/>
      <c r="L93" s="51"/>
      <c r="M93" s="52"/>
      <c r="N93" s="46"/>
      <c r="O93" s="53">
        <f t="shared" si="1"/>
        <v>0</v>
      </c>
      <c r="P93" s="54"/>
    </row>
    <row r="94" spans="1:16" ht="16" x14ac:dyDescent="0.2">
      <c r="A94" s="46"/>
      <c r="B94" s="40"/>
      <c r="C94" s="40"/>
      <c r="D94" s="40"/>
      <c r="E94" s="37"/>
      <c r="F94" s="39"/>
      <c r="G94" s="47"/>
      <c r="H94" s="40"/>
      <c r="I94" s="48"/>
      <c r="J94" s="55"/>
      <c r="K94" s="56"/>
      <c r="L94" s="51"/>
      <c r="M94" s="52"/>
      <c r="N94" s="46"/>
      <c r="O94" s="53">
        <f t="shared" si="1"/>
        <v>0</v>
      </c>
      <c r="P94" s="54"/>
    </row>
    <row r="95" spans="1:16" ht="16" x14ac:dyDescent="0.2">
      <c r="A95" s="46"/>
      <c r="B95" s="40"/>
      <c r="C95" s="40"/>
      <c r="D95" s="40"/>
      <c r="E95" s="37"/>
      <c r="F95" s="39"/>
      <c r="G95" s="47"/>
      <c r="H95" s="40"/>
      <c r="I95" s="48"/>
      <c r="J95" s="55"/>
      <c r="K95" s="56"/>
      <c r="L95" s="51"/>
      <c r="M95" s="52"/>
      <c r="N95" s="46"/>
      <c r="O95" s="53">
        <f t="shared" si="1"/>
        <v>0</v>
      </c>
      <c r="P95" s="54"/>
    </row>
    <row r="96" spans="1:16" ht="16" x14ac:dyDescent="0.2">
      <c r="A96" s="46"/>
      <c r="B96" s="40"/>
      <c r="C96" s="40"/>
      <c r="D96" s="40"/>
      <c r="E96" s="37"/>
      <c r="F96" s="39"/>
      <c r="G96" s="47"/>
      <c r="H96" s="40"/>
      <c r="I96" s="48"/>
      <c r="J96" s="55"/>
      <c r="K96" s="56"/>
      <c r="L96" s="51"/>
      <c r="M96" s="52"/>
      <c r="N96" s="46"/>
      <c r="O96" s="53">
        <f t="shared" si="1"/>
        <v>0</v>
      </c>
      <c r="P96" s="54"/>
    </row>
    <row r="97" spans="1:16" ht="16" x14ac:dyDescent="0.2">
      <c r="A97" s="46"/>
      <c r="B97" s="40"/>
      <c r="C97" s="40"/>
      <c r="D97" s="40"/>
      <c r="E97" s="37"/>
      <c r="F97" s="39"/>
      <c r="G97" s="47"/>
      <c r="H97" s="40"/>
      <c r="I97" s="48"/>
      <c r="J97" s="55"/>
      <c r="K97" s="56"/>
      <c r="L97" s="51"/>
      <c r="M97" s="52"/>
      <c r="N97" s="46"/>
      <c r="O97" s="53">
        <f t="shared" si="1"/>
        <v>0</v>
      </c>
      <c r="P97" s="54"/>
    </row>
    <row r="98" spans="1:16" ht="16" x14ac:dyDescent="0.2">
      <c r="A98" s="46"/>
      <c r="B98" s="40"/>
      <c r="C98" s="40"/>
      <c r="D98" s="40"/>
      <c r="E98" s="37"/>
      <c r="F98" s="39"/>
      <c r="G98" s="47"/>
      <c r="H98" s="40"/>
      <c r="I98" s="48"/>
      <c r="J98" s="55"/>
      <c r="K98" s="56"/>
      <c r="L98" s="51"/>
      <c r="M98" s="52"/>
      <c r="N98" s="46"/>
      <c r="O98" s="53">
        <f t="shared" si="1"/>
        <v>0</v>
      </c>
      <c r="P98" s="54"/>
    </row>
    <row r="99" spans="1:16" ht="16" x14ac:dyDescent="0.2">
      <c r="A99" s="46"/>
      <c r="B99" s="40"/>
      <c r="C99" s="40"/>
      <c r="D99" s="40"/>
      <c r="E99" s="37"/>
      <c r="F99" s="39"/>
      <c r="G99" s="47"/>
      <c r="H99" s="40"/>
      <c r="I99" s="48"/>
      <c r="J99" s="55"/>
      <c r="K99" s="56"/>
      <c r="L99" s="51"/>
      <c r="M99" s="52"/>
      <c r="N99" s="46"/>
      <c r="O99" s="53">
        <f t="shared" si="1"/>
        <v>0</v>
      </c>
      <c r="P99" s="54"/>
    </row>
    <row r="100" spans="1:16" ht="16" x14ac:dyDescent="0.2">
      <c r="A100" s="46"/>
      <c r="B100" s="40"/>
      <c r="C100" s="40"/>
      <c r="D100" s="40"/>
      <c r="E100" s="37"/>
      <c r="F100" s="39"/>
      <c r="G100" s="47"/>
      <c r="H100" s="40"/>
      <c r="I100" s="48"/>
      <c r="J100" s="55"/>
      <c r="K100" s="56"/>
      <c r="L100" s="51"/>
      <c r="M100" s="52"/>
      <c r="N100" s="46"/>
      <c r="O100" s="53">
        <f t="shared" si="1"/>
        <v>0</v>
      </c>
      <c r="P100" s="54"/>
    </row>
    <row r="101" spans="1:16" ht="16" x14ac:dyDescent="0.2">
      <c r="A101" s="46"/>
      <c r="B101" s="40"/>
      <c r="C101" s="40"/>
      <c r="D101" s="40"/>
      <c r="E101" s="37"/>
      <c r="F101" s="39"/>
      <c r="G101" s="47"/>
      <c r="H101" s="40"/>
      <c r="I101" s="48"/>
      <c r="J101" s="55"/>
      <c r="K101" s="56"/>
      <c r="L101" s="51"/>
      <c r="M101" s="52"/>
      <c r="N101" s="46"/>
      <c r="O101" s="53">
        <f t="shared" si="1"/>
        <v>0</v>
      </c>
      <c r="P101" s="54"/>
    </row>
    <row r="102" spans="1:16" ht="16" x14ac:dyDescent="0.2">
      <c r="A102" s="46"/>
      <c r="B102" s="40"/>
      <c r="C102" s="40"/>
      <c r="D102" s="40"/>
      <c r="E102" s="37"/>
      <c r="F102" s="39"/>
      <c r="G102" s="47"/>
      <c r="H102" s="40"/>
      <c r="I102" s="48"/>
      <c r="J102" s="55"/>
      <c r="K102" s="56"/>
      <c r="L102" s="51"/>
      <c r="M102" s="52"/>
      <c r="N102" s="46"/>
      <c r="O102" s="53">
        <f t="shared" si="1"/>
        <v>0</v>
      </c>
      <c r="P102" s="54"/>
    </row>
    <row r="103" spans="1:16" ht="16" x14ac:dyDescent="0.2">
      <c r="A103" s="46"/>
      <c r="B103" s="40"/>
      <c r="C103" s="40"/>
      <c r="D103" s="40"/>
      <c r="E103" s="37"/>
      <c r="F103" s="39"/>
      <c r="G103" s="47"/>
      <c r="H103" s="40"/>
      <c r="I103" s="48"/>
      <c r="J103" s="55"/>
      <c r="K103" s="56"/>
      <c r="L103" s="51"/>
      <c r="M103" s="52"/>
      <c r="N103" s="46"/>
      <c r="O103" s="53">
        <f t="shared" si="1"/>
        <v>0</v>
      </c>
      <c r="P103" s="54"/>
    </row>
    <row r="104" spans="1:16" ht="16" x14ac:dyDescent="0.2">
      <c r="A104" s="46"/>
      <c r="B104" s="40"/>
      <c r="C104" s="40"/>
      <c r="D104" s="40"/>
      <c r="E104" s="37"/>
      <c r="F104" s="39"/>
      <c r="G104" s="47"/>
      <c r="H104" s="40"/>
      <c r="I104" s="48"/>
      <c r="J104" s="55"/>
      <c r="K104" s="56"/>
      <c r="L104" s="51"/>
      <c r="M104" s="52"/>
      <c r="N104" s="46"/>
      <c r="O104" s="53">
        <f t="shared" si="1"/>
        <v>0</v>
      </c>
      <c r="P104" s="54"/>
    </row>
    <row r="105" spans="1:16" ht="16" x14ac:dyDescent="0.2">
      <c r="A105" s="46"/>
      <c r="B105" s="40"/>
      <c r="C105" s="40"/>
      <c r="D105" s="40"/>
      <c r="E105" s="37"/>
      <c r="F105" s="39"/>
      <c r="G105" s="47"/>
      <c r="H105" s="40"/>
      <c r="I105" s="48"/>
      <c r="J105" s="55"/>
      <c r="K105" s="56"/>
      <c r="L105" s="51"/>
      <c r="M105" s="52"/>
      <c r="N105" s="46"/>
      <c r="O105" s="53">
        <f t="shared" si="1"/>
        <v>0</v>
      </c>
      <c r="P105" s="54"/>
    </row>
    <row r="106" spans="1:16" ht="16" x14ac:dyDescent="0.2">
      <c r="A106" s="46"/>
      <c r="B106" s="40"/>
      <c r="C106" s="40"/>
      <c r="D106" s="40"/>
      <c r="E106" s="37"/>
      <c r="F106" s="39"/>
      <c r="G106" s="47"/>
      <c r="H106" s="40"/>
      <c r="I106" s="48"/>
      <c r="J106" s="55"/>
      <c r="K106" s="56"/>
      <c r="L106" s="51"/>
      <c r="M106" s="52"/>
      <c r="N106" s="46"/>
      <c r="O106" s="53">
        <f t="shared" si="1"/>
        <v>0</v>
      </c>
      <c r="P106" s="54"/>
    </row>
    <row r="107" spans="1:16" ht="16" x14ac:dyDescent="0.2">
      <c r="A107" s="46"/>
      <c r="B107" s="40"/>
      <c r="C107" s="40"/>
      <c r="D107" s="40"/>
      <c r="E107" s="37"/>
      <c r="F107" s="39"/>
      <c r="G107" s="47"/>
      <c r="H107" s="40"/>
      <c r="I107" s="48"/>
      <c r="J107" s="55"/>
      <c r="K107" s="56"/>
      <c r="L107" s="51"/>
      <c r="M107" s="52"/>
      <c r="N107" s="46"/>
      <c r="O107" s="53">
        <f t="shared" si="1"/>
        <v>0</v>
      </c>
      <c r="P107" s="54"/>
    </row>
    <row r="108" spans="1:16" ht="16" x14ac:dyDescent="0.2">
      <c r="A108" s="46"/>
      <c r="B108" s="40"/>
      <c r="C108" s="40"/>
      <c r="D108" s="40"/>
      <c r="E108" s="37"/>
      <c r="F108" s="39"/>
      <c r="G108" s="47"/>
      <c r="H108" s="40"/>
      <c r="I108" s="48"/>
      <c r="J108" s="55"/>
      <c r="K108" s="56"/>
      <c r="L108" s="51"/>
      <c r="M108" s="52"/>
      <c r="N108" s="46"/>
      <c r="O108" s="53">
        <f t="shared" si="1"/>
        <v>0</v>
      </c>
      <c r="P108" s="54"/>
    </row>
    <row r="109" spans="1:16" ht="16" x14ac:dyDescent="0.2">
      <c r="A109" s="46"/>
      <c r="B109" s="40"/>
      <c r="C109" s="40"/>
      <c r="D109" s="40"/>
      <c r="E109" s="37"/>
      <c r="F109" s="39"/>
      <c r="G109" s="47"/>
      <c r="H109" s="40"/>
      <c r="I109" s="48"/>
      <c r="J109" s="55"/>
      <c r="K109" s="56"/>
      <c r="L109" s="51"/>
      <c r="M109" s="52"/>
      <c r="N109" s="46"/>
      <c r="O109" s="53">
        <f t="shared" si="1"/>
        <v>0</v>
      </c>
      <c r="P109" s="54"/>
    </row>
    <row r="110" spans="1:16" ht="16" x14ac:dyDescent="0.2">
      <c r="A110" s="46"/>
      <c r="B110" s="40"/>
      <c r="C110" s="40"/>
      <c r="D110" s="40"/>
      <c r="E110" s="37"/>
      <c r="F110" s="39"/>
      <c r="G110" s="47"/>
      <c r="H110" s="40"/>
      <c r="I110" s="48"/>
      <c r="J110" s="55"/>
      <c r="K110" s="56"/>
      <c r="L110" s="51"/>
      <c r="M110" s="52"/>
      <c r="N110" s="46"/>
      <c r="O110" s="53">
        <f t="shared" si="1"/>
        <v>0</v>
      </c>
      <c r="P110" s="54"/>
    </row>
    <row r="111" spans="1:16" ht="16" x14ac:dyDescent="0.2">
      <c r="A111" s="46"/>
      <c r="B111" s="40"/>
      <c r="C111" s="40"/>
      <c r="D111" s="40"/>
      <c r="E111" s="37"/>
      <c r="F111" s="39"/>
      <c r="G111" s="47"/>
      <c r="H111" s="40"/>
      <c r="I111" s="48"/>
      <c r="J111" s="55"/>
      <c r="K111" s="56"/>
      <c r="L111" s="51"/>
      <c r="M111" s="52"/>
      <c r="N111" s="46"/>
      <c r="O111" s="53">
        <f t="shared" si="1"/>
        <v>0</v>
      </c>
      <c r="P111" s="54"/>
    </row>
    <row r="112" spans="1:16" ht="16" x14ac:dyDescent="0.2">
      <c r="A112" s="46"/>
      <c r="B112" s="40"/>
      <c r="C112" s="40"/>
      <c r="D112" s="40"/>
      <c r="E112" s="37"/>
      <c r="F112" s="39"/>
      <c r="G112" s="47"/>
      <c r="H112" s="40"/>
      <c r="I112" s="48"/>
      <c r="J112" s="55"/>
      <c r="K112" s="56"/>
      <c r="L112" s="51"/>
      <c r="M112" s="52"/>
      <c r="N112" s="46"/>
      <c r="O112" s="53">
        <f t="shared" si="1"/>
        <v>0</v>
      </c>
      <c r="P112" s="54"/>
    </row>
    <row r="113" spans="1:16" ht="16" x14ac:dyDescent="0.2">
      <c r="A113" s="46"/>
      <c r="B113" s="40"/>
      <c r="C113" s="40"/>
      <c r="D113" s="40"/>
      <c r="E113" s="37"/>
      <c r="F113" s="39"/>
      <c r="G113" s="47"/>
      <c r="H113" s="40"/>
      <c r="I113" s="48"/>
      <c r="J113" s="55"/>
      <c r="K113" s="56"/>
      <c r="L113" s="51"/>
      <c r="M113" s="52"/>
      <c r="N113" s="46"/>
      <c r="O113" s="53">
        <f t="shared" si="1"/>
        <v>0</v>
      </c>
      <c r="P113" s="54"/>
    </row>
    <row r="114" spans="1:16" ht="16" x14ac:dyDescent="0.2">
      <c r="A114" s="46"/>
      <c r="B114" s="40"/>
      <c r="C114" s="40"/>
      <c r="D114" s="40"/>
      <c r="E114" s="37"/>
      <c r="F114" s="39"/>
      <c r="G114" s="47"/>
      <c r="H114" s="40"/>
      <c r="I114" s="48"/>
      <c r="J114" s="55"/>
      <c r="K114" s="56"/>
      <c r="L114" s="51"/>
      <c r="M114" s="52"/>
      <c r="N114" s="46"/>
      <c r="O114" s="53">
        <f t="shared" si="1"/>
        <v>0</v>
      </c>
      <c r="P114" s="54"/>
    </row>
    <row r="115" spans="1:16" ht="16" x14ac:dyDescent="0.2">
      <c r="A115" s="46"/>
      <c r="B115" s="40"/>
      <c r="C115" s="40"/>
      <c r="D115" s="40"/>
      <c r="E115" s="37"/>
      <c r="F115" s="39"/>
      <c r="G115" s="47"/>
      <c r="H115" s="40"/>
      <c r="I115" s="48"/>
      <c r="J115" s="55"/>
      <c r="K115" s="56"/>
      <c r="L115" s="51"/>
      <c r="M115" s="52"/>
      <c r="N115" s="46"/>
      <c r="O115" s="53">
        <f t="shared" si="1"/>
        <v>0</v>
      </c>
      <c r="P115" s="54"/>
    </row>
    <row r="116" spans="1:16" ht="16" x14ac:dyDescent="0.2">
      <c r="A116" s="46"/>
      <c r="B116" s="40"/>
      <c r="C116" s="40"/>
      <c r="D116" s="40"/>
      <c r="E116" s="37"/>
      <c r="F116" s="39"/>
      <c r="G116" s="47"/>
      <c r="H116" s="40"/>
      <c r="I116" s="48"/>
      <c r="J116" s="55"/>
      <c r="K116" s="56"/>
      <c r="L116" s="51"/>
      <c r="M116" s="52"/>
      <c r="N116" s="46"/>
      <c r="O116" s="53">
        <f t="shared" si="1"/>
        <v>0</v>
      </c>
      <c r="P116" s="54"/>
    </row>
    <row r="117" spans="1:16" ht="16" x14ac:dyDescent="0.2">
      <c r="A117" s="46"/>
      <c r="B117" s="40"/>
      <c r="C117" s="40"/>
      <c r="D117" s="40"/>
      <c r="E117" s="37"/>
      <c r="F117" s="39"/>
      <c r="G117" s="47"/>
      <c r="H117" s="40"/>
      <c r="I117" s="48"/>
      <c r="J117" s="55"/>
      <c r="K117" s="56"/>
      <c r="L117" s="51"/>
      <c r="M117" s="52"/>
      <c r="N117" s="46"/>
      <c r="O117" s="53">
        <f t="shared" si="1"/>
        <v>0</v>
      </c>
      <c r="P117" s="54"/>
    </row>
    <row r="118" spans="1:16" ht="16" x14ac:dyDescent="0.2">
      <c r="A118" s="46"/>
      <c r="B118" s="40"/>
      <c r="C118" s="40"/>
      <c r="D118" s="40"/>
      <c r="E118" s="37"/>
      <c r="F118" s="39"/>
      <c r="G118" s="47"/>
      <c r="H118" s="40"/>
      <c r="I118" s="48"/>
      <c r="J118" s="55"/>
      <c r="K118" s="56"/>
      <c r="L118" s="51"/>
      <c r="M118" s="52"/>
      <c r="N118" s="46"/>
      <c r="O118" s="53">
        <f t="shared" si="1"/>
        <v>0</v>
      </c>
      <c r="P118" s="54"/>
    </row>
    <row r="119" spans="1:16" ht="16" x14ac:dyDescent="0.2">
      <c r="A119" s="46"/>
      <c r="B119" s="40"/>
      <c r="C119" s="40"/>
      <c r="D119" s="40"/>
      <c r="E119" s="37"/>
      <c r="F119" s="39"/>
      <c r="G119" s="47"/>
      <c r="H119" s="40"/>
      <c r="I119" s="48"/>
      <c r="J119" s="55"/>
      <c r="K119" s="56"/>
      <c r="L119" s="51"/>
      <c r="M119" s="52"/>
      <c r="N119" s="46"/>
      <c r="O119" s="53">
        <f t="shared" si="1"/>
        <v>0</v>
      </c>
      <c r="P119" s="54"/>
    </row>
    <row r="120" spans="1:16" ht="16" x14ac:dyDescent="0.2">
      <c r="A120" s="46"/>
      <c r="B120" s="40"/>
      <c r="C120" s="40"/>
      <c r="D120" s="40"/>
      <c r="E120" s="37"/>
      <c r="F120" s="39"/>
      <c r="G120" s="47"/>
      <c r="H120" s="40"/>
      <c r="I120" s="48"/>
      <c r="J120" s="55"/>
      <c r="K120" s="56"/>
      <c r="L120" s="51"/>
      <c r="M120" s="52"/>
      <c r="N120" s="46"/>
      <c r="O120" s="53">
        <f t="shared" si="1"/>
        <v>0</v>
      </c>
      <c r="P120" s="54"/>
    </row>
    <row r="121" spans="1:16" ht="16" x14ac:dyDescent="0.2">
      <c r="A121" s="46"/>
      <c r="B121" s="40"/>
      <c r="C121" s="40"/>
      <c r="D121" s="40"/>
      <c r="E121" s="37"/>
      <c r="F121" s="39"/>
      <c r="G121" s="47"/>
      <c r="H121" s="40"/>
      <c r="I121" s="48"/>
      <c r="J121" s="55"/>
      <c r="K121" s="56"/>
      <c r="L121" s="51"/>
      <c r="M121" s="52"/>
      <c r="N121" s="46"/>
      <c r="O121" s="53">
        <f t="shared" si="1"/>
        <v>0</v>
      </c>
      <c r="P121" s="54"/>
    </row>
    <row r="122" spans="1:16" ht="16" x14ac:dyDescent="0.2">
      <c r="A122" s="46"/>
      <c r="B122" s="40"/>
      <c r="C122" s="40"/>
      <c r="D122" s="40"/>
      <c r="E122" s="37"/>
      <c r="F122" s="39"/>
      <c r="G122" s="47"/>
      <c r="H122" s="40"/>
      <c r="I122" s="48"/>
      <c r="J122" s="55"/>
      <c r="K122" s="56"/>
      <c r="L122" s="51"/>
      <c r="M122" s="52"/>
      <c r="N122" s="46"/>
      <c r="O122" s="53">
        <f t="shared" si="1"/>
        <v>0</v>
      </c>
      <c r="P122" s="54"/>
    </row>
    <row r="123" spans="1:16" ht="16" x14ac:dyDescent="0.2">
      <c r="A123" s="46"/>
      <c r="B123" s="40"/>
      <c r="C123" s="40"/>
      <c r="D123" s="40"/>
      <c r="E123" s="37"/>
      <c r="F123" s="39"/>
      <c r="G123" s="47"/>
      <c r="H123" s="40"/>
      <c r="I123" s="48"/>
      <c r="J123" s="55"/>
      <c r="K123" s="56"/>
      <c r="L123" s="51"/>
      <c r="M123" s="52"/>
      <c r="N123" s="46"/>
      <c r="O123" s="53">
        <f t="shared" si="1"/>
        <v>0</v>
      </c>
      <c r="P123" s="58"/>
    </row>
    <row r="124" spans="1:16" ht="16" x14ac:dyDescent="0.2">
      <c r="A124" s="46"/>
      <c r="B124" s="40"/>
      <c r="C124" s="40"/>
      <c r="D124" s="40"/>
      <c r="E124" s="37"/>
      <c r="F124" s="39"/>
      <c r="G124" s="47"/>
      <c r="H124" s="40"/>
      <c r="I124" s="48"/>
      <c r="J124" s="55"/>
      <c r="K124" s="56"/>
      <c r="L124" s="51"/>
      <c r="M124" s="52"/>
      <c r="N124" s="46"/>
      <c r="O124" s="53">
        <f t="shared" si="1"/>
        <v>0</v>
      </c>
      <c r="P124" s="54"/>
    </row>
    <row r="125" spans="1:16" ht="16" x14ac:dyDescent="0.2">
      <c r="A125" s="46"/>
      <c r="B125" s="40"/>
      <c r="C125" s="40"/>
      <c r="D125" s="40"/>
      <c r="E125" s="37"/>
      <c r="F125" s="39"/>
      <c r="G125" s="47"/>
      <c r="H125" s="40"/>
      <c r="I125" s="48"/>
      <c r="J125" s="55"/>
      <c r="K125" s="56"/>
      <c r="L125" s="51"/>
      <c r="M125" s="52"/>
      <c r="N125" s="46"/>
      <c r="O125" s="53">
        <f t="shared" si="1"/>
        <v>0</v>
      </c>
      <c r="P125" s="54"/>
    </row>
    <row r="126" spans="1:16" ht="16" x14ac:dyDescent="0.2">
      <c r="A126" s="46"/>
      <c r="B126" s="40"/>
      <c r="C126" s="40"/>
      <c r="D126" s="40"/>
      <c r="E126" s="37"/>
      <c r="F126" s="39"/>
      <c r="G126" s="47"/>
      <c r="H126" s="40"/>
      <c r="I126" s="48"/>
      <c r="J126" s="55"/>
      <c r="K126" s="56"/>
      <c r="L126" s="51"/>
      <c r="M126" s="52"/>
      <c r="N126" s="46"/>
      <c r="O126" s="53">
        <f t="shared" si="1"/>
        <v>0</v>
      </c>
      <c r="P126" s="54"/>
    </row>
    <row r="127" spans="1:16" ht="16" x14ac:dyDescent="0.2">
      <c r="A127" s="46"/>
      <c r="B127" s="40"/>
      <c r="C127" s="40"/>
      <c r="D127" s="40"/>
      <c r="E127" s="37"/>
      <c r="F127" s="39"/>
      <c r="G127" s="47"/>
      <c r="H127" s="40"/>
      <c r="I127" s="48"/>
      <c r="J127" s="55"/>
      <c r="K127" s="56"/>
      <c r="L127" s="51"/>
      <c r="M127" s="52"/>
      <c r="N127" s="46"/>
      <c r="O127" s="53">
        <f t="shared" si="1"/>
        <v>0</v>
      </c>
      <c r="P127" s="54"/>
    </row>
    <row r="128" spans="1:16" ht="16" x14ac:dyDescent="0.2">
      <c r="A128" s="46"/>
      <c r="B128" s="40"/>
      <c r="C128" s="40"/>
      <c r="D128" s="40"/>
      <c r="E128" s="37"/>
      <c r="F128" s="39"/>
      <c r="G128" s="47"/>
      <c r="H128" s="40"/>
      <c r="I128" s="48"/>
      <c r="J128" s="55"/>
      <c r="K128" s="56"/>
      <c r="L128" s="51"/>
      <c r="M128" s="52"/>
      <c r="N128" s="46"/>
      <c r="O128" s="53">
        <f t="shared" si="1"/>
        <v>0</v>
      </c>
      <c r="P128" s="54"/>
    </row>
    <row r="129" spans="1:16" ht="16" x14ac:dyDescent="0.2">
      <c r="A129" s="46"/>
      <c r="B129" s="40"/>
      <c r="C129" s="40"/>
      <c r="D129" s="40"/>
      <c r="E129" s="37"/>
      <c r="F129" s="39"/>
      <c r="G129" s="47"/>
      <c r="H129" s="40"/>
      <c r="I129" s="57"/>
      <c r="J129" s="49"/>
      <c r="K129" s="50"/>
      <c r="L129" s="51"/>
      <c r="M129" s="52"/>
      <c r="N129" s="46"/>
      <c r="O129" s="53">
        <f t="shared" si="1"/>
        <v>0</v>
      </c>
      <c r="P129" s="54"/>
    </row>
    <row r="130" spans="1:16" ht="16" x14ac:dyDescent="0.2">
      <c r="A130" s="46"/>
      <c r="B130" s="40"/>
      <c r="C130" s="40"/>
      <c r="D130" s="40"/>
      <c r="E130" s="37"/>
      <c r="F130" s="39"/>
      <c r="G130" s="47"/>
      <c r="H130" s="40"/>
      <c r="I130" s="48"/>
      <c r="J130" s="49"/>
      <c r="K130" s="50"/>
      <c r="L130" s="51"/>
      <c r="M130" s="52"/>
      <c r="N130" s="46"/>
      <c r="O130" s="53">
        <f t="shared" si="1"/>
        <v>0</v>
      </c>
      <c r="P130" s="54"/>
    </row>
    <row r="131" spans="1:16" ht="16" x14ac:dyDescent="0.2">
      <c r="A131" s="46"/>
      <c r="B131" s="40"/>
      <c r="C131" s="40"/>
      <c r="D131" s="40"/>
      <c r="E131" s="37"/>
      <c r="F131" s="39"/>
      <c r="G131" s="47"/>
      <c r="H131" s="40"/>
      <c r="I131" s="48"/>
      <c r="J131" s="49"/>
      <c r="K131" s="50"/>
      <c r="L131" s="51"/>
      <c r="M131" s="52"/>
      <c r="N131" s="46"/>
      <c r="O131" s="53">
        <f t="shared" si="1"/>
        <v>0</v>
      </c>
      <c r="P131" s="54"/>
    </row>
    <row r="132" spans="1:16" ht="16" x14ac:dyDescent="0.2">
      <c r="A132" s="46"/>
      <c r="B132" s="40"/>
      <c r="C132" s="40"/>
      <c r="D132" s="40"/>
      <c r="E132" s="37"/>
      <c r="F132" s="39"/>
      <c r="G132" s="47"/>
      <c r="H132" s="40"/>
      <c r="I132" s="48"/>
      <c r="J132" s="49"/>
      <c r="K132" s="50"/>
      <c r="L132" s="51"/>
      <c r="M132" s="52"/>
      <c r="N132" s="46"/>
      <c r="O132" s="53">
        <f t="shared" ref="O132:O195" si="2">ABS(N132-A132)</f>
        <v>0</v>
      </c>
      <c r="P132" s="54"/>
    </row>
    <row r="133" spans="1:16" ht="16" x14ac:dyDescent="0.2">
      <c r="A133" s="46"/>
      <c r="B133" s="40"/>
      <c r="C133" s="40"/>
      <c r="D133" s="40"/>
      <c r="E133" s="37"/>
      <c r="F133" s="39"/>
      <c r="G133" s="47"/>
      <c r="H133" s="40"/>
      <c r="I133" s="48"/>
      <c r="J133" s="49"/>
      <c r="K133" s="50"/>
      <c r="L133" s="51"/>
      <c r="M133" s="52"/>
      <c r="N133" s="46"/>
      <c r="O133" s="53">
        <f t="shared" si="2"/>
        <v>0</v>
      </c>
      <c r="P133" s="54"/>
    </row>
    <row r="134" spans="1:16" ht="16" x14ac:dyDescent="0.2">
      <c r="A134" s="46"/>
      <c r="B134" s="40"/>
      <c r="C134" s="40"/>
      <c r="D134" s="40"/>
      <c r="E134" s="37"/>
      <c r="F134" s="39"/>
      <c r="G134" s="47"/>
      <c r="H134" s="40"/>
      <c r="I134" s="48"/>
      <c r="J134" s="49"/>
      <c r="K134" s="50"/>
      <c r="L134" s="51"/>
      <c r="M134" s="52"/>
      <c r="N134" s="46"/>
      <c r="O134" s="53">
        <f t="shared" si="2"/>
        <v>0</v>
      </c>
      <c r="P134" s="54"/>
    </row>
    <row r="135" spans="1:16" ht="16" x14ac:dyDescent="0.2">
      <c r="A135" s="46"/>
      <c r="B135" s="40"/>
      <c r="C135" s="40"/>
      <c r="D135" s="40"/>
      <c r="E135" s="37"/>
      <c r="F135" s="39"/>
      <c r="G135" s="47"/>
      <c r="H135" s="40"/>
      <c r="I135" s="48"/>
      <c r="J135" s="49"/>
      <c r="K135" s="50"/>
      <c r="L135" s="51"/>
      <c r="M135" s="52"/>
      <c r="N135" s="46"/>
      <c r="O135" s="53">
        <f t="shared" si="2"/>
        <v>0</v>
      </c>
      <c r="P135" s="54"/>
    </row>
    <row r="136" spans="1:16" ht="16" x14ac:dyDescent="0.2">
      <c r="A136" s="46"/>
      <c r="B136" s="40"/>
      <c r="C136" s="40"/>
      <c r="D136" s="40"/>
      <c r="E136" s="37"/>
      <c r="F136" s="39"/>
      <c r="G136" s="47"/>
      <c r="H136" s="40"/>
      <c r="I136" s="48"/>
      <c r="J136" s="49"/>
      <c r="K136" s="50"/>
      <c r="L136" s="51"/>
      <c r="M136" s="52"/>
      <c r="N136" s="46"/>
      <c r="O136" s="53">
        <f t="shared" si="2"/>
        <v>0</v>
      </c>
      <c r="P136" s="54"/>
    </row>
    <row r="137" spans="1:16" ht="16" x14ac:dyDescent="0.2">
      <c r="A137" s="46"/>
      <c r="B137" s="40"/>
      <c r="C137" s="40"/>
      <c r="D137" s="40"/>
      <c r="E137" s="37"/>
      <c r="F137" s="39"/>
      <c r="G137" s="47"/>
      <c r="H137" s="40"/>
      <c r="I137" s="48"/>
      <c r="J137" s="49"/>
      <c r="K137" s="50"/>
      <c r="L137" s="51"/>
      <c r="M137" s="52"/>
      <c r="N137" s="46"/>
      <c r="O137" s="53">
        <f t="shared" si="2"/>
        <v>0</v>
      </c>
      <c r="P137" s="54"/>
    </row>
    <row r="138" spans="1:16" ht="16" x14ac:dyDescent="0.2">
      <c r="A138" s="46"/>
      <c r="B138" s="40"/>
      <c r="C138" s="40"/>
      <c r="D138" s="40"/>
      <c r="E138" s="37"/>
      <c r="F138" s="39"/>
      <c r="G138" s="47"/>
      <c r="H138" s="40"/>
      <c r="I138" s="48"/>
      <c r="J138" s="49"/>
      <c r="K138" s="50"/>
      <c r="L138" s="51"/>
      <c r="M138" s="52"/>
      <c r="N138" s="46"/>
      <c r="O138" s="53">
        <f t="shared" si="2"/>
        <v>0</v>
      </c>
      <c r="P138" s="54"/>
    </row>
    <row r="139" spans="1:16" ht="16" x14ac:dyDescent="0.2">
      <c r="A139" s="46"/>
      <c r="B139" s="40"/>
      <c r="C139" s="40"/>
      <c r="D139" s="40"/>
      <c r="E139" s="37"/>
      <c r="F139" s="39"/>
      <c r="G139" s="47"/>
      <c r="H139" s="40"/>
      <c r="I139" s="48"/>
      <c r="J139" s="49"/>
      <c r="K139" s="50"/>
      <c r="L139" s="51"/>
      <c r="M139" s="52"/>
      <c r="N139" s="46"/>
      <c r="O139" s="53">
        <f t="shared" si="2"/>
        <v>0</v>
      </c>
      <c r="P139" s="54"/>
    </row>
    <row r="140" spans="1:16" ht="16" x14ac:dyDescent="0.2">
      <c r="A140" s="46"/>
      <c r="B140" s="40"/>
      <c r="C140" s="40"/>
      <c r="D140" s="40"/>
      <c r="E140" s="37"/>
      <c r="F140" s="39"/>
      <c r="G140" s="47"/>
      <c r="H140" s="40"/>
      <c r="I140" s="48"/>
      <c r="J140" s="49"/>
      <c r="K140" s="50"/>
      <c r="L140" s="51"/>
      <c r="M140" s="52"/>
      <c r="N140" s="46"/>
      <c r="O140" s="53">
        <f t="shared" si="2"/>
        <v>0</v>
      </c>
      <c r="P140" s="54"/>
    </row>
    <row r="141" spans="1:16" ht="16" x14ac:dyDescent="0.2">
      <c r="A141" s="46"/>
      <c r="B141" s="40"/>
      <c r="C141" s="40"/>
      <c r="D141" s="40"/>
      <c r="E141" s="37"/>
      <c r="F141" s="39"/>
      <c r="G141" s="47"/>
      <c r="H141" s="40"/>
      <c r="I141" s="48"/>
      <c r="J141" s="49"/>
      <c r="K141" s="50"/>
      <c r="L141" s="51"/>
      <c r="M141" s="52"/>
      <c r="N141" s="46"/>
      <c r="O141" s="53">
        <f t="shared" si="2"/>
        <v>0</v>
      </c>
      <c r="P141" s="54"/>
    </row>
    <row r="142" spans="1:16" ht="16" x14ac:dyDescent="0.2">
      <c r="A142" s="46"/>
      <c r="B142" s="40"/>
      <c r="C142" s="40"/>
      <c r="D142" s="40"/>
      <c r="E142" s="37"/>
      <c r="F142" s="39"/>
      <c r="G142" s="47"/>
      <c r="H142" s="40"/>
      <c r="I142" s="48"/>
      <c r="J142" s="49"/>
      <c r="K142" s="50"/>
      <c r="L142" s="51"/>
      <c r="M142" s="52"/>
      <c r="N142" s="46"/>
      <c r="O142" s="53">
        <f t="shared" si="2"/>
        <v>0</v>
      </c>
      <c r="P142" s="54"/>
    </row>
    <row r="143" spans="1:16" ht="16" x14ac:dyDescent="0.2">
      <c r="A143" s="46"/>
      <c r="B143" s="40"/>
      <c r="C143" s="40"/>
      <c r="D143" s="40"/>
      <c r="E143" s="37"/>
      <c r="F143" s="39"/>
      <c r="G143" s="47"/>
      <c r="H143" s="40"/>
      <c r="I143" s="48"/>
      <c r="J143" s="49"/>
      <c r="K143" s="50"/>
      <c r="L143" s="51"/>
      <c r="M143" s="52"/>
      <c r="N143" s="46"/>
      <c r="O143" s="53">
        <f t="shared" si="2"/>
        <v>0</v>
      </c>
      <c r="P143" s="54"/>
    </row>
    <row r="144" spans="1:16" ht="16" x14ac:dyDescent="0.2">
      <c r="A144" s="46"/>
      <c r="B144" s="40"/>
      <c r="C144" s="40"/>
      <c r="D144" s="40"/>
      <c r="E144" s="37"/>
      <c r="F144" s="39"/>
      <c r="G144" s="47"/>
      <c r="H144" s="40"/>
      <c r="I144" s="48"/>
      <c r="J144" s="49"/>
      <c r="K144" s="50"/>
      <c r="L144" s="51"/>
      <c r="M144" s="52"/>
      <c r="N144" s="46"/>
      <c r="O144" s="53">
        <f t="shared" si="2"/>
        <v>0</v>
      </c>
      <c r="P144" s="54"/>
    </row>
    <row r="145" spans="1:16" ht="16" x14ac:dyDescent="0.2">
      <c r="A145" s="46"/>
      <c r="B145" s="40"/>
      <c r="C145" s="40"/>
      <c r="D145" s="40"/>
      <c r="E145" s="37"/>
      <c r="F145" s="39"/>
      <c r="G145" s="47"/>
      <c r="H145" s="40"/>
      <c r="I145" s="48"/>
      <c r="J145" s="49"/>
      <c r="K145" s="50"/>
      <c r="L145" s="51"/>
      <c r="M145" s="52"/>
      <c r="N145" s="46"/>
      <c r="O145" s="53">
        <f t="shared" si="2"/>
        <v>0</v>
      </c>
      <c r="P145" s="54"/>
    </row>
    <row r="146" spans="1:16" ht="16" x14ac:dyDescent="0.2">
      <c r="A146" s="46"/>
      <c r="B146" s="40"/>
      <c r="C146" s="40"/>
      <c r="D146" s="40"/>
      <c r="E146" s="37"/>
      <c r="F146" s="39"/>
      <c r="G146" s="47"/>
      <c r="H146" s="40"/>
      <c r="I146" s="48"/>
      <c r="J146" s="49"/>
      <c r="K146" s="50"/>
      <c r="L146" s="51"/>
      <c r="M146" s="52"/>
      <c r="N146" s="46"/>
      <c r="O146" s="53">
        <f t="shared" si="2"/>
        <v>0</v>
      </c>
      <c r="P146" s="54"/>
    </row>
    <row r="147" spans="1:16" ht="16" x14ac:dyDescent="0.2">
      <c r="A147" s="46"/>
      <c r="B147" s="40"/>
      <c r="C147" s="40"/>
      <c r="D147" s="40"/>
      <c r="E147" s="37"/>
      <c r="F147" s="39"/>
      <c r="G147" s="47"/>
      <c r="H147" s="40"/>
      <c r="I147" s="48"/>
      <c r="J147" s="49"/>
      <c r="K147" s="50"/>
      <c r="L147" s="51"/>
      <c r="M147" s="52"/>
      <c r="N147" s="46"/>
      <c r="O147" s="53">
        <f t="shared" si="2"/>
        <v>0</v>
      </c>
      <c r="P147" s="54"/>
    </row>
    <row r="148" spans="1:16" ht="16" x14ac:dyDescent="0.2">
      <c r="A148" s="46"/>
      <c r="B148" s="40"/>
      <c r="C148" s="40"/>
      <c r="D148" s="40"/>
      <c r="E148" s="37"/>
      <c r="F148" s="39"/>
      <c r="G148" s="47"/>
      <c r="H148" s="40"/>
      <c r="I148" s="48"/>
      <c r="J148" s="49"/>
      <c r="K148" s="50"/>
      <c r="L148" s="51"/>
      <c r="M148" s="52"/>
      <c r="N148" s="46"/>
      <c r="O148" s="53">
        <f t="shared" si="2"/>
        <v>0</v>
      </c>
      <c r="P148" s="54"/>
    </row>
    <row r="149" spans="1:16" ht="16" x14ac:dyDescent="0.2">
      <c r="A149" s="46"/>
      <c r="B149" s="40"/>
      <c r="C149" s="40"/>
      <c r="D149" s="40"/>
      <c r="E149" s="37"/>
      <c r="F149" s="39"/>
      <c r="G149" s="47"/>
      <c r="H149" s="40"/>
      <c r="I149" s="48"/>
      <c r="J149" s="49"/>
      <c r="K149" s="50"/>
      <c r="L149" s="51"/>
      <c r="M149" s="52"/>
      <c r="N149" s="46"/>
      <c r="O149" s="53">
        <f t="shared" si="2"/>
        <v>0</v>
      </c>
      <c r="P149" s="54"/>
    </row>
    <row r="150" spans="1:16" ht="16" x14ac:dyDescent="0.2">
      <c r="A150" s="46"/>
      <c r="B150" s="40"/>
      <c r="C150" s="40"/>
      <c r="D150" s="40"/>
      <c r="E150" s="37"/>
      <c r="F150" s="39"/>
      <c r="G150" s="47"/>
      <c r="H150" s="40"/>
      <c r="I150" s="48"/>
      <c r="J150" s="49"/>
      <c r="K150" s="50"/>
      <c r="L150" s="51"/>
      <c r="M150" s="52"/>
      <c r="N150" s="46"/>
      <c r="O150" s="53">
        <f t="shared" si="2"/>
        <v>0</v>
      </c>
      <c r="P150" s="54"/>
    </row>
    <row r="151" spans="1:16" ht="16" x14ac:dyDescent="0.2">
      <c r="A151" s="46"/>
      <c r="B151" s="40"/>
      <c r="C151" s="40"/>
      <c r="D151" s="40"/>
      <c r="E151" s="37"/>
      <c r="F151" s="39"/>
      <c r="G151" s="47"/>
      <c r="H151" s="40"/>
      <c r="I151" s="48"/>
      <c r="J151" s="49"/>
      <c r="K151" s="50"/>
      <c r="L151" s="51"/>
      <c r="M151" s="52"/>
      <c r="N151" s="46"/>
      <c r="O151" s="53">
        <f t="shared" si="2"/>
        <v>0</v>
      </c>
      <c r="P151" s="54"/>
    </row>
    <row r="152" spans="1:16" ht="16" x14ac:dyDescent="0.2">
      <c r="A152" s="46"/>
      <c r="B152" s="40"/>
      <c r="C152" s="40"/>
      <c r="D152" s="40"/>
      <c r="E152" s="37"/>
      <c r="F152" s="39"/>
      <c r="G152" s="47"/>
      <c r="H152" s="40"/>
      <c r="I152" s="48"/>
      <c r="J152" s="49"/>
      <c r="K152" s="50"/>
      <c r="L152" s="51"/>
      <c r="M152" s="52"/>
      <c r="N152" s="46"/>
      <c r="O152" s="53">
        <f t="shared" si="2"/>
        <v>0</v>
      </c>
      <c r="P152" s="54"/>
    </row>
    <row r="153" spans="1:16" ht="16" x14ac:dyDescent="0.2">
      <c r="A153" s="46"/>
      <c r="B153" s="40"/>
      <c r="C153" s="40"/>
      <c r="D153" s="40"/>
      <c r="E153" s="37"/>
      <c r="F153" s="39"/>
      <c r="G153" s="47"/>
      <c r="H153" s="40"/>
      <c r="I153" s="48"/>
      <c r="J153" s="49"/>
      <c r="K153" s="50"/>
      <c r="L153" s="51"/>
      <c r="M153" s="52"/>
      <c r="N153" s="46"/>
      <c r="O153" s="53">
        <f t="shared" si="2"/>
        <v>0</v>
      </c>
      <c r="P153" s="54"/>
    </row>
    <row r="154" spans="1:16" ht="16" x14ac:dyDescent="0.2">
      <c r="A154" s="46"/>
      <c r="B154" s="40"/>
      <c r="C154" s="40"/>
      <c r="D154" s="40"/>
      <c r="E154" s="37"/>
      <c r="F154" s="39"/>
      <c r="G154" s="47"/>
      <c r="H154" s="40"/>
      <c r="I154" s="48"/>
      <c r="J154" s="49"/>
      <c r="K154" s="50"/>
      <c r="L154" s="51"/>
      <c r="M154" s="52"/>
      <c r="N154" s="46"/>
      <c r="O154" s="53">
        <f t="shared" si="2"/>
        <v>0</v>
      </c>
      <c r="P154" s="54"/>
    </row>
    <row r="155" spans="1:16" ht="16" x14ac:dyDescent="0.2">
      <c r="A155" s="46"/>
      <c r="B155" s="40"/>
      <c r="C155" s="40"/>
      <c r="D155" s="40"/>
      <c r="E155" s="37"/>
      <c r="F155" s="39"/>
      <c r="G155" s="47"/>
      <c r="H155" s="40"/>
      <c r="I155" s="48"/>
      <c r="J155" s="49"/>
      <c r="K155" s="50"/>
      <c r="L155" s="51"/>
      <c r="M155" s="52"/>
      <c r="N155" s="46"/>
      <c r="O155" s="53">
        <f t="shared" si="2"/>
        <v>0</v>
      </c>
      <c r="P155" s="54"/>
    </row>
    <row r="156" spans="1:16" ht="16" x14ac:dyDescent="0.2">
      <c r="A156" s="46"/>
      <c r="B156" s="40"/>
      <c r="C156" s="40"/>
      <c r="D156" s="40"/>
      <c r="E156" s="37"/>
      <c r="F156" s="39"/>
      <c r="G156" s="47"/>
      <c r="H156" s="40"/>
      <c r="I156" s="48"/>
      <c r="J156" s="49"/>
      <c r="K156" s="50"/>
      <c r="L156" s="51"/>
      <c r="M156" s="52"/>
      <c r="N156" s="46"/>
      <c r="O156" s="53">
        <f t="shared" si="2"/>
        <v>0</v>
      </c>
      <c r="P156" s="54"/>
    </row>
    <row r="157" spans="1:16" ht="16" x14ac:dyDescent="0.2">
      <c r="A157" s="46"/>
      <c r="B157" s="40"/>
      <c r="C157" s="40"/>
      <c r="D157" s="40"/>
      <c r="E157" s="37"/>
      <c r="F157" s="39"/>
      <c r="G157" s="47"/>
      <c r="H157" s="40"/>
      <c r="I157" s="48"/>
      <c r="J157" s="49"/>
      <c r="K157" s="50"/>
      <c r="L157" s="51"/>
      <c r="M157" s="52"/>
      <c r="N157" s="46"/>
      <c r="O157" s="53">
        <f t="shared" si="2"/>
        <v>0</v>
      </c>
      <c r="P157" s="54"/>
    </row>
    <row r="158" spans="1:16" ht="16" x14ac:dyDescent="0.2">
      <c r="A158" s="46"/>
      <c r="B158" s="40"/>
      <c r="C158" s="40"/>
      <c r="D158" s="40"/>
      <c r="E158" s="37"/>
      <c r="F158" s="39"/>
      <c r="G158" s="47"/>
      <c r="H158" s="40"/>
      <c r="I158" s="48"/>
      <c r="J158" s="49"/>
      <c r="K158" s="50"/>
      <c r="L158" s="51"/>
      <c r="M158" s="52"/>
      <c r="N158" s="46"/>
      <c r="O158" s="53">
        <f t="shared" si="2"/>
        <v>0</v>
      </c>
      <c r="P158" s="54"/>
    </row>
    <row r="159" spans="1:16" ht="16" x14ac:dyDescent="0.2">
      <c r="A159" s="46"/>
      <c r="B159" s="40"/>
      <c r="C159" s="40"/>
      <c r="D159" s="40"/>
      <c r="E159" s="37"/>
      <c r="F159" s="39"/>
      <c r="G159" s="47"/>
      <c r="H159" s="40"/>
      <c r="I159" s="48"/>
      <c r="J159" s="49"/>
      <c r="K159" s="50"/>
      <c r="L159" s="51"/>
      <c r="M159" s="52"/>
      <c r="N159" s="46"/>
      <c r="O159" s="53">
        <f t="shared" si="2"/>
        <v>0</v>
      </c>
      <c r="P159" s="54"/>
    </row>
    <row r="160" spans="1:16" ht="16" x14ac:dyDescent="0.2">
      <c r="A160" s="46"/>
      <c r="B160" s="40"/>
      <c r="C160" s="40"/>
      <c r="D160" s="40"/>
      <c r="E160" s="37"/>
      <c r="F160" s="39"/>
      <c r="G160" s="47"/>
      <c r="H160" s="40"/>
      <c r="I160" s="48"/>
      <c r="J160" s="49"/>
      <c r="K160" s="50"/>
      <c r="L160" s="51"/>
      <c r="M160" s="52"/>
      <c r="N160" s="46"/>
      <c r="O160" s="53">
        <f t="shared" si="2"/>
        <v>0</v>
      </c>
      <c r="P160" s="54"/>
    </row>
    <row r="161" spans="1:16" ht="16" x14ac:dyDescent="0.2">
      <c r="A161" s="46"/>
      <c r="B161" s="40"/>
      <c r="C161" s="40"/>
      <c r="D161" s="40"/>
      <c r="E161" s="37"/>
      <c r="F161" s="39"/>
      <c r="G161" s="47"/>
      <c r="H161" s="40"/>
      <c r="I161" s="48"/>
      <c r="J161" s="49"/>
      <c r="K161" s="50"/>
      <c r="L161" s="51"/>
      <c r="M161" s="52"/>
      <c r="N161" s="46"/>
      <c r="O161" s="53">
        <f t="shared" si="2"/>
        <v>0</v>
      </c>
      <c r="P161" s="54"/>
    </row>
    <row r="162" spans="1:16" ht="16" x14ac:dyDescent="0.2">
      <c r="A162" s="46"/>
      <c r="B162" s="40"/>
      <c r="C162" s="40"/>
      <c r="D162" s="40"/>
      <c r="E162" s="37"/>
      <c r="F162" s="39"/>
      <c r="G162" s="47"/>
      <c r="H162" s="40"/>
      <c r="I162" s="48"/>
      <c r="J162" s="49"/>
      <c r="K162" s="50"/>
      <c r="L162" s="51"/>
      <c r="M162" s="52"/>
      <c r="N162" s="46"/>
      <c r="O162" s="53">
        <f t="shared" si="2"/>
        <v>0</v>
      </c>
      <c r="P162" s="54"/>
    </row>
    <row r="163" spans="1:16" ht="16" x14ac:dyDescent="0.2">
      <c r="A163" s="46"/>
      <c r="B163" s="40"/>
      <c r="C163" s="40"/>
      <c r="D163" s="40"/>
      <c r="E163" s="37"/>
      <c r="F163" s="39"/>
      <c r="G163" s="47"/>
      <c r="H163" s="40"/>
      <c r="I163" s="48"/>
      <c r="J163" s="49"/>
      <c r="K163" s="50"/>
      <c r="L163" s="51"/>
      <c r="M163" s="52"/>
      <c r="N163" s="46"/>
      <c r="O163" s="53">
        <f t="shared" si="2"/>
        <v>0</v>
      </c>
      <c r="P163" s="54"/>
    </row>
    <row r="164" spans="1:16" ht="16" x14ac:dyDescent="0.2">
      <c r="A164" s="46"/>
      <c r="B164" s="40"/>
      <c r="C164" s="40"/>
      <c r="D164" s="40"/>
      <c r="E164" s="37"/>
      <c r="F164" s="39"/>
      <c r="G164" s="47"/>
      <c r="H164" s="40"/>
      <c r="I164" s="48"/>
      <c r="J164" s="49"/>
      <c r="K164" s="50"/>
      <c r="L164" s="51"/>
      <c r="M164" s="52"/>
      <c r="N164" s="46"/>
      <c r="O164" s="53">
        <f t="shared" si="2"/>
        <v>0</v>
      </c>
      <c r="P164" s="54"/>
    </row>
    <row r="165" spans="1:16" ht="16" x14ac:dyDescent="0.2">
      <c r="A165" s="46"/>
      <c r="B165" s="40"/>
      <c r="C165" s="40"/>
      <c r="D165" s="40"/>
      <c r="E165" s="37"/>
      <c r="F165" s="39"/>
      <c r="G165" s="47"/>
      <c r="H165" s="40"/>
      <c r="I165" s="48"/>
      <c r="J165" s="49"/>
      <c r="K165" s="50"/>
      <c r="L165" s="51"/>
      <c r="M165" s="52"/>
      <c r="N165" s="46"/>
      <c r="O165" s="53">
        <f t="shared" si="2"/>
        <v>0</v>
      </c>
      <c r="P165" s="54"/>
    </row>
    <row r="166" spans="1:16" ht="16" x14ac:dyDescent="0.2">
      <c r="A166" s="46"/>
      <c r="B166" s="40"/>
      <c r="C166" s="40"/>
      <c r="D166" s="40"/>
      <c r="E166" s="37"/>
      <c r="F166" s="39"/>
      <c r="G166" s="47"/>
      <c r="H166" s="40"/>
      <c r="I166" s="48"/>
      <c r="J166" s="49"/>
      <c r="K166" s="50"/>
      <c r="L166" s="51"/>
      <c r="M166" s="52"/>
      <c r="N166" s="46"/>
      <c r="O166" s="53">
        <f t="shared" si="2"/>
        <v>0</v>
      </c>
      <c r="P166" s="54"/>
    </row>
    <row r="167" spans="1:16" ht="16" x14ac:dyDescent="0.2">
      <c r="A167" s="46"/>
      <c r="B167" s="40"/>
      <c r="C167" s="40"/>
      <c r="D167" s="40"/>
      <c r="E167" s="37"/>
      <c r="F167" s="39"/>
      <c r="G167" s="47"/>
      <c r="H167" s="40"/>
      <c r="I167" s="48"/>
      <c r="J167" s="49"/>
      <c r="K167" s="50"/>
      <c r="L167" s="51"/>
      <c r="M167" s="52"/>
      <c r="N167" s="46"/>
      <c r="O167" s="53">
        <f t="shared" si="2"/>
        <v>0</v>
      </c>
      <c r="P167" s="54"/>
    </row>
    <row r="168" spans="1:16" ht="16" x14ac:dyDescent="0.2">
      <c r="A168" s="46"/>
      <c r="B168" s="40"/>
      <c r="C168" s="40"/>
      <c r="D168" s="40"/>
      <c r="E168" s="37"/>
      <c r="F168" s="39"/>
      <c r="G168" s="47"/>
      <c r="H168" s="40"/>
      <c r="I168" s="48"/>
      <c r="J168" s="49"/>
      <c r="K168" s="50"/>
      <c r="L168" s="51"/>
      <c r="M168" s="52"/>
      <c r="N168" s="46"/>
      <c r="O168" s="53">
        <f t="shared" si="2"/>
        <v>0</v>
      </c>
      <c r="P168" s="54"/>
    </row>
    <row r="169" spans="1:16" ht="16" x14ac:dyDescent="0.2">
      <c r="A169" s="46"/>
      <c r="B169" s="40"/>
      <c r="C169" s="40"/>
      <c r="D169" s="40"/>
      <c r="E169" s="37"/>
      <c r="F169" s="39"/>
      <c r="G169" s="47"/>
      <c r="H169" s="40"/>
      <c r="I169" s="48"/>
      <c r="J169" s="49"/>
      <c r="K169" s="50"/>
      <c r="L169" s="51"/>
      <c r="M169" s="52"/>
      <c r="N169" s="46"/>
      <c r="O169" s="53">
        <f t="shared" si="2"/>
        <v>0</v>
      </c>
      <c r="P169" s="54"/>
    </row>
    <row r="170" spans="1:16" ht="16" x14ac:dyDescent="0.2">
      <c r="A170" s="46"/>
      <c r="B170" s="40"/>
      <c r="C170" s="40"/>
      <c r="D170" s="40"/>
      <c r="E170" s="37"/>
      <c r="F170" s="39"/>
      <c r="G170" s="47"/>
      <c r="H170" s="40"/>
      <c r="I170" s="48"/>
      <c r="J170" s="49"/>
      <c r="K170" s="50"/>
      <c r="L170" s="51"/>
      <c r="M170" s="52"/>
      <c r="N170" s="46"/>
      <c r="O170" s="53">
        <f t="shared" si="2"/>
        <v>0</v>
      </c>
      <c r="P170" s="54"/>
    </row>
    <row r="171" spans="1:16" ht="16" x14ac:dyDescent="0.2">
      <c r="A171" s="46"/>
      <c r="B171" s="40"/>
      <c r="C171" s="40"/>
      <c r="D171" s="40"/>
      <c r="E171" s="37"/>
      <c r="F171" s="39"/>
      <c r="G171" s="47"/>
      <c r="H171" s="40"/>
      <c r="I171" s="48"/>
      <c r="J171" s="49"/>
      <c r="K171" s="50"/>
      <c r="L171" s="51"/>
      <c r="M171" s="52"/>
      <c r="N171" s="46"/>
      <c r="O171" s="53">
        <f t="shared" si="2"/>
        <v>0</v>
      </c>
      <c r="P171" s="54"/>
    </row>
    <row r="172" spans="1:16" ht="16" x14ac:dyDescent="0.2">
      <c r="A172" s="46"/>
      <c r="B172" s="40"/>
      <c r="C172" s="40"/>
      <c r="D172" s="40"/>
      <c r="E172" s="37"/>
      <c r="F172" s="39"/>
      <c r="G172" s="47"/>
      <c r="H172" s="40"/>
      <c r="I172" s="48"/>
      <c r="J172" s="49"/>
      <c r="K172" s="50"/>
      <c r="L172" s="51"/>
      <c r="M172" s="52"/>
      <c r="N172" s="46"/>
      <c r="O172" s="53">
        <f t="shared" si="2"/>
        <v>0</v>
      </c>
      <c r="P172" s="54"/>
    </row>
    <row r="173" spans="1:16" ht="16" x14ac:dyDescent="0.2">
      <c r="A173" s="46"/>
      <c r="B173" s="40"/>
      <c r="C173" s="40"/>
      <c r="D173" s="40"/>
      <c r="E173" s="37"/>
      <c r="F173" s="39"/>
      <c r="G173" s="47"/>
      <c r="H173" s="40"/>
      <c r="I173" s="48"/>
      <c r="J173" s="49"/>
      <c r="K173" s="50"/>
      <c r="L173" s="51"/>
      <c r="M173" s="52"/>
      <c r="N173" s="46"/>
      <c r="O173" s="53">
        <f t="shared" si="2"/>
        <v>0</v>
      </c>
      <c r="P173" s="54"/>
    </row>
    <row r="174" spans="1:16" ht="16" x14ac:dyDescent="0.2">
      <c r="A174" s="46"/>
      <c r="B174" s="40"/>
      <c r="C174" s="40"/>
      <c r="D174" s="90"/>
      <c r="E174" s="59"/>
      <c r="F174" s="39"/>
      <c r="G174" s="47"/>
      <c r="H174" s="40"/>
      <c r="I174" s="48"/>
      <c r="J174" s="49"/>
      <c r="K174" s="50"/>
      <c r="L174" s="51"/>
      <c r="M174" s="52"/>
      <c r="N174" s="46"/>
      <c r="O174" s="53">
        <f t="shared" si="2"/>
        <v>0</v>
      </c>
      <c r="P174" s="54"/>
    </row>
    <row r="175" spans="1:16" ht="16" x14ac:dyDescent="0.2">
      <c r="A175" s="46"/>
      <c r="B175" s="40"/>
      <c r="C175" s="40"/>
      <c r="D175" s="40"/>
      <c r="E175" s="37"/>
      <c r="F175" s="39"/>
      <c r="G175" s="47"/>
      <c r="H175" s="40"/>
      <c r="I175" s="48"/>
      <c r="J175" s="49"/>
      <c r="K175" s="50"/>
      <c r="L175" s="51"/>
      <c r="M175" s="52"/>
      <c r="N175" s="46"/>
      <c r="O175" s="53">
        <f t="shared" si="2"/>
        <v>0</v>
      </c>
      <c r="P175" s="54"/>
    </row>
    <row r="176" spans="1:16" ht="16" x14ac:dyDescent="0.2">
      <c r="A176" s="46"/>
      <c r="B176" s="40"/>
      <c r="C176" s="40"/>
      <c r="D176" s="40"/>
      <c r="E176" s="37"/>
      <c r="F176" s="39"/>
      <c r="G176" s="47"/>
      <c r="H176" s="40"/>
      <c r="I176" s="48"/>
      <c r="J176" s="49"/>
      <c r="K176" s="50"/>
      <c r="L176" s="51"/>
      <c r="M176" s="52"/>
      <c r="N176" s="46"/>
      <c r="O176" s="53">
        <f t="shared" si="2"/>
        <v>0</v>
      </c>
      <c r="P176" s="54"/>
    </row>
    <row r="177" spans="1:16" ht="16" x14ac:dyDescent="0.2">
      <c r="A177" s="46"/>
      <c r="B177" s="40"/>
      <c r="C177" s="40"/>
      <c r="D177" s="40"/>
      <c r="E177" s="37"/>
      <c r="F177" s="39"/>
      <c r="G177" s="47"/>
      <c r="H177" s="40"/>
      <c r="I177" s="48"/>
      <c r="J177" s="49"/>
      <c r="K177" s="50"/>
      <c r="L177" s="51"/>
      <c r="M177" s="52"/>
      <c r="N177" s="46"/>
      <c r="O177" s="53">
        <f t="shared" si="2"/>
        <v>0</v>
      </c>
      <c r="P177" s="54"/>
    </row>
    <row r="178" spans="1:16" ht="16" x14ac:dyDescent="0.2">
      <c r="A178" s="46"/>
      <c r="B178" s="40"/>
      <c r="C178" s="40"/>
      <c r="D178" s="40"/>
      <c r="E178" s="37"/>
      <c r="F178" s="39"/>
      <c r="G178" s="47"/>
      <c r="H178" s="40"/>
      <c r="I178" s="48"/>
      <c r="J178" s="49"/>
      <c r="K178" s="50"/>
      <c r="L178" s="51"/>
      <c r="M178" s="52"/>
      <c r="N178" s="46"/>
      <c r="O178" s="53">
        <f t="shared" si="2"/>
        <v>0</v>
      </c>
      <c r="P178" s="54"/>
    </row>
    <row r="179" spans="1:16" ht="16" x14ac:dyDescent="0.2">
      <c r="A179" s="46"/>
      <c r="B179" s="40"/>
      <c r="C179" s="40"/>
      <c r="D179" s="40"/>
      <c r="E179" s="37"/>
      <c r="F179" s="39"/>
      <c r="G179" s="47"/>
      <c r="H179" s="40"/>
      <c r="I179" s="48"/>
      <c r="J179" s="49"/>
      <c r="K179" s="50"/>
      <c r="L179" s="51"/>
      <c r="M179" s="52"/>
      <c r="N179" s="46"/>
      <c r="O179" s="53">
        <f t="shared" si="2"/>
        <v>0</v>
      </c>
      <c r="P179" s="54"/>
    </row>
    <row r="180" spans="1:16" ht="16" x14ac:dyDescent="0.2">
      <c r="A180" s="46"/>
      <c r="B180" s="40"/>
      <c r="C180" s="40"/>
      <c r="D180" s="40"/>
      <c r="E180" s="37"/>
      <c r="F180" s="39"/>
      <c r="G180" s="47"/>
      <c r="H180" s="40"/>
      <c r="I180" s="48"/>
      <c r="J180" s="49"/>
      <c r="K180" s="50"/>
      <c r="L180" s="51"/>
      <c r="M180" s="52"/>
      <c r="N180" s="46"/>
      <c r="O180" s="53">
        <f t="shared" si="2"/>
        <v>0</v>
      </c>
      <c r="P180" s="54"/>
    </row>
    <row r="181" spans="1:16" ht="16" x14ac:dyDescent="0.2">
      <c r="A181" s="46"/>
      <c r="B181" s="40"/>
      <c r="C181" s="40"/>
      <c r="D181" s="40"/>
      <c r="E181" s="37"/>
      <c r="F181" s="39"/>
      <c r="G181" s="47"/>
      <c r="H181" s="40"/>
      <c r="I181" s="48"/>
      <c r="J181" s="49"/>
      <c r="K181" s="50"/>
      <c r="L181" s="51"/>
      <c r="M181" s="52"/>
      <c r="N181" s="46"/>
      <c r="O181" s="53">
        <f t="shared" si="2"/>
        <v>0</v>
      </c>
      <c r="P181" s="54"/>
    </row>
    <row r="182" spans="1:16" ht="16" x14ac:dyDescent="0.2">
      <c r="A182" s="46"/>
      <c r="B182" s="40"/>
      <c r="C182" s="40"/>
      <c r="D182" s="40"/>
      <c r="E182" s="37"/>
      <c r="F182" s="39"/>
      <c r="G182" s="47"/>
      <c r="H182" s="40"/>
      <c r="I182" s="48"/>
      <c r="J182" s="49"/>
      <c r="K182" s="50"/>
      <c r="L182" s="51"/>
      <c r="M182" s="52"/>
      <c r="N182" s="46"/>
      <c r="O182" s="53">
        <f t="shared" si="2"/>
        <v>0</v>
      </c>
      <c r="P182" s="54"/>
    </row>
    <row r="183" spans="1:16" ht="16" x14ac:dyDescent="0.2">
      <c r="A183" s="46"/>
      <c r="B183" s="40"/>
      <c r="C183" s="40"/>
      <c r="D183" s="40"/>
      <c r="E183" s="37"/>
      <c r="F183" s="39"/>
      <c r="G183" s="47"/>
      <c r="H183" s="40"/>
      <c r="I183" s="48"/>
      <c r="J183" s="49"/>
      <c r="K183" s="50"/>
      <c r="L183" s="51"/>
      <c r="M183" s="52"/>
      <c r="N183" s="46"/>
      <c r="O183" s="53">
        <f t="shared" si="2"/>
        <v>0</v>
      </c>
      <c r="P183" s="54"/>
    </row>
    <row r="184" spans="1:16" ht="16" x14ac:dyDescent="0.2">
      <c r="A184" s="46"/>
      <c r="B184" s="40"/>
      <c r="C184" s="40"/>
      <c r="D184" s="40"/>
      <c r="E184" s="37"/>
      <c r="F184" s="39"/>
      <c r="G184" s="47"/>
      <c r="H184" s="40"/>
      <c r="I184" s="48"/>
      <c r="J184" s="49"/>
      <c r="K184" s="50"/>
      <c r="L184" s="51"/>
      <c r="M184" s="52"/>
      <c r="N184" s="46"/>
      <c r="O184" s="53">
        <f t="shared" si="2"/>
        <v>0</v>
      </c>
      <c r="P184" s="54"/>
    </row>
    <row r="185" spans="1:16" ht="16" x14ac:dyDescent="0.2">
      <c r="A185" s="46"/>
      <c r="B185" s="40"/>
      <c r="C185" s="40"/>
      <c r="D185" s="40"/>
      <c r="E185" s="37"/>
      <c r="F185" s="39"/>
      <c r="G185" s="47"/>
      <c r="H185" s="40"/>
      <c r="I185" s="48"/>
      <c r="J185" s="49"/>
      <c r="K185" s="50"/>
      <c r="L185" s="51"/>
      <c r="M185" s="52"/>
      <c r="N185" s="46"/>
      <c r="O185" s="53">
        <f t="shared" si="2"/>
        <v>0</v>
      </c>
      <c r="P185" s="54"/>
    </row>
    <row r="186" spans="1:16" ht="16" x14ac:dyDescent="0.2">
      <c r="A186" s="46"/>
      <c r="B186" s="40"/>
      <c r="C186" s="40"/>
      <c r="D186" s="40"/>
      <c r="E186" s="37"/>
      <c r="F186" s="39"/>
      <c r="G186" s="47"/>
      <c r="H186" s="40"/>
      <c r="I186" s="48"/>
      <c r="J186" s="49"/>
      <c r="K186" s="50"/>
      <c r="L186" s="51"/>
      <c r="M186" s="52"/>
      <c r="N186" s="46"/>
      <c r="O186" s="53">
        <f t="shared" si="2"/>
        <v>0</v>
      </c>
      <c r="P186" s="54"/>
    </row>
    <row r="187" spans="1:16" ht="16" x14ac:dyDescent="0.2">
      <c r="A187" s="46"/>
      <c r="B187" s="40"/>
      <c r="C187" s="40"/>
      <c r="D187" s="40"/>
      <c r="E187" s="37"/>
      <c r="F187" s="39"/>
      <c r="G187" s="47"/>
      <c r="H187" s="40"/>
      <c r="I187" s="48"/>
      <c r="J187" s="49"/>
      <c r="K187" s="50"/>
      <c r="L187" s="51"/>
      <c r="M187" s="52"/>
      <c r="N187" s="46"/>
      <c r="O187" s="53">
        <f t="shared" si="2"/>
        <v>0</v>
      </c>
      <c r="P187" s="54"/>
    </row>
    <row r="188" spans="1:16" ht="16" x14ac:dyDescent="0.2">
      <c r="A188" s="46"/>
      <c r="B188" s="40"/>
      <c r="C188" s="40"/>
      <c r="D188" s="40"/>
      <c r="E188" s="37"/>
      <c r="F188" s="39"/>
      <c r="G188" s="47"/>
      <c r="H188" s="40"/>
      <c r="I188" s="48"/>
      <c r="J188" s="49"/>
      <c r="K188" s="50"/>
      <c r="L188" s="51"/>
      <c r="M188" s="52"/>
      <c r="N188" s="46"/>
      <c r="O188" s="53">
        <f t="shared" si="2"/>
        <v>0</v>
      </c>
      <c r="P188" s="54"/>
    </row>
    <row r="189" spans="1:16" ht="16" x14ac:dyDescent="0.2">
      <c r="A189" s="46"/>
      <c r="B189" s="40"/>
      <c r="C189" s="40"/>
      <c r="D189" s="40"/>
      <c r="E189" s="37"/>
      <c r="F189" s="39"/>
      <c r="G189" s="47"/>
      <c r="H189" s="40"/>
      <c r="I189" s="48"/>
      <c r="J189" s="49"/>
      <c r="K189" s="50"/>
      <c r="L189" s="51"/>
      <c r="M189" s="52"/>
      <c r="N189" s="46"/>
      <c r="O189" s="53">
        <f t="shared" si="2"/>
        <v>0</v>
      </c>
      <c r="P189" s="54"/>
    </row>
    <row r="190" spans="1:16" ht="16" x14ac:dyDescent="0.2">
      <c r="A190" s="46"/>
      <c r="B190" s="40"/>
      <c r="C190" s="40"/>
      <c r="D190" s="40"/>
      <c r="E190" s="37"/>
      <c r="F190" s="39"/>
      <c r="G190" s="47"/>
      <c r="H190" s="40"/>
      <c r="I190" s="48"/>
      <c r="J190" s="49"/>
      <c r="K190" s="50"/>
      <c r="L190" s="51"/>
      <c r="M190" s="52"/>
      <c r="N190" s="46"/>
      <c r="O190" s="53">
        <f t="shared" si="2"/>
        <v>0</v>
      </c>
      <c r="P190" s="54"/>
    </row>
    <row r="191" spans="1:16" ht="16" x14ac:dyDescent="0.2">
      <c r="A191" s="46"/>
      <c r="B191" s="40"/>
      <c r="C191" s="40"/>
      <c r="D191" s="40"/>
      <c r="E191" s="37"/>
      <c r="F191" s="39"/>
      <c r="G191" s="47"/>
      <c r="H191" s="40"/>
      <c r="I191" s="48"/>
      <c r="J191" s="49"/>
      <c r="K191" s="50"/>
      <c r="L191" s="51"/>
      <c r="M191" s="52"/>
      <c r="N191" s="46"/>
      <c r="O191" s="53">
        <f t="shared" si="2"/>
        <v>0</v>
      </c>
      <c r="P191" s="54"/>
    </row>
    <row r="192" spans="1:16" ht="16" x14ac:dyDescent="0.2">
      <c r="A192" s="46"/>
      <c r="B192" s="40"/>
      <c r="C192" s="40"/>
      <c r="D192" s="40"/>
      <c r="E192" s="37"/>
      <c r="F192" s="39"/>
      <c r="G192" s="47"/>
      <c r="H192" s="40"/>
      <c r="I192" s="48"/>
      <c r="J192" s="49"/>
      <c r="K192" s="50"/>
      <c r="L192" s="51"/>
      <c r="M192" s="52"/>
      <c r="N192" s="46"/>
      <c r="O192" s="53">
        <f t="shared" si="2"/>
        <v>0</v>
      </c>
      <c r="P192" s="54"/>
    </row>
    <row r="193" spans="1:16" ht="16" x14ac:dyDescent="0.2">
      <c r="A193" s="46"/>
      <c r="B193" s="40"/>
      <c r="C193" s="40"/>
      <c r="D193" s="40"/>
      <c r="E193" s="37"/>
      <c r="F193" s="39"/>
      <c r="G193" s="47"/>
      <c r="H193" s="40"/>
      <c r="I193" s="48"/>
      <c r="J193" s="49"/>
      <c r="K193" s="50"/>
      <c r="L193" s="51"/>
      <c r="M193" s="52"/>
      <c r="N193" s="46"/>
      <c r="O193" s="53">
        <f t="shared" si="2"/>
        <v>0</v>
      </c>
      <c r="P193" s="54"/>
    </row>
    <row r="194" spans="1:16" ht="16" x14ac:dyDescent="0.2">
      <c r="A194" s="89"/>
      <c r="B194" s="90"/>
      <c r="C194" s="90"/>
      <c r="D194" s="90"/>
      <c r="E194" s="59"/>
      <c r="F194" s="91"/>
      <c r="G194" s="47"/>
      <c r="H194" s="40"/>
      <c r="I194" s="48"/>
      <c r="J194" s="49"/>
      <c r="K194" s="50"/>
      <c r="L194" s="51"/>
      <c r="M194" s="52"/>
      <c r="N194" s="46"/>
      <c r="O194" s="53">
        <f t="shared" si="2"/>
        <v>0</v>
      </c>
      <c r="P194" s="54"/>
    </row>
    <row r="195" spans="1:16" ht="16" x14ac:dyDescent="0.2">
      <c r="A195" s="46"/>
      <c r="B195" s="40"/>
      <c r="C195" s="40"/>
      <c r="D195" s="40"/>
      <c r="E195" s="37"/>
      <c r="F195" s="39"/>
      <c r="G195" s="47"/>
      <c r="H195" s="40"/>
      <c r="I195" s="48"/>
      <c r="J195" s="49"/>
      <c r="K195" s="50"/>
      <c r="L195" s="51"/>
      <c r="M195" s="52"/>
      <c r="N195" s="46"/>
      <c r="O195" s="53">
        <f t="shared" si="2"/>
        <v>0</v>
      </c>
      <c r="P195" s="54"/>
    </row>
    <row r="196" spans="1:16" ht="16" x14ac:dyDescent="0.2">
      <c r="A196" s="46"/>
      <c r="B196" s="40"/>
      <c r="C196" s="40"/>
      <c r="D196" s="40"/>
      <c r="E196" s="37"/>
      <c r="F196" s="39"/>
      <c r="G196" s="47"/>
      <c r="H196" s="40"/>
      <c r="I196" s="48"/>
      <c r="J196" s="49"/>
      <c r="K196" s="50"/>
      <c r="L196" s="51"/>
      <c r="M196" s="52"/>
      <c r="N196" s="46"/>
      <c r="O196" s="53">
        <f t="shared" ref="O196:O220" si="3">ABS(N196-A196)</f>
        <v>0</v>
      </c>
      <c r="P196" s="54"/>
    </row>
    <row r="197" spans="1:16" ht="16" x14ac:dyDescent="0.2">
      <c r="A197" s="46"/>
      <c r="B197" s="40"/>
      <c r="C197" s="40"/>
      <c r="D197" s="40"/>
      <c r="E197" s="37"/>
      <c r="F197" s="39"/>
      <c r="G197" s="47"/>
      <c r="H197" s="40"/>
      <c r="I197" s="48"/>
      <c r="J197" s="49"/>
      <c r="K197" s="50"/>
      <c r="L197" s="51"/>
      <c r="M197" s="52"/>
      <c r="N197" s="46"/>
      <c r="O197" s="53">
        <f t="shared" si="3"/>
        <v>0</v>
      </c>
      <c r="P197" s="54"/>
    </row>
    <row r="198" spans="1:16" ht="16" x14ac:dyDescent="0.2">
      <c r="A198" s="46"/>
      <c r="B198" s="40"/>
      <c r="C198" s="40"/>
      <c r="D198" s="40"/>
      <c r="E198" s="37"/>
      <c r="F198" s="39"/>
      <c r="G198" s="47"/>
      <c r="H198" s="40"/>
      <c r="I198" s="48"/>
      <c r="J198" s="49"/>
      <c r="K198" s="50"/>
      <c r="L198" s="51"/>
      <c r="M198" s="52"/>
      <c r="N198" s="46"/>
      <c r="O198" s="53">
        <f t="shared" si="3"/>
        <v>0</v>
      </c>
      <c r="P198" s="54"/>
    </row>
    <row r="199" spans="1:16" ht="16" x14ac:dyDescent="0.2">
      <c r="A199" s="46"/>
      <c r="B199" s="40"/>
      <c r="C199" s="40"/>
      <c r="D199" s="40"/>
      <c r="E199" s="37"/>
      <c r="F199" s="39"/>
      <c r="G199" s="47"/>
      <c r="H199" s="40"/>
      <c r="I199" s="48"/>
      <c r="J199" s="49"/>
      <c r="K199" s="50"/>
      <c r="L199" s="51"/>
      <c r="M199" s="52"/>
      <c r="N199" s="46"/>
      <c r="O199" s="53">
        <f t="shared" si="3"/>
        <v>0</v>
      </c>
      <c r="P199" s="54"/>
    </row>
    <row r="200" spans="1:16" ht="16" x14ac:dyDescent="0.2">
      <c r="A200" s="46"/>
      <c r="B200" s="40"/>
      <c r="C200" s="40"/>
      <c r="D200" s="40"/>
      <c r="E200" s="37"/>
      <c r="F200" s="39"/>
      <c r="G200" s="47"/>
      <c r="H200" s="40"/>
      <c r="I200" s="48"/>
      <c r="J200" s="49"/>
      <c r="K200" s="50"/>
      <c r="L200" s="51"/>
      <c r="M200" s="52"/>
      <c r="N200" s="46"/>
      <c r="O200" s="53">
        <f t="shared" si="3"/>
        <v>0</v>
      </c>
      <c r="P200" s="54"/>
    </row>
    <row r="201" spans="1:16" ht="16" x14ac:dyDescent="0.2">
      <c r="A201" s="46"/>
      <c r="B201" s="40"/>
      <c r="C201" s="40"/>
      <c r="D201" s="40"/>
      <c r="E201" s="37"/>
      <c r="F201" s="39"/>
      <c r="G201" s="47"/>
      <c r="H201" s="40"/>
      <c r="I201" s="48"/>
      <c r="J201" s="49"/>
      <c r="K201" s="50"/>
      <c r="L201" s="51"/>
      <c r="M201" s="52"/>
      <c r="N201" s="46"/>
      <c r="O201" s="53">
        <f t="shared" si="3"/>
        <v>0</v>
      </c>
      <c r="P201" s="54"/>
    </row>
    <row r="202" spans="1:16" ht="16" x14ac:dyDescent="0.2">
      <c r="A202" s="46"/>
      <c r="B202" s="40"/>
      <c r="C202" s="40"/>
      <c r="D202" s="40"/>
      <c r="E202" s="37"/>
      <c r="F202" s="39"/>
      <c r="G202" s="47"/>
      <c r="H202" s="40"/>
      <c r="I202" s="48"/>
      <c r="J202" s="49"/>
      <c r="K202" s="50"/>
      <c r="L202" s="51"/>
      <c r="M202" s="52"/>
      <c r="N202" s="46"/>
      <c r="O202" s="53">
        <f t="shared" si="3"/>
        <v>0</v>
      </c>
      <c r="P202" s="54"/>
    </row>
    <row r="203" spans="1:16" ht="16" x14ac:dyDescent="0.2">
      <c r="A203" s="46"/>
      <c r="B203" s="40"/>
      <c r="C203" s="40"/>
      <c r="D203" s="40"/>
      <c r="E203" s="37"/>
      <c r="F203" s="39"/>
      <c r="G203" s="47"/>
      <c r="H203" s="40"/>
      <c r="I203" s="48"/>
      <c r="J203" s="49"/>
      <c r="K203" s="50"/>
      <c r="L203" s="51"/>
      <c r="M203" s="52"/>
      <c r="N203" s="46"/>
      <c r="O203" s="53">
        <f t="shared" si="3"/>
        <v>0</v>
      </c>
      <c r="P203" s="54"/>
    </row>
    <row r="204" spans="1:16" ht="16" x14ac:dyDescent="0.2">
      <c r="A204" s="46"/>
      <c r="B204" s="40"/>
      <c r="C204" s="40"/>
      <c r="D204" s="40"/>
      <c r="E204" s="37"/>
      <c r="F204" s="39"/>
      <c r="G204" s="47"/>
      <c r="H204" s="40"/>
      <c r="I204" s="48"/>
      <c r="J204" s="49"/>
      <c r="K204" s="50"/>
      <c r="L204" s="51"/>
      <c r="M204" s="52"/>
      <c r="N204" s="46"/>
      <c r="O204" s="53">
        <f t="shared" si="3"/>
        <v>0</v>
      </c>
      <c r="P204" s="54"/>
    </row>
    <row r="205" spans="1:16" ht="16" x14ac:dyDescent="0.2">
      <c r="A205" s="46"/>
      <c r="B205" s="40"/>
      <c r="C205" s="40"/>
      <c r="D205" s="40"/>
      <c r="E205" s="37"/>
      <c r="F205" s="39"/>
      <c r="G205" s="47"/>
      <c r="H205" s="40"/>
      <c r="I205" s="48"/>
      <c r="J205" s="49"/>
      <c r="K205" s="50"/>
      <c r="L205" s="51"/>
      <c r="M205" s="52"/>
      <c r="N205" s="46"/>
      <c r="O205" s="53">
        <f t="shared" si="3"/>
        <v>0</v>
      </c>
      <c r="P205" s="54"/>
    </row>
    <row r="206" spans="1:16" ht="16" x14ac:dyDescent="0.2">
      <c r="A206" s="46"/>
      <c r="B206" s="40"/>
      <c r="C206" s="40"/>
      <c r="D206" s="40"/>
      <c r="E206" s="37"/>
      <c r="F206" s="39"/>
      <c r="G206" s="47"/>
      <c r="H206" s="40"/>
      <c r="I206" s="48"/>
      <c r="J206" s="49"/>
      <c r="K206" s="50"/>
      <c r="L206" s="51"/>
      <c r="M206" s="52"/>
      <c r="N206" s="46"/>
      <c r="O206" s="53">
        <f t="shared" si="3"/>
        <v>0</v>
      </c>
      <c r="P206" s="54"/>
    </row>
    <row r="207" spans="1:16" ht="16" x14ac:dyDescent="0.2">
      <c r="A207" s="46"/>
      <c r="B207" s="40"/>
      <c r="C207" s="40"/>
      <c r="D207" s="40"/>
      <c r="E207" s="37"/>
      <c r="F207" s="39"/>
      <c r="G207" s="47"/>
      <c r="H207" s="40"/>
      <c r="I207" s="48"/>
      <c r="J207" s="49"/>
      <c r="K207" s="50"/>
      <c r="L207" s="51"/>
      <c r="M207" s="52"/>
      <c r="N207" s="46"/>
      <c r="O207" s="53">
        <f t="shared" si="3"/>
        <v>0</v>
      </c>
      <c r="P207" s="54"/>
    </row>
    <row r="208" spans="1:16" ht="16" x14ac:dyDescent="0.2">
      <c r="A208" s="46"/>
      <c r="B208" s="40"/>
      <c r="C208" s="40"/>
      <c r="D208" s="40"/>
      <c r="E208" s="37"/>
      <c r="F208" s="39"/>
      <c r="G208" s="47"/>
      <c r="H208" s="40"/>
      <c r="I208" s="48"/>
      <c r="J208" s="49"/>
      <c r="K208" s="50"/>
      <c r="L208" s="51"/>
      <c r="M208" s="52"/>
      <c r="N208" s="46"/>
      <c r="O208" s="53">
        <f t="shared" si="3"/>
        <v>0</v>
      </c>
      <c r="P208" s="54"/>
    </row>
    <row r="209" spans="1:16" ht="16" x14ac:dyDescent="0.2">
      <c r="A209" s="46"/>
      <c r="B209" s="40"/>
      <c r="C209" s="40"/>
      <c r="D209" s="40"/>
      <c r="E209" s="37"/>
      <c r="F209" s="39"/>
      <c r="G209" s="47"/>
      <c r="H209" s="40"/>
      <c r="I209" s="48"/>
      <c r="J209" s="49"/>
      <c r="K209" s="50"/>
      <c r="L209" s="51"/>
      <c r="M209" s="52"/>
      <c r="N209" s="46"/>
      <c r="O209" s="53">
        <f t="shared" si="3"/>
        <v>0</v>
      </c>
      <c r="P209" s="54"/>
    </row>
    <row r="210" spans="1:16" ht="16" x14ac:dyDescent="0.2">
      <c r="A210" s="46"/>
      <c r="B210" s="40"/>
      <c r="C210" s="40"/>
      <c r="D210" s="40"/>
      <c r="E210" s="37"/>
      <c r="F210" s="39"/>
      <c r="G210" s="47"/>
      <c r="H210" s="40"/>
      <c r="I210" s="48"/>
      <c r="J210" s="49"/>
      <c r="K210" s="50"/>
      <c r="L210" s="51"/>
      <c r="M210" s="52"/>
      <c r="N210" s="46"/>
      <c r="O210" s="53">
        <f t="shared" si="3"/>
        <v>0</v>
      </c>
      <c r="P210" s="54"/>
    </row>
    <row r="211" spans="1:16" ht="16" x14ac:dyDescent="0.2">
      <c r="A211" s="46"/>
      <c r="B211" s="40"/>
      <c r="C211" s="40"/>
      <c r="D211" s="40"/>
      <c r="E211" s="37"/>
      <c r="F211" s="39"/>
      <c r="G211" s="47"/>
      <c r="H211" s="40"/>
      <c r="I211" s="48"/>
      <c r="J211" s="49"/>
      <c r="K211" s="50"/>
      <c r="L211" s="51"/>
      <c r="M211" s="52"/>
      <c r="N211" s="46"/>
      <c r="O211" s="53">
        <f t="shared" si="3"/>
        <v>0</v>
      </c>
      <c r="P211" s="54"/>
    </row>
    <row r="212" spans="1:16" ht="16" x14ac:dyDescent="0.2">
      <c r="A212" s="46"/>
      <c r="B212" s="40"/>
      <c r="C212" s="40"/>
      <c r="D212" s="40"/>
      <c r="E212" s="37"/>
      <c r="F212" s="39"/>
      <c r="G212" s="47"/>
      <c r="H212" s="40"/>
      <c r="I212" s="48"/>
      <c r="J212" s="49"/>
      <c r="K212" s="50"/>
      <c r="L212" s="51"/>
      <c r="M212" s="52"/>
      <c r="N212" s="46"/>
      <c r="O212" s="53">
        <f t="shared" si="3"/>
        <v>0</v>
      </c>
      <c r="P212" s="54"/>
    </row>
    <row r="213" spans="1:16" ht="16" x14ac:dyDescent="0.2">
      <c r="A213" s="46"/>
      <c r="B213" s="40"/>
      <c r="C213" s="40"/>
      <c r="D213" s="40"/>
      <c r="E213" s="37"/>
      <c r="F213" s="39"/>
      <c r="G213" s="47"/>
      <c r="H213" s="40"/>
      <c r="I213" s="48"/>
      <c r="J213" s="49"/>
      <c r="K213" s="50"/>
      <c r="L213" s="51"/>
      <c r="M213" s="52"/>
      <c r="N213" s="46"/>
      <c r="O213" s="53">
        <f t="shared" si="3"/>
        <v>0</v>
      </c>
      <c r="P213" s="54"/>
    </row>
    <row r="214" spans="1:16" ht="16" x14ac:dyDescent="0.2">
      <c r="A214" s="46"/>
      <c r="B214" s="40"/>
      <c r="C214" s="40"/>
      <c r="D214" s="40"/>
      <c r="E214" s="37"/>
      <c r="F214" s="39"/>
      <c r="G214" s="47"/>
      <c r="H214" s="40"/>
      <c r="I214" s="48"/>
      <c r="J214" s="49"/>
      <c r="K214" s="50"/>
      <c r="L214" s="51"/>
      <c r="M214" s="52"/>
      <c r="N214" s="46"/>
      <c r="O214" s="53">
        <f t="shared" si="3"/>
        <v>0</v>
      </c>
      <c r="P214" s="54"/>
    </row>
    <row r="215" spans="1:16" ht="16" x14ac:dyDescent="0.2">
      <c r="A215" s="46"/>
      <c r="B215" s="40"/>
      <c r="C215" s="40"/>
      <c r="D215" s="40"/>
      <c r="E215" s="37"/>
      <c r="F215" s="39"/>
      <c r="G215" s="47"/>
      <c r="H215" s="40"/>
      <c r="I215" s="48"/>
      <c r="J215" s="49"/>
      <c r="K215" s="50"/>
      <c r="L215" s="51"/>
      <c r="M215" s="52"/>
      <c r="N215" s="46"/>
      <c r="O215" s="53">
        <f t="shared" si="3"/>
        <v>0</v>
      </c>
      <c r="P215" s="54"/>
    </row>
    <row r="216" spans="1:16" ht="16" x14ac:dyDescent="0.2">
      <c r="A216" s="46"/>
      <c r="B216" s="40"/>
      <c r="C216" s="40"/>
      <c r="D216" s="40"/>
      <c r="E216" s="37"/>
      <c r="F216" s="39"/>
      <c r="G216" s="47"/>
      <c r="H216" s="40"/>
      <c r="I216" s="48"/>
      <c r="J216" s="49"/>
      <c r="K216" s="107"/>
      <c r="L216" s="110"/>
      <c r="M216" s="111"/>
      <c r="N216" s="46"/>
      <c r="O216" s="53">
        <f t="shared" si="3"/>
        <v>0</v>
      </c>
      <c r="P216" s="54"/>
    </row>
    <row r="217" spans="1:16" ht="16" x14ac:dyDescent="0.2">
      <c r="A217" s="46"/>
      <c r="B217" s="40"/>
      <c r="C217" s="40"/>
      <c r="D217" s="40"/>
      <c r="E217" s="37"/>
      <c r="F217" s="39"/>
      <c r="G217" s="47"/>
      <c r="H217" s="40"/>
      <c r="I217" s="48"/>
      <c r="J217" s="49"/>
      <c r="K217" s="50"/>
      <c r="L217" s="51"/>
      <c r="M217" s="52"/>
      <c r="N217" s="46"/>
      <c r="O217" s="53">
        <f t="shared" si="3"/>
        <v>0</v>
      </c>
      <c r="P217" s="54"/>
    </row>
    <row r="218" spans="1:16" ht="16" x14ac:dyDescent="0.2">
      <c r="A218" s="46"/>
      <c r="B218" s="40"/>
      <c r="C218" s="40"/>
      <c r="D218" s="40"/>
      <c r="E218" s="37"/>
      <c r="F218" s="39"/>
      <c r="G218" s="47"/>
      <c r="H218" s="40"/>
      <c r="I218" s="48"/>
      <c r="J218" s="49"/>
      <c r="K218" s="50"/>
      <c r="L218" s="51"/>
      <c r="M218" s="52"/>
      <c r="N218" s="46"/>
      <c r="O218" s="53">
        <f t="shared" si="3"/>
        <v>0</v>
      </c>
      <c r="P218" s="54"/>
    </row>
    <row r="219" spans="1:16" ht="16" x14ac:dyDescent="0.2">
      <c r="A219" s="46"/>
      <c r="B219" s="40"/>
      <c r="C219" s="40"/>
      <c r="D219" s="40"/>
      <c r="E219" s="37"/>
      <c r="F219" s="39"/>
      <c r="G219" s="47"/>
      <c r="H219" s="40"/>
      <c r="I219" s="48"/>
      <c r="J219" s="49"/>
      <c r="K219" s="50"/>
      <c r="L219" s="51"/>
      <c r="M219" s="52"/>
      <c r="N219" s="46"/>
      <c r="O219" s="53">
        <f t="shared" si="3"/>
        <v>0</v>
      </c>
      <c r="P219" s="54"/>
    </row>
    <row r="220" spans="1:16" ht="16" x14ac:dyDescent="0.2">
      <c r="A220" s="46"/>
      <c r="B220" s="40"/>
      <c r="C220" s="40"/>
      <c r="D220" s="40"/>
      <c r="E220" s="37"/>
      <c r="F220" s="39"/>
      <c r="G220" s="47"/>
      <c r="H220" s="40"/>
      <c r="I220" s="114"/>
      <c r="J220" s="49"/>
      <c r="K220" s="107"/>
      <c r="L220" s="110"/>
      <c r="M220" s="111"/>
      <c r="N220" s="46"/>
      <c r="O220" s="53">
        <f t="shared" si="3"/>
        <v>0</v>
      </c>
      <c r="P220" s="54"/>
    </row>
    <row r="221" spans="1:16" ht="31.5" customHeight="1" thickBot="1" x14ac:dyDescent="0.25">
      <c r="A221" s="100" t="s">
        <v>55</v>
      </c>
      <c r="B221" s="60"/>
      <c r="C221" s="104"/>
      <c r="D221" s="104"/>
      <c r="E221" s="92">
        <f>SUM(E4:E220)</f>
        <v>81</v>
      </c>
      <c r="F221" s="35"/>
      <c r="G221" s="161" t="s">
        <v>56</v>
      </c>
      <c r="H221" s="162"/>
      <c r="I221" s="62">
        <f>SUM(I4:I194)</f>
        <v>35</v>
      </c>
      <c r="J221" s="105">
        <f>SUM(J4:J194)</f>
        <v>0</v>
      </c>
      <c r="K221" s="108">
        <f>SUM(K4:K194)</f>
        <v>40</v>
      </c>
      <c r="L221" s="110">
        <f>SUM(L4:L194)</f>
        <v>8</v>
      </c>
      <c r="M221" s="52">
        <f>SUM(M4:M194)</f>
        <v>0</v>
      </c>
      <c r="N221" s="93"/>
      <c r="O221" s="64">
        <f>SUM(I221:M221)</f>
        <v>83</v>
      </c>
      <c r="P221" s="128" t="s">
        <v>57</v>
      </c>
    </row>
    <row r="222" spans="1:16" ht="33.75" customHeight="1" thickBot="1" x14ac:dyDescent="0.25">
      <c r="A222" s="150" t="s">
        <v>58</v>
      </c>
      <c r="B222" s="150"/>
      <c r="C222" s="150"/>
      <c r="D222" s="117"/>
      <c r="E222" s="61">
        <f>SUM(C4:C220)</f>
        <v>11</v>
      </c>
      <c r="F222" s="35"/>
      <c r="G222" s="163" t="s">
        <v>184</v>
      </c>
      <c r="H222" s="164"/>
      <c r="I222" s="66">
        <f>SUMIF(I4:I194,"=1",O4:O194)</f>
        <v>0.40833333333333321</v>
      </c>
      <c r="J222" s="106">
        <f>SUMIF(J4:J194,"=1",O4:O194)</f>
        <v>0</v>
      </c>
      <c r="K222" s="109">
        <f>SUMIF(K4:K194,"=1",O4:O194)</f>
        <v>0.34513888888888883</v>
      </c>
      <c r="L222" s="113">
        <f>SUMIF(L4:L194,"=1",O4:O194)</f>
        <v>6.2499999999999889E-2</v>
      </c>
      <c r="M222" s="112">
        <f>SUMIF(M4:M194,"=1",O4:O194)</f>
        <v>0</v>
      </c>
      <c r="N222" s="94"/>
      <c r="O222" s="67">
        <f>SUM(O4:O220)</f>
        <v>0.81597222222222165</v>
      </c>
      <c r="P222" s="128" t="s">
        <v>181</v>
      </c>
    </row>
    <row r="223" spans="1:16" ht="32.25" customHeight="1" x14ac:dyDescent="0.2">
      <c r="A223" s="63"/>
      <c r="B223" s="69"/>
      <c r="C223" s="35"/>
      <c r="D223" s="35"/>
      <c r="E223" s="35"/>
      <c r="F223" s="35"/>
      <c r="G223" s="163" t="s">
        <v>185</v>
      </c>
      <c r="H223" s="164"/>
      <c r="I223" s="70">
        <f>ABS(I222*60)</f>
        <v>24.499999999999993</v>
      </c>
      <c r="J223" s="71">
        <f>ABS(J222*60)</f>
        <v>0</v>
      </c>
      <c r="K223" s="72">
        <f>ABS(K222*60)</f>
        <v>20.708333333333329</v>
      </c>
      <c r="L223" s="73">
        <f>ABS(L222*60)</f>
        <v>3.7499999999999933</v>
      </c>
      <c r="M223" s="74">
        <f>ABS(M222*60)</f>
        <v>0</v>
      </c>
      <c r="N223" s="95"/>
      <c r="O223" s="53">
        <f>ABS(O222*60)</f>
        <v>48.9583333333333</v>
      </c>
      <c r="P223" s="128" t="s">
        <v>182</v>
      </c>
    </row>
    <row r="224" spans="1:16" ht="25.5" customHeight="1" x14ac:dyDescent="0.2">
      <c r="A224" s="63"/>
      <c r="B224" s="69"/>
      <c r="C224" s="35"/>
      <c r="D224" s="35"/>
      <c r="E224" s="35"/>
      <c r="F224" s="35"/>
      <c r="G224" s="163" t="s">
        <v>186</v>
      </c>
      <c r="H224" s="164"/>
      <c r="I224" s="115">
        <f t="shared" ref="I224" si="4">ABS(I223/I221)</f>
        <v>0.69999999999999984</v>
      </c>
      <c r="J224" s="116">
        <v>0</v>
      </c>
      <c r="K224" s="76">
        <f>ABS(K223/K221)</f>
        <v>0.51770833333333321</v>
      </c>
      <c r="L224" s="77">
        <f>ABS(L223/L221)</f>
        <v>0.46874999999999917</v>
      </c>
      <c r="M224" s="78">
        <v>0</v>
      </c>
      <c r="N224" s="93"/>
      <c r="O224" s="79">
        <f>ABS(O223/O221)</f>
        <v>0.58985943775100358</v>
      </c>
      <c r="P224" s="129" t="s">
        <v>183</v>
      </c>
    </row>
    <row r="225" spans="1:16" ht="17" thickBot="1" x14ac:dyDescent="0.25">
      <c r="A225" s="63"/>
      <c r="B225" s="69"/>
      <c r="C225" s="35"/>
      <c r="D225" s="35"/>
      <c r="E225" s="35"/>
      <c r="F225" s="35"/>
      <c r="G225" s="81"/>
      <c r="H225" s="82"/>
      <c r="I225" s="35"/>
      <c r="J225" s="83"/>
      <c r="K225" s="83"/>
      <c r="L225" s="83"/>
      <c r="M225" s="83"/>
      <c r="N225" s="63"/>
      <c r="O225" s="35"/>
      <c r="P225" s="35"/>
    </row>
    <row r="226" spans="1:16" ht="18" thickTop="1" thickBot="1" x14ac:dyDescent="0.25">
      <c r="A226" s="153" t="s">
        <v>65</v>
      </c>
      <c r="B226" s="154"/>
      <c r="C226" s="154"/>
      <c r="D226" s="154"/>
      <c r="E226" s="154"/>
      <c r="F226" s="154"/>
      <c r="G226" s="155"/>
      <c r="H226" s="82" t="s">
        <v>66</v>
      </c>
      <c r="I226" s="118" t="s">
        <v>187</v>
      </c>
      <c r="J226" s="118" t="s">
        <v>188</v>
      </c>
      <c r="K226" s="118">
        <v>46</v>
      </c>
      <c r="L226" s="118">
        <v>47</v>
      </c>
      <c r="M226" s="118">
        <v>51</v>
      </c>
      <c r="N226" s="63"/>
      <c r="O226" s="35"/>
      <c r="P226" s="35"/>
    </row>
    <row r="227" spans="1:16" ht="17" thickTop="1" x14ac:dyDescent="0.2">
      <c r="A227" s="63"/>
      <c r="B227" s="35"/>
      <c r="C227" s="35"/>
      <c r="D227" s="35"/>
      <c r="E227" s="35"/>
      <c r="F227" s="35" t="s">
        <v>67</v>
      </c>
      <c r="G227" s="82"/>
      <c r="H227" s="82" t="s">
        <v>68</v>
      </c>
      <c r="I227" s="118">
        <v>37704</v>
      </c>
      <c r="J227" s="118">
        <v>8685</v>
      </c>
      <c r="K227" s="118">
        <v>142680</v>
      </c>
      <c r="L227" s="118">
        <v>131546</v>
      </c>
      <c r="M227" s="118">
        <v>135000</v>
      </c>
      <c r="N227" s="63"/>
      <c r="O227" s="35"/>
      <c r="P227" s="35"/>
    </row>
    <row r="228" spans="1:16" ht="16" x14ac:dyDescent="0.2">
      <c r="A228" s="84" t="s">
        <v>46</v>
      </c>
      <c r="B228" s="140" t="s">
        <v>69</v>
      </c>
      <c r="C228" s="141"/>
      <c r="D228" s="141"/>
      <c r="E228" s="142"/>
      <c r="F228" s="85">
        <f>SUMIF(F4:F220,"CA",E4:E220)</f>
        <v>16</v>
      </c>
      <c r="G228" s="86">
        <f>ABS(F228/E221)</f>
        <v>0.19753086419753085</v>
      </c>
      <c r="H228" s="82" t="s">
        <v>70</v>
      </c>
      <c r="I228" s="118">
        <v>37762</v>
      </c>
      <c r="J228" s="118">
        <v>8700</v>
      </c>
      <c r="K228" s="118">
        <v>142718</v>
      </c>
      <c r="L228" s="118">
        <v>131568</v>
      </c>
      <c r="M228" s="118">
        <v>135000</v>
      </c>
      <c r="N228" s="63"/>
      <c r="O228" s="35"/>
      <c r="P228" s="35"/>
    </row>
    <row r="229" spans="1:16" ht="16" x14ac:dyDescent="0.2">
      <c r="A229" s="84" t="s">
        <v>44</v>
      </c>
      <c r="B229" s="140" t="s">
        <v>71</v>
      </c>
      <c r="C229" s="141"/>
      <c r="D229" s="141"/>
      <c r="E229" s="142"/>
      <c r="F229" s="85">
        <f>SUMIF(F4:F220,"EL",E4:E220)</f>
        <v>16</v>
      </c>
      <c r="G229" s="86">
        <f>ABS(F229/E221)</f>
        <v>0.19753086419753085</v>
      </c>
      <c r="H229" s="82" t="s">
        <v>72</v>
      </c>
      <c r="I229" s="118">
        <f>SUM(I228-I227)</f>
        <v>58</v>
      </c>
      <c r="J229" s="118">
        <f>SUM(J228-J227)</f>
        <v>15</v>
      </c>
      <c r="K229" s="118">
        <f>SUM(K228-K227)</f>
        <v>38</v>
      </c>
      <c r="L229" s="118">
        <f>SUM(L228-L227)</f>
        <v>22</v>
      </c>
      <c r="M229" s="118">
        <f>SUM(M228-M227)</f>
        <v>0</v>
      </c>
      <c r="N229" s="63"/>
      <c r="O229" s="35"/>
      <c r="P229" s="35"/>
    </row>
    <row r="230" spans="1:16" ht="16" x14ac:dyDescent="0.2">
      <c r="A230" s="84" t="s">
        <v>53</v>
      </c>
      <c r="B230" s="140" t="s">
        <v>73</v>
      </c>
      <c r="C230" s="141"/>
      <c r="D230" s="141"/>
      <c r="E230" s="142"/>
      <c r="F230" s="85">
        <f>SUMIF(F4:F220,"EN",E4:E220)</f>
        <v>0</v>
      </c>
      <c r="G230" s="86">
        <f>ABS(F230/E221)</f>
        <v>0</v>
      </c>
      <c r="H230" s="82" t="s">
        <v>74</v>
      </c>
      <c r="I230" s="118"/>
      <c r="J230" s="118"/>
      <c r="K230" s="118"/>
      <c r="L230" s="118"/>
      <c r="M230" s="118"/>
      <c r="N230" s="63"/>
      <c r="O230" s="35"/>
      <c r="P230" s="35"/>
    </row>
    <row r="231" spans="1:16" ht="16" x14ac:dyDescent="0.2">
      <c r="A231" s="84" t="s">
        <v>54</v>
      </c>
      <c r="B231" s="140" t="s">
        <v>75</v>
      </c>
      <c r="C231" s="141"/>
      <c r="D231" s="141"/>
      <c r="E231" s="142"/>
      <c r="F231" s="85">
        <f>SUMIF(F4:F220,"EV",E4:E220)</f>
        <v>0</v>
      </c>
      <c r="G231" s="86">
        <f>ABS(F231/E221)</f>
        <v>0</v>
      </c>
      <c r="H231" s="82"/>
      <c r="I231" s="118"/>
      <c r="J231" s="118"/>
      <c r="K231" s="118" t="s">
        <v>76</v>
      </c>
      <c r="L231" s="118"/>
      <c r="M231" s="118"/>
      <c r="N231" s="63"/>
      <c r="O231" s="35"/>
      <c r="P231" s="35"/>
    </row>
    <row r="232" spans="1:16" ht="16" x14ac:dyDescent="0.2">
      <c r="A232" s="84" t="s">
        <v>77</v>
      </c>
      <c r="B232" s="140" t="s">
        <v>78</v>
      </c>
      <c r="C232" s="141"/>
      <c r="D232" s="141"/>
      <c r="E232" s="142"/>
      <c r="F232" s="85">
        <f>SUMIF(F4:F220,"FP",E4:E220)</f>
        <v>0</v>
      </c>
      <c r="G232" s="86">
        <f>ABS(F232/E221)</f>
        <v>0</v>
      </c>
      <c r="H232" s="82"/>
      <c r="I232" s="35"/>
      <c r="J232" s="35"/>
      <c r="K232" s="35"/>
      <c r="L232" s="35"/>
      <c r="M232" s="35"/>
      <c r="N232" s="63"/>
      <c r="O232" s="35"/>
      <c r="P232" s="35"/>
    </row>
    <row r="233" spans="1:16" ht="16" x14ac:dyDescent="0.2">
      <c r="A233" s="84" t="s">
        <v>51</v>
      </c>
      <c r="B233" s="140" t="s">
        <v>79</v>
      </c>
      <c r="C233" s="141"/>
      <c r="D233" s="141"/>
      <c r="E233" s="142"/>
      <c r="F233" s="85">
        <f>SUMIF(F4:F220,"LS",E4:E220)</f>
        <v>18</v>
      </c>
      <c r="G233" s="86">
        <f>ABS(F233/E221)</f>
        <v>0.22222222222222221</v>
      </c>
      <c r="H233" s="82" t="s">
        <v>80</v>
      </c>
      <c r="I233" s="35"/>
      <c r="J233" s="35"/>
      <c r="K233" s="35"/>
      <c r="L233" s="35"/>
      <c r="M233" s="35"/>
      <c r="N233" s="63"/>
      <c r="O233" s="35"/>
      <c r="P233" s="35"/>
    </row>
    <row r="234" spans="1:16" ht="16" x14ac:dyDescent="0.2">
      <c r="A234" s="84" t="s">
        <v>47</v>
      </c>
      <c r="B234" s="140" t="s">
        <v>81</v>
      </c>
      <c r="C234" s="141"/>
      <c r="D234" s="141"/>
      <c r="E234" s="142"/>
      <c r="F234" s="85">
        <f>SUMIF(F4:F220,"MA",E4:E220)</f>
        <v>1</v>
      </c>
      <c r="G234" s="86">
        <f>ABS(F234/E221)</f>
        <v>1.2345679012345678E-2</v>
      </c>
      <c r="H234" s="35"/>
      <c r="I234" s="35"/>
      <c r="J234" s="35"/>
      <c r="K234" s="35"/>
      <c r="L234" s="35"/>
      <c r="M234" s="35"/>
      <c r="N234" s="35"/>
      <c r="O234" s="35"/>
      <c r="P234" s="35"/>
    </row>
    <row r="235" spans="1:16" ht="16" x14ac:dyDescent="0.2">
      <c r="A235" s="84" t="s">
        <v>49</v>
      </c>
      <c r="B235" s="140" t="s">
        <v>82</v>
      </c>
      <c r="C235" s="141"/>
      <c r="D235" s="141"/>
      <c r="E235" s="142"/>
      <c r="F235" s="85">
        <f>SUMIF(F4:F220,"TS",E4:E220)</f>
        <v>4</v>
      </c>
      <c r="G235" s="86">
        <f>ABS(F235/E221)</f>
        <v>4.9382716049382713E-2</v>
      </c>
      <c r="H235" s="35"/>
      <c r="I235" s="35"/>
      <c r="J235" s="35"/>
      <c r="K235" s="35"/>
      <c r="L235" s="35"/>
      <c r="M235" s="35"/>
      <c r="N235" s="35"/>
      <c r="O235" s="35"/>
      <c r="P235" s="35"/>
    </row>
    <row r="236" spans="1:16" ht="16" x14ac:dyDescent="0.2">
      <c r="A236" s="84" t="s">
        <v>45</v>
      </c>
      <c r="B236" s="140" t="s">
        <v>83</v>
      </c>
      <c r="C236" s="141"/>
      <c r="D236" s="141"/>
      <c r="E236" s="142"/>
      <c r="F236" s="85">
        <f>SUMIF(F4:F220,"PL",E4:E220)</f>
        <v>14</v>
      </c>
      <c r="G236" s="86">
        <f>ABS(F236/E221)</f>
        <v>0.1728395061728395</v>
      </c>
      <c r="H236" s="35"/>
      <c r="I236" s="35"/>
      <c r="J236" s="35"/>
      <c r="K236" s="35"/>
      <c r="L236" s="35"/>
      <c r="M236" s="35"/>
      <c r="N236" s="35"/>
      <c r="O236" s="35"/>
      <c r="P236" s="35"/>
    </row>
    <row r="237" spans="1:16" ht="16" x14ac:dyDescent="0.2">
      <c r="A237" s="84" t="s">
        <v>50</v>
      </c>
      <c r="B237" s="140" t="s">
        <v>84</v>
      </c>
      <c r="C237" s="141"/>
      <c r="D237" s="141"/>
      <c r="E237" s="142"/>
      <c r="F237" s="85">
        <f>SUMIF(F4:F220,"SF",E4:E220)</f>
        <v>12</v>
      </c>
      <c r="G237" s="86">
        <f>ABS(F237/E221)</f>
        <v>0.14814814814814814</v>
      </c>
      <c r="H237" s="35"/>
      <c r="I237" s="35"/>
      <c r="J237" s="35"/>
      <c r="K237" s="35"/>
      <c r="L237" s="35"/>
      <c r="M237" s="35"/>
      <c r="N237" s="35"/>
      <c r="O237" s="35"/>
      <c r="P237" s="35"/>
    </row>
    <row r="238" spans="1:16" ht="16" x14ac:dyDescent="0.2">
      <c r="A238" s="84" t="s">
        <v>48</v>
      </c>
      <c r="B238" s="140" t="s">
        <v>85</v>
      </c>
      <c r="C238" s="141"/>
      <c r="D238" s="141"/>
      <c r="E238" s="142"/>
      <c r="F238" s="85">
        <f>SUMIF(F4:F220,"CT",E4:E220)</f>
        <v>0</v>
      </c>
      <c r="G238" s="86">
        <f>ABS(F238/E221)</f>
        <v>0</v>
      </c>
      <c r="H238" s="35"/>
      <c r="I238" s="35"/>
      <c r="J238" s="35"/>
      <c r="K238" s="35"/>
      <c r="L238" s="35"/>
      <c r="M238" s="35"/>
      <c r="N238" s="35"/>
      <c r="O238" s="35"/>
      <c r="P238" s="35"/>
    </row>
    <row r="239" spans="1:16" ht="16" x14ac:dyDescent="0.2">
      <c r="A239" s="84" t="s">
        <v>86</v>
      </c>
      <c r="B239" s="140" t="s">
        <v>87</v>
      </c>
      <c r="C239" s="141"/>
      <c r="D239" s="141"/>
      <c r="E239" s="142"/>
      <c r="F239" s="85">
        <f>SUMIF(F4:F220,"PM",E4:E220)</f>
        <v>0</v>
      </c>
      <c r="G239" s="86">
        <f>ABS(F239/E221)</f>
        <v>0</v>
      </c>
      <c r="H239" s="35"/>
      <c r="I239" s="35"/>
      <c r="J239" s="35"/>
      <c r="K239" s="35"/>
      <c r="L239" s="35"/>
      <c r="M239" s="35"/>
      <c r="N239" s="35"/>
      <c r="O239" s="35"/>
      <c r="P239" s="35"/>
    </row>
    <row r="240" spans="1:16" ht="16" x14ac:dyDescent="0.2">
      <c r="A240" s="84" t="s">
        <v>52</v>
      </c>
      <c r="B240" s="140" t="s">
        <v>88</v>
      </c>
      <c r="C240" s="141"/>
      <c r="D240" s="141"/>
      <c r="E240" s="142"/>
      <c r="F240" s="85">
        <f>SUMIF(F4:F220,"OS",E4:E220)</f>
        <v>0</v>
      </c>
      <c r="G240" s="86">
        <f>ABS(F240/E221)</f>
        <v>0</v>
      </c>
      <c r="H240" s="35"/>
      <c r="I240" s="35"/>
      <c r="J240" s="35"/>
      <c r="K240" s="35"/>
      <c r="L240" s="35"/>
      <c r="M240" s="35"/>
      <c r="N240" s="35"/>
      <c r="O240" s="35"/>
      <c r="P240" s="35"/>
    </row>
    <row r="241" spans="1:16" ht="16" x14ac:dyDescent="0.2">
      <c r="A241" s="63"/>
      <c r="B241" s="63"/>
      <c r="C241" s="69"/>
      <c r="D241" s="69"/>
      <c r="E241" s="35"/>
      <c r="F241" s="35"/>
      <c r="G241" s="86">
        <f>SUM(G228:G240)</f>
        <v>0.99999999999999989</v>
      </c>
      <c r="H241" s="35"/>
      <c r="I241" s="35"/>
      <c r="J241" s="35"/>
      <c r="K241" s="35"/>
      <c r="L241" s="35"/>
      <c r="M241" s="35"/>
      <c r="N241" s="35"/>
      <c r="O241" s="35"/>
      <c r="P241" s="35"/>
    </row>
  </sheetData>
  <mergeCells count="23">
    <mergeCell ref="B237:E237"/>
    <mergeCell ref="B238:E238"/>
    <mergeCell ref="B239:E239"/>
    <mergeCell ref="B240:E240"/>
    <mergeCell ref="B231:E231"/>
    <mergeCell ref="B232:E232"/>
    <mergeCell ref="B233:E233"/>
    <mergeCell ref="B234:E234"/>
    <mergeCell ref="B235:E235"/>
    <mergeCell ref="B236:E236"/>
    <mergeCell ref="B230:E230"/>
    <mergeCell ref="A1:G1"/>
    <mergeCell ref="I1:L1"/>
    <mergeCell ref="M1:N1"/>
    <mergeCell ref="A2:G2"/>
    <mergeCell ref="G221:H221"/>
    <mergeCell ref="A222:C222"/>
    <mergeCell ref="G222:H222"/>
    <mergeCell ref="G223:H223"/>
    <mergeCell ref="G224:H224"/>
    <mergeCell ref="A226:G226"/>
    <mergeCell ref="B228:E228"/>
    <mergeCell ref="B229:E22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241"/>
  <sheetViews>
    <sheetView zoomScale="86" zoomScaleNormal="86" workbookViewId="0">
      <pane ySplit="3" topLeftCell="A221" activePane="bottomLeft" state="frozen"/>
      <selection activeCell="B223" sqref="B223"/>
      <selection pane="bottomLeft" activeCell="J240" sqref="J240"/>
    </sheetView>
  </sheetViews>
  <sheetFormatPr baseColWidth="10" defaultColWidth="8.83203125" defaultRowHeight="15" x14ac:dyDescent="0.2"/>
  <cols>
    <col min="1" max="1" width="9.5" customWidth="1"/>
    <col min="2" max="2" width="17.83203125" customWidth="1"/>
    <col min="3" max="4" width="5.5" customWidth="1"/>
    <col min="5" max="5" width="7.1640625" customWidth="1"/>
    <col min="7" max="8" width="15.5" customWidth="1"/>
    <col min="9" max="9" width="9.1640625" customWidth="1"/>
    <col min="14" max="14" width="12.1640625" customWidth="1"/>
    <col min="15" max="15" width="15.5" customWidth="1"/>
    <col min="16" max="16" width="63.5" customWidth="1"/>
  </cols>
  <sheetData>
    <row r="1" spans="1:18" ht="16" x14ac:dyDescent="0.2">
      <c r="A1" s="156" t="s">
        <v>32</v>
      </c>
      <c r="B1" s="156"/>
      <c r="C1" s="156"/>
      <c r="D1" s="156"/>
      <c r="E1" s="156"/>
      <c r="F1" s="156"/>
      <c r="G1" s="156"/>
      <c r="H1" s="118" t="s">
        <v>33</v>
      </c>
      <c r="I1" s="157" t="s">
        <v>267</v>
      </c>
      <c r="J1" s="157"/>
      <c r="K1" s="157"/>
      <c r="L1" s="157"/>
      <c r="M1" s="158" t="s">
        <v>34</v>
      </c>
      <c r="N1" s="158"/>
      <c r="O1" s="118" t="s">
        <v>93</v>
      </c>
      <c r="P1" s="118"/>
      <c r="Q1" s="121"/>
      <c r="R1" s="121"/>
    </row>
    <row r="2" spans="1:18" ht="16" x14ac:dyDescent="0.2">
      <c r="A2" s="159" t="s">
        <v>91</v>
      </c>
      <c r="B2" s="160"/>
      <c r="C2" s="160"/>
      <c r="D2" s="160"/>
      <c r="E2" s="160"/>
      <c r="F2" s="160"/>
      <c r="G2" s="160"/>
      <c r="H2" s="102">
        <v>3</v>
      </c>
      <c r="I2" s="122"/>
      <c r="J2" s="122"/>
      <c r="K2" s="122"/>
      <c r="L2" s="122"/>
      <c r="M2" s="120"/>
      <c r="N2" s="118"/>
      <c r="O2" s="118"/>
      <c r="P2" s="118"/>
      <c r="Q2" s="121"/>
      <c r="R2" s="121"/>
    </row>
    <row r="3" spans="1:18" ht="90" x14ac:dyDescent="0.2">
      <c r="A3" s="36" t="s">
        <v>35</v>
      </c>
      <c r="B3" s="37" t="s">
        <v>94</v>
      </c>
      <c r="C3" s="38" t="s">
        <v>36</v>
      </c>
      <c r="D3" s="38" t="s">
        <v>101</v>
      </c>
      <c r="E3" s="37" t="s">
        <v>37</v>
      </c>
      <c r="F3" s="39" t="s">
        <v>38</v>
      </c>
      <c r="G3" s="40" t="s">
        <v>39</v>
      </c>
      <c r="H3" s="40" t="s">
        <v>40</v>
      </c>
      <c r="I3" s="123" t="s">
        <v>268</v>
      </c>
      <c r="J3" s="124" t="s">
        <v>269</v>
      </c>
      <c r="K3" s="125" t="s">
        <v>179</v>
      </c>
      <c r="L3" s="126" t="s">
        <v>106</v>
      </c>
      <c r="M3" s="127" t="s">
        <v>96</v>
      </c>
      <c r="N3" s="36" t="s">
        <v>41</v>
      </c>
      <c r="O3" s="37" t="s">
        <v>180</v>
      </c>
      <c r="P3" s="39" t="s">
        <v>43</v>
      </c>
    </row>
    <row r="4" spans="1:18" ht="16" x14ac:dyDescent="0.2">
      <c r="A4" s="46">
        <v>0.31597222222222221</v>
      </c>
      <c r="B4" s="40" t="s">
        <v>155</v>
      </c>
      <c r="C4" s="40"/>
      <c r="D4" s="40" t="s">
        <v>194</v>
      </c>
      <c r="E4" s="37">
        <v>1</v>
      </c>
      <c r="F4" s="39" t="s">
        <v>44</v>
      </c>
      <c r="G4" s="47" t="s">
        <v>103</v>
      </c>
      <c r="H4" s="40" t="s">
        <v>201</v>
      </c>
      <c r="I4" s="48">
        <v>1</v>
      </c>
      <c r="J4" s="49"/>
      <c r="K4" s="50"/>
      <c r="L4" s="51"/>
      <c r="M4" s="52"/>
      <c r="N4" s="46">
        <v>0.32013888888888892</v>
      </c>
      <c r="O4" s="53">
        <f t="shared" ref="O4:O67" si="0">ABS(N4-A4)</f>
        <v>4.1666666666667074E-3</v>
      </c>
      <c r="P4" s="54"/>
    </row>
    <row r="5" spans="1:18" ht="16" x14ac:dyDescent="0.2">
      <c r="A5" s="46">
        <v>0.32361111111111113</v>
      </c>
      <c r="B5" s="40" t="s">
        <v>282</v>
      </c>
      <c r="C5" s="40"/>
      <c r="D5" s="40" t="s">
        <v>120</v>
      </c>
      <c r="E5" s="37">
        <v>1</v>
      </c>
      <c r="F5" s="39" t="s">
        <v>51</v>
      </c>
      <c r="G5" s="47" t="s">
        <v>103</v>
      </c>
      <c r="H5" s="40" t="s">
        <v>264</v>
      </c>
      <c r="I5" s="48"/>
      <c r="J5" s="49"/>
      <c r="K5" s="50"/>
      <c r="L5" s="51">
        <v>1</v>
      </c>
      <c r="M5" s="52"/>
      <c r="N5" s="46">
        <v>0.3298611111111111</v>
      </c>
      <c r="O5" s="53">
        <f t="shared" si="0"/>
        <v>6.2499999999999778E-3</v>
      </c>
      <c r="P5" s="54"/>
    </row>
    <row r="6" spans="1:18" ht="16" x14ac:dyDescent="0.2">
      <c r="A6" s="46">
        <v>0.32430555555555557</v>
      </c>
      <c r="B6" s="40" t="s">
        <v>114</v>
      </c>
      <c r="C6" s="40"/>
      <c r="D6" s="40" t="s">
        <v>120</v>
      </c>
      <c r="E6" s="37">
        <v>1</v>
      </c>
      <c r="F6" s="39" t="s">
        <v>46</v>
      </c>
      <c r="G6" s="47" t="s">
        <v>103</v>
      </c>
      <c r="H6" s="40" t="s">
        <v>125</v>
      </c>
      <c r="I6" s="48">
        <v>1</v>
      </c>
      <c r="J6" s="49"/>
      <c r="K6" s="50"/>
      <c r="L6" s="51"/>
      <c r="M6" s="52"/>
      <c r="N6" s="46">
        <v>0.32916666666666666</v>
      </c>
      <c r="O6" s="53">
        <f t="shared" si="0"/>
        <v>4.8611111111110938E-3</v>
      </c>
      <c r="P6" s="54"/>
    </row>
    <row r="7" spans="1:18" ht="16" x14ac:dyDescent="0.2">
      <c r="A7" s="46">
        <v>0.32430555555555557</v>
      </c>
      <c r="B7" s="40" t="s">
        <v>283</v>
      </c>
      <c r="C7" s="40"/>
      <c r="D7" s="40" t="s">
        <v>120</v>
      </c>
      <c r="E7" s="37">
        <v>2</v>
      </c>
      <c r="F7" s="39" t="s">
        <v>51</v>
      </c>
      <c r="G7" s="47" t="s">
        <v>103</v>
      </c>
      <c r="H7" s="40" t="s">
        <v>217</v>
      </c>
      <c r="I7" s="48">
        <v>1</v>
      </c>
      <c r="J7" s="49"/>
      <c r="K7" s="50"/>
      <c r="L7" s="51"/>
      <c r="M7" s="52"/>
      <c r="N7" s="46">
        <v>0.33680555555555558</v>
      </c>
      <c r="O7" s="53">
        <f t="shared" si="0"/>
        <v>1.2500000000000011E-2</v>
      </c>
      <c r="P7" s="54"/>
    </row>
    <row r="8" spans="1:18" ht="16" x14ac:dyDescent="0.2">
      <c r="A8" s="46">
        <v>0.32500000000000001</v>
      </c>
      <c r="B8" s="40" t="s">
        <v>112</v>
      </c>
      <c r="C8" s="40"/>
      <c r="D8" s="40" t="s">
        <v>120</v>
      </c>
      <c r="E8" s="37">
        <v>1</v>
      </c>
      <c r="F8" s="39" t="s">
        <v>46</v>
      </c>
      <c r="G8" s="47" t="s">
        <v>103</v>
      </c>
      <c r="H8" s="40" t="s">
        <v>274</v>
      </c>
      <c r="I8" s="48"/>
      <c r="J8" s="49"/>
      <c r="K8" s="50">
        <v>1</v>
      </c>
      <c r="L8" s="51"/>
      <c r="M8" s="52"/>
      <c r="N8" s="46">
        <v>0.33263888888888887</v>
      </c>
      <c r="O8" s="53">
        <f t="shared" si="0"/>
        <v>7.6388888888888618E-3</v>
      </c>
      <c r="P8" s="54"/>
    </row>
    <row r="9" spans="1:18" ht="16" x14ac:dyDescent="0.2">
      <c r="A9" s="46">
        <v>0.32500000000000001</v>
      </c>
      <c r="B9" s="40" t="s">
        <v>229</v>
      </c>
      <c r="C9" s="40"/>
      <c r="D9" s="40" t="s">
        <v>120</v>
      </c>
      <c r="E9" s="37">
        <v>1</v>
      </c>
      <c r="F9" s="39" t="s">
        <v>44</v>
      </c>
      <c r="G9" s="47" t="s">
        <v>103</v>
      </c>
      <c r="H9" s="40" t="s">
        <v>284</v>
      </c>
      <c r="I9" s="48"/>
      <c r="J9" s="49"/>
      <c r="K9" s="50">
        <v>1</v>
      </c>
      <c r="L9" s="51"/>
      <c r="M9" s="52"/>
      <c r="N9" s="46">
        <v>0.33680555555555558</v>
      </c>
      <c r="O9" s="53">
        <f t="shared" si="0"/>
        <v>1.1805555555555569E-2</v>
      </c>
      <c r="P9" s="54"/>
    </row>
    <row r="10" spans="1:18" ht="16" x14ac:dyDescent="0.2">
      <c r="A10" s="46">
        <v>0.33680555555555558</v>
      </c>
      <c r="B10" s="40" t="s">
        <v>229</v>
      </c>
      <c r="C10" s="40"/>
      <c r="D10" s="40" t="s">
        <v>120</v>
      </c>
      <c r="E10" s="37">
        <v>1</v>
      </c>
      <c r="F10" s="39" t="s">
        <v>44</v>
      </c>
      <c r="G10" s="47" t="s">
        <v>284</v>
      </c>
      <c r="H10" s="40" t="s">
        <v>103</v>
      </c>
      <c r="I10" s="48"/>
      <c r="J10" s="49"/>
      <c r="K10" s="50">
        <v>1</v>
      </c>
      <c r="L10" s="51"/>
      <c r="M10" s="52"/>
      <c r="N10" s="46">
        <v>0.3430555555555555</v>
      </c>
      <c r="O10" s="53">
        <f t="shared" si="0"/>
        <v>6.2499999999999223E-3</v>
      </c>
      <c r="P10" s="54"/>
    </row>
    <row r="11" spans="1:18" ht="16" x14ac:dyDescent="0.2">
      <c r="A11" s="46">
        <v>0.33333333333333331</v>
      </c>
      <c r="B11" s="40" t="s">
        <v>127</v>
      </c>
      <c r="C11" s="40"/>
      <c r="D11" s="40" t="s">
        <v>120</v>
      </c>
      <c r="E11" s="37">
        <v>1</v>
      </c>
      <c r="F11" s="39" t="s">
        <v>49</v>
      </c>
      <c r="G11" s="47" t="s">
        <v>103</v>
      </c>
      <c r="H11" s="40" t="s">
        <v>142</v>
      </c>
      <c r="I11" s="48"/>
      <c r="J11" s="49"/>
      <c r="K11" s="50"/>
      <c r="L11" s="51">
        <v>1</v>
      </c>
      <c r="M11" s="52"/>
      <c r="N11" s="46">
        <v>0.3354166666666667</v>
      </c>
      <c r="O11" s="53">
        <f t="shared" si="0"/>
        <v>2.0833333333333814E-3</v>
      </c>
      <c r="P11" s="54"/>
    </row>
    <row r="12" spans="1:18" ht="16" x14ac:dyDescent="0.2">
      <c r="A12" s="46">
        <v>0.33333333333333331</v>
      </c>
      <c r="B12" s="40" t="s">
        <v>191</v>
      </c>
      <c r="C12" s="40"/>
      <c r="D12" s="40" t="s">
        <v>120</v>
      </c>
      <c r="E12" s="37">
        <v>1</v>
      </c>
      <c r="F12" s="39" t="s">
        <v>51</v>
      </c>
      <c r="G12" s="47" t="s">
        <v>103</v>
      </c>
      <c r="H12" s="40" t="s">
        <v>233</v>
      </c>
      <c r="I12" s="48"/>
      <c r="J12" s="49"/>
      <c r="K12" s="50"/>
      <c r="L12" s="51">
        <v>1</v>
      </c>
      <c r="M12" s="52"/>
      <c r="N12" s="46">
        <v>0.33819444444444446</v>
      </c>
      <c r="O12" s="53">
        <f t="shared" si="0"/>
        <v>4.8611111111111494E-3</v>
      </c>
      <c r="P12" s="54"/>
    </row>
    <row r="13" spans="1:18" ht="16" x14ac:dyDescent="0.2">
      <c r="A13" s="46">
        <v>0.33333333333333331</v>
      </c>
      <c r="B13" s="40" t="s">
        <v>131</v>
      </c>
      <c r="C13" s="40"/>
      <c r="D13" s="40" t="s">
        <v>194</v>
      </c>
      <c r="E13" s="37">
        <v>1</v>
      </c>
      <c r="F13" s="39" t="s">
        <v>45</v>
      </c>
      <c r="G13" s="47" t="s">
        <v>103</v>
      </c>
      <c r="H13" s="40" t="s">
        <v>195</v>
      </c>
      <c r="I13" s="48"/>
      <c r="J13" s="49"/>
      <c r="K13" s="50"/>
      <c r="L13" s="51">
        <v>1</v>
      </c>
      <c r="M13" s="52"/>
      <c r="N13" s="46">
        <v>0.34236111111111112</v>
      </c>
      <c r="O13" s="53">
        <f t="shared" si="0"/>
        <v>9.0277777777778012E-3</v>
      </c>
      <c r="P13" s="54"/>
    </row>
    <row r="14" spans="1:18" ht="16" x14ac:dyDescent="0.2">
      <c r="A14" s="46">
        <v>0.3430555555555555</v>
      </c>
      <c r="B14" s="40" t="s">
        <v>123</v>
      </c>
      <c r="C14" s="40"/>
      <c r="D14" s="40" t="s">
        <v>120</v>
      </c>
      <c r="E14" s="37">
        <v>1</v>
      </c>
      <c r="F14" s="39" t="s">
        <v>46</v>
      </c>
      <c r="G14" s="47" t="s">
        <v>103</v>
      </c>
      <c r="H14" s="40" t="s">
        <v>230</v>
      </c>
      <c r="I14" s="48">
        <v>1</v>
      </c>
      <c r="J14" s="49"/>
      <c r="K14" s="50"/>
      <c r="L14" s="51"/>
      <c r="M14" s="52"/>
      <c r="N14" s="46">
        <v>0.34513888888888888</v>
      </c>
      <c r="O14" s="53">
        <f t="shared" si="0"/>
        <v>2.0833333333333814E-3</v>
      </c>
      <c r="P14" s="54"/>
    </row>
    <row r="15" spans="1:18" ht="16" x14ac:dyDescent="0.2">
      <c r="A15" s="46">
        <v>0.3430555555555555</v>
      </c>
      <c r="B15" s="40" t="s">
        <v>222</v>
      </c>
      <c r="C15" s="40"/>
      <c r="D15" s="40" t="s">
        <v>120</v>
      </c>
      <c r="E15" s="37">
        <v>1</v>
      </c>
      <c r="F15" s="39" t="s">
        <v>50</v>
      </c>
      <c r="G15" s="47" t="s">
        <v>103</v>
      </c>
      <c r="H15" s="40" t="s">
        <v>142</v>
      </c>
      <c r="I15" s="48">
        <v>1</v>
      </c>
      <c r="J15" s="49"/>
      <c r="K15" s="50"/>
      <c r="L15" s="51"/>
      <c r="M15" s="52"/>
      <c r="N15" s="46">
        <v>0.34652777777777777</v>
      </c>
      <c r="O15" s="53">
        <f t="shared" si="0"/>
        <v>3.4722222222222654E-3</v>
      </c>
      <c r="P15" s="54"/>
    </row>
    <row r="16" spans="1:18" ht="16" x14ac:dyDescent="0.2">
      <c r="A16" s="46">
        <v>0.34375</v>
      </c>
      <c r="B16" s="40" t="s">
        <v>131</v>
      </c>
      <c r="C16" s="40"/>
      <c r="D16" s="40" t="s">
        <v>120</v>
      </c>
      <c r="E16" s="37">
        <v>1</v>
      </c>
      <c r="F16" s="39" t="s">
        <v>44</v>
      </c>
      <c r="G16" s="47" t="s">
        <v>103</v>
      </c>
      <c r="H16" s="40" t="s">
        <v>136</v>
      </c>
      <c r="I16" s="48"/>
      <c r="J16" s="49"/>
      <c r="K16" s="50">
        <v>1</v>
      </c>
      <c r="L16" s="51"/>
      <c r="M16" s="52"/>
      <c r="N16" s="46">
        <v>0.34791666666666665</v>
      </c>
      <c r="O16" s="53">
        <f t="shared" si="0"/>
        <v>4.1666666666666519E-3</v>
      </c>
      <c r="P16" s="54"/>
    </row>
    <row r="17" spans="1:16" ht="16" x14ac:dyDescent="0.2">
      <c r="A17" s="46">
        <v>0.34375</v>
      </c>
      <c r="B17" s="40" t="s">
        <v>280</v>
      </c>
      <c r="C17" s="40"/>
      <c r="D17" s="40" t="s">
        <v>194</v>
      </c>
      <c r="E17" s="37">
        <v>2</v>
      </c>
      <c r="F17" s="39" t="s">
        <v>44</v>
      </c>
      <c r="G17" s="47" t="s">
        <v>103</v>
      </c>
      <c r="H17" s="40" t="s">
        <v>107</v>
      </c>
      <c r="I17" s="48"/>
      <c r="J17" s="49"/>
      <c r="K17" s="50">
        <v>1</v>
      </c>
      <c r="L17" s="51"/>
      <c r="M17" s="52"/>
      <c r="N17" s="46">
        <v>0.3520833333333333</v>
      </c>
      <c r="O17" s="53">
        <f t="shared" si="0"/>
        <v>8.3333333333333037E-3</v>
      </c>
      <c r="P17" s="54"/>
    </row>
    <row r="18" spans="1:16" ht="16" x14ac:dyDescent="0.2">
      <c r="A18" s="46">
        <v>0.34583333333333338</v>
      </c>
      <c r="B18" s="40" t="s">
        <v>109</v>
      </c>
      <c r="C18" s="40"/>
      <c r="D18" s="40" t="s">
        <v>120</v>
      </c>
      <c r="E18" s="37">
        <v>1</v>
      </c>
      <c r="F18" s="39" t="s">
        <v>49</v>
      </c>
      <c r="G18" s="47" t="s">
        <v>103</v>
      </c>
      <c r="H18" s="40" t="s">
        <v>216</v>
      </c>
      <c r="I18" s="48"/>
      <c r="J18" s="49"/>
      <c r="K18" s="50"/>
      <c r="L18" s="51">
        <v>1</v>
      </c>
      <c r="M18" s="52"/>
      <c r="N18" s="46">
        <v>0.3576388888888889</v>
      </c>
      <c r="O18" s="53">
        <f t="shared" si="0"/>
        <v>1.1805555555555514E-2</v>
      </c>
      <c r="P18" s="54"/>
    </row>
    <row r="19" spans="1:16" ht="16" x14ac:dyDescent="0.2">
      <c r="A19" s="46">
        <v>0.34583333333333338</v>
      </c>
      <c r="B19" s="40" t="s">
        <v>213</v>
      </c>
      <c r="C19" s="40"/>
      <c r="D19" s="40" t="s">
        <v>120</v>
      </c>
      <c r="E19" s="37">
        <v>1</v>
      </c>
      <c r="F19" s="39" t="s">
        <v>51</v>
      </c>
      <c r="G19" s="47" t="s">
        <v>103</v>
      </c>
      <c r="H19" s="40" t="s">
        <v>125</v>
      </c>
      <c r="I19" s="48"/>
      <c r="J19" s="49"/>
      <c r="K19" s="50"/>
      <c r="L19" s="51">
        <v>1</v>
      </c>
      <c r="M19" s="52"/>
      <c r="N19" s="46">
        <v>0.35000000000000003</v>
      </c>
      <c r="O19" s="53">
        <f t="shared" si="0"/>
        <v>4.1666666666666519E-3</v>
      </c>
      <c r="P19" s="54"/>
    </row>
    <row r="20" spans="1:16" ht="16" x14ac:dyDescent="0.2">
      <c r="A20" s="46">
        <v>0.34930555555555554</v>
      </c>
      <c r="B20" s="40" t="s">
        <v>256</v>
      </c>
      <c r="C20" s="40"/>
      <c r="D20" s="40" t="s">
        <v>120</v>
      </c>
      <c r="E20" s="37">
        <v>1</v>
      </c>
      <c r="F20" s="39" t="s">
        <v>45</v>
      </c>
      <c r="G20" s="47" t="s">
        <v>103</v>
      </c>
      <c r="H20" s="40" t="s">
        <v>143</v>
      </c>
      <c r="I20" s="48">
        <v>1</v>
      </c>
      <c r="J20" s="49"/>
      <c r="K20" s="50"/>
      <c r="L20" s="51"/>
      <c r="M20" s="52"/>
      <c r="N20" s="46">
        <v>0.35138888888888892</v>
      </c>
      <c r="O20" s="53">
        <f t="shared" si="0"/>
        <v>2.0833333333333814E-3</v>
      </c>
      <c r="P20" s="54"/>
    </row>
    <row r="21" spans="1:16" ht="16" x14ac:dyDescent="0.2">
      <c r="A21" s="46">
        <v>0.35138888888888892</v>
      </c>
      <c r="B21" s="40" t="s">
        <v>256</v>
      </c>
      <c r="C21" s="40"/>
      <c r="D21" s="40" t="s">
        <v>120</v>
      </c>
      <c r="E21" s="37">
        <v>1</v>
      </c>
      <c r="F21" s="39" t="s">
        <v>45</v>
      </c>
      <c r="G21" s="47" t="s">
        <v>143</v>
      </c>
      <c r="H21" s="40" t="s">
        <v>136</v>
      </c>
      <c r="I21" s="48">
        <v>1</v>
      </c>
      <c r="J21" s="49"/>
      <c r="K21" s="50"/>
      <c r="L21" s="51"/>
      <c r="M21" s="52"/>
      <c r="N21" s="46">
        <v>0.3576388888888889</v>
      </c>
      <c r="O21" s="53">
        <f t="shared" si="0"/>
        <v>6.2499999999999778E-3</v>
      </c>
      <c r="P21" s="54"/>
    </row>
    <row r="22" spans="1:16" ht="16" x14ac:dyDescent="0.2">
      <c r="A22" s="46">
        <v>0.3527777777777778</v>
      </c>
      <c r="B22" s="40" t="s">
        <v>285</v>
      </c>
      <c r="C22" s="40"/>
      <c r="D22" s="40" t="s">
        <v>194</v>
      </c>
      <c r="E22" s="37">
        <v>1</v>
      </c>
      <c r="F22" s="39" t="s">
        <v>44</v>
      </c>
      <c r="G22" s="47" t="s">
        <v>103</v>
      </c>
      <c r="H22" s="40" t="s">
        <v>284</v>
      </c>
      <c r="I22" s="48"/>
      <c r="J22" s="49"/>
      <c r="K22" s="50">
        <v>1</v>
      </c>
      <c r="L22" s="51"/>
      <c r="M22" s="52"/>
      <c r="N22" s="46">
        <v>0.3576388888888889</v>
      </c>
      <c r="O22" s="53">
        <f t="shared" si="0"/>
        <v>4.8611111111110938E-3</v>
      </c>
      <c r="P22" s="54"/>
    </row>
    <row r="23" spans="1:16" ht="16" x14ac:dyDescent="0.2">
      <c r="A23" s="46">
        <v>0.35972222222222222</v>
      </c>
      <c r="B23" s="40" t="s">
        <v>131</v>
      </c>
      <c r="C23" s="40"/>
      <c r="D23" s="40" t="s">
        <v>194</v>
      </c>
      <c r="E23" s="37">
        <v>1</v>
      </c>
      <c r="F23" s="39" t="s">
        <v>45</v>
      </c>
      <c r="G23" s="47" t="s">
        <v>195</v>
      </c>
      <c r="H23" s="40" t="s">
        <v>103</v>
      </c>
      <c r="I23" s="48">
        <v>1</v>
      </c>
      <c r="J23" s="49"/>
      <c r="K23" s="50"/>
      <c r="L23" s="51"/>
      <c r="M23" s="52"/>
      <c r="N23" s="46">
        <v>0.36805555555555558</v>
      </c>
      <c r="O23" s="53">
        <f t="shared" si="0"/>
        <v>8.3333333333333592E-3</v>
      </c>
      <c r="P23" s="54"/>
    </row>
    <row r="24" spans="1:16" ht="16" x14ac:dyDescent="0.2">
      <c r="A24" s="46">
        <v>0.35972222222222222</v>
      </c>
      <c r="B24" s="40" t="s">
        <v>126</v>
      </c>
      <c r="C24" s="40">
        <v>1</v>
      </c>
      <c r="D24" s="40" t="s">
        <v>194</v>
      </c>
      <c r="E24" s="37"/>
      <c r="F24" s="39" t="s">
        <v>45</v>
      </c>
      <c r="G24" s="47" t="s">
        <v>143</v>
      </c>
      <c r="H24" s="40" t="s">
        <v>286</v>
      </c>
      <c r="I24" s="48"/>
      <c r="J24" s="49"/>
      <c r="K24" s="50">
        <v>1</v>
      </c>
      <c r="L24" s="51"/>
      <c r="M24" s="52"/>
      <c r="N24" s="46">
        <v>0.36805555555555558</v>
      </c>
      <c r="O24" s="53">
        <f t="shared" si="0"/>
        <v>8.3333333333333592E-3</v>
      </c>
      <c r="P24" s="54"/>
    </row>
    <row r="25" spans="1:16" ht="16" x14ac:dyDescent="0.2">
      <c r="A25" s="46">
        <v>0.36388888888888887</v>
      </c>
      <c r="B25" s="40" t="s">
        <v>229</v>
      </c>
      <c r="C25" s="40"/>
      <c r="D25" s="40" t="s">
        <v>120</v>
      </c>
      <c r="E25" s="37">
        <v>1</v>
      </c>
      <c r="F25" s="39" t="s">
        <v>44</v>
      </c>
      <c r="G25" s="47" t="s">
        <v>103</v>
      </c>
      <c r="H25" s="40" t="s">
        <v>195</v>
      </c>
      <c r="I25" s="48"/>
      <c r="J25" s="49"/>
      <c r="K25" s="50"/>
      <c r="L25" s="51">
        <v>1</v>
      </c>
      <c r="M25" s="52"/>
      <c r="N25" s="46">
        <v>0.36944444444444446</v>
      </c>
      <c r="O25" s="53">
        <f t="shared" si="0"/>
        <v>5.5555555555555913E-3</v>
      </c>
      <c r="P25" s="54"/>
    </row>
    <row r="26" spans="1:16" ht="16" x14ac:dyDescent="0.2">
      <c r="A26" s="46">
        <v>0.36944444444444446</v>
      </c>
      <c r="B26" s="40" t="s">
        <v>229</v>
      </c>
      <c r="C26" s="40"/>
      <c r="D26" s="40" t="s">
        <v>120</v>
      </c>
      <c r="E26" s="37">
        <v>1</v>
      </c>
      <c r="F26" s="39" t="s">
        <v>44</v>
      </c>
      <c r="G26" s="47" t="s">
        <v>195</v>
      </c>
      <c r="H26" s="40" t="s">
        <v>287</v>
      </c>
      <c r="I26" s="48"/>
      <c r="J26" s="49"/>
      <c r="K26" s="50"/>
      <c r="L26" s="51">
        <v>1</v>
      </c>
      <c r="M26" s="52"/>
      <c r="N26" s="46">
        <v>0.37916666666666665</v>
      </c>
      <c r="O26" s="53">
        <f t="shared" si="0"/>
        <v>9.7222222222221877E-3</v>
      </c>
      <c r="P26" s="54"/>
    </row>
    <row r="27" spans="1:16" ht="16" x14ac:dyDescent="0.2">
      <c r="A27" s="46">
        <v>0.3659722222222222</v>
      </c>
      <c r="B27" s="40" t="s">
        <v>191</v>
      </c>
      <c r="C27" s="40"/>
      <c r="D27" s="40" t="s">
        <v>120</v>
      </c>
      <c r="E27" s="37">
        <v>1</v>
      </c>
      <c r="F27" s="39" t="s">
        <v>51</v>
      </c>
      <c r="G27" s="47" t="s">
        <v>233</v>
      </c>
      <c r="H27" s="40" t="s">
        <v>103</v>
      </c>
      <c r="I27" s="48"/>
      <c r="J27" s="49"/>
      <c r="K27" s="50">
        <v>1</v>
      </c>
      <c r="L27" s="51"/>
      <c r="M27" s="52"/>
      <c r="N27" s="46">
        <v>0.38055555555555554</v>
      </c>
      <c r="O27" s="53">
        <f t="shared" si="0"/>
        <v>1.4583333333333337E-2</v>
      </c>
      <c r="P27" s="54"/>
    </row>
    <row r="28" spans="1:16" ht="16" x14ac:dyDescent="0.2">
      <c r="A28" s="46">
        <v>0.36805555555555558</v>
      </c>
      <c r="B28" s="40" t="s">
        <v>213</v>
      </c>
      <c r="C28" s="40"/>
      <c r="D28" s="40" t="s">
        <v>194</v>
      </c>
      <c r="E28" s="37">
        <v>1</v>
      </c>
      <c r="F28" s="39" t="s">
        <v>51</v>
      </c>
      <c r="G28" s="47" t="s">
        <v>103</v>
      </c>
      <c r="H28" s="40" t="s">
        <v>125</v>
      </c>
      <c r="I28" s="48">
        <v>1</v>
      </c>
      <c r="J28" s="49"/>
      <c r="K28" s="50"/>
      <c r="L28" s="51"/>
      <c r="M28" s="52"/>
      <c r="N28" s="46">
        <v>0.37291666666666662</v>
      </c>
      <c r="O28" s="53">
        <f t="shared" si="0"/>
        <v>4.8611111111110383E-3</v>
      </c>
      <c r="P28" s="54"/>
    </row>
    <row r="29" spans="1:16" ht="16" x14ac:dyDescent="0.2">
      <c r="A29" s="46">
        <v>0.38125000000000003</v>
      </c>
      <c r="B29" s="40" t="s">
        <v>114</v>
      </c>
      <c r="C29" s="40">
        <v>1</v>
      </c>
      <c r="D29" s="40" t="s">
        <v>194</v>
      </c>
      <c r="E29" s="37"/>
      <c r="F29" s="39" t="s">
        <v>46</v>
      </c>
      <c r="G29" s="47" t="s">
        <v>143</v>
      </c>
      <c r="H29" s="40" t="s">
        <v>250</v>
      </c>
      <c r="I29" s="48"/>
      <c r="J29" s="49"/>
      <c r="K29" s="50">
        <v>1</v>
      </c>
      <c r="L29" s="51"/>
      <c r="M29" s="52"/>
      <c r="N29" s="46">
        <v>0.38750000000000001</v>
      </c>
      <c r="O29" s="53">
        <f t="shared" si="0"/>
        <v>6.2499999999999778E-3</v>
      </c>
      <c r="P29" s="54"/>
    </row>
    <row r="30" spans="1:16" ht="16" x14ac:dyDescent="0.2">
      <c r="A30" s="46">
        <v>0.38263888888888892</v>
      </c>
      <c r="B30" s="40" t="s">
        <v>197</v>
      </c>
      <c r="C30" s="40"/>
      <c r="D30" s="40" t="s">
        <v>120</v>
      </c>
      <c r="E30" s="37">
        <v>1</v>
      </c>
      <c r="F30" s="39" t="s">
        <v>51</v>
      </c>
      <c r="G30" s="47" t="s">
        <v>125</v>
      </c>
      <c r="H30" s="40" t="s">
        <v>159</v>
      </c>
      <c r="I30" s="48"/>
      <c r="J30" s="49"/>
      <c r="K30" s="50">
        <v>1</v>
      </c>
      <c r="L30" s="51"/>
      <c r="M30" s="52"/>
      <c r="N30" s="46">
        <v>0.3979166666666667</v>
      </c>
      <c r="O30" s="53">
        <f t="shared" si="0"/>
        <v>1.5277777777777779E-2</v>
      </c>
      <c r="P30" s="54"/>
    </row>
    <row r="31" spans="1:16" ht="16" x14ac:dyDescent="0.2">
      <c r="A31" s="46">
        <v>0.38055555555555554</v>
      </c>
      <c r="B31" s="40" t="s">
        <v>283</v>
      </c>
      <c r="C31" s="40">
        <v>1</v>
      </c>
      <c r="D31" s="40" t="s">
        <v>194</v>
      </c>
      <c r="E31" s="37"/>
      <c r="F31" s="39" t="s">
        <v>51</v>
      </c>
      <c r="G31" s="47" t="s">
        <v>103</v>
      </c>
      <c r="H31" s="40" t="s">
        <v>217</v>
      </c>
      <c r="I31" s="48">
        <v>1</v>
      </c>
      <c r="J31" s="49"/>
      <c r="K31" s="50"/>
      <c r="L31" s="51"/>
      <c r="M31" s="52"/>
      <c r="N31" s="46">
        <v>0.39027777777777778</v>
      </c>
      <c r="O31" s="53">
        <f t="shared" si="0"/>
        <v>9.7222222222222432E-3</v>
      </c>
      <c r="P31" s="54"/>
    </row>
    <row r="32" spans="1:16" ht="16" x14ac:dyDescent="0.2">
      <c r="A32" s="46">
        <v>0.38680555555555557</v>
      </c>
      <c r="B32" s="40" t="s">
        <v>276</v>
      </c>
      <c r="C32" s="40"/>
      <c r="D32" s="40" t="s">
        <v>120</v>
      </c>
      <c r="E32" s="37">
        <v>1</v>
      </c>
      <c r="F32" s="39" t="s">
        <v>46</v>
      </c>
      <c r="G32" s="47" t="s">
        <v>264</v>
      </c>
      <c r="H32" s="40" t="s">
        <v>103</v>
      </c>
      <c r="I32" s="48"/>
      <c r="J32" s="49"/>
      <c r="K32" s="50"/>
      <c r="L32" s="51">
        <v>1</v>
      </c>
      <c r="M32" s="52"/>
      <c r="N32" s="46">
        <v>0.39652777777777781</v>
      </c>
      <c r="O32" s="53">
        <f t="shared" si="0"/>
        <v>9.7222222222222432E-3</v>
      </c>
      <c r="P32" s="54"/>
    </row>
    <row r="33" spans="1:16" ht="16" x14ac:dyDescent="0.2">
      <c r="A33" s="46">
        <v>0.38958333333333334</v>
      </c>
      <c r="B33" s="40" t="s">
        <v>112</v>
      </c>
      <c r="C33" s="40">
        <v>1</v>
      </c>
      <c r="D33" s="40" t="s">
        <v>194</v>
      </c>
      <c r="E33" s="37"/>
      <c r="F33" s="39" t="s">
        <v>46</v>
      </c>
      <c r="G33" s="47" t="s">
        <v>143</v>
      </c>
      <c r="H33" s="40" t="s">
        <v>274</v>
      </c>
      <c r="I33" s="48"/>
      <c r="J33" s="49"/>
      <c r="K33" s="50"/>
      <c r="L33" s="51">
        <v>1</v>
      </c>
      <c r="M33" s="52"/>
      <c r="N33" s="46">
        <v>0.41111111111111115</v>
      </c>
      <c r="O33" s="53">
        <f t="shared" si="0"/>
        <v>2.1527777777777812E-2</v>
      </c>
      <c r="P33" s="54"/>
    </row>
    <row r="34" spans="1:16" ht="16" x14ac:dyDescent="0.2">
      <c r="A34" s="46">
        <v>0.39027777777777778</v>
      </c>
      <c r="B34" s="40" t="s">
        <v>109</v>
      </c>
      <c r="C34" s="40"/>
      <c r="D34" s="40" t="s">
        <v>120</v>
      </c>
      <c r="E34" s="37">
        <v>1</v>
      </c>
      <c r="F34" s="39" t="s">
        <v>49</v>
      </c>
      <c r="G34" s="47" t="s">
        <v>216</v>
      </c>
      <c r="H34" s="40" t="s">
        <v>103</v>
      </c>
      <c r="I34" s="48">
        <v>1</v>
      </c>
      <c r="J34" s="49"/>
      <c r="K34" s="50"/>
      <c r="L34" s="51"/>
      <c r="M34" s="52"/>
      <c r="N34" s="46">
        <v>0.40208333333333335</v>
      </c>
      <c r="O34" s="53">
        <f t="shared" si="0"/>
        <v>1.1805555555555569E-2</v>
      </c>
      <c r="P34" s="54"/>
    </row>
    <row r="35" spans="1:16" ht="16" x14ac:dyDescent="0.2">
      <c r="A35" s="46">
        <v>0.3972222222222222</v>
      </c>
      <c r="B35" s="40" t="s">
        <v>283</v>
      </c>
      <c r="C35" s="40">
        <v>1</v>
      </c>
      <c r="D35" s="40" t="s">
        <v>194</v>
      </c>
      <c r="E35" s="37"/>
      <c r="F35" s="39" t="s">
        <v>51</v>
      </c>
      <c r="G35" s="47" t="s">
        <v>103</v>
      </c>
      <c r="H35" s="40" t="s">
        <v>217</v>
      </c>
      <c r="I35" s="48"/>
      <c r="J35" s="49"/>
      <c r="K35" s="50"/>
      <c r="L35" s="51">
        <v>1</v>
      </c>
      <c r="M35" s="52"/>
      <c r="N35" s="46">
        <v>0.40833333333333338</v>
      </c>
      <c r="O35" s="53">
        <f t="shared" si="0"/>
        <v>1.1111111111111183E-2</v>
      </c>
      <c r="P35" s="54"/>
    </row>
    <row r="36" spans="1:16" ht="16" x14ac:dyDescent="0.2">
      <c r="A36" s="46">
        <v>0.42777777777777781</v>
      </c>
      <c r="B36" s="40" t="s">
        <v>251</v>
      </c>
      <c r="C36" s="40"/>
      <c r="D36" s="40" t="s">
        <v>194</v>
      </c>
      <c r="E36" s="37">
        <v>1</v>
      </c>
      <c r="F36" s="39" t="s">
        <v>44</v>
      </c>
      <c r="G36" s="47" t="s">
        <v>103</v>
      </c>
      <c r="H36" s="40" t="s">
        <v>125</v>
      </c>
      <c r="I36" s="48"/>
      <c r="J36" s="49"/>
      <c r="K36" s="50">
        <v>1</v>
      </c>
      <c r="L36" s="51"/>
      <c r="M36" s="52"/>
      <c r="N36" s="46">
        <v>0.43263888888888885</v>
      </c>
      <c r="O36" s="53">
        <f t="shared" si="0"/>
        <v>4.8611111111110383E-3</v>
      </c>
      <c r="P36" s="54"/>
    </row>
    <row r="37" spans="1:16" ht="16" x14ac:dyDescent="0.2">
      <c r="A37" s="46">
        <v>0.4284722222222222</v>
      </c>
      <c r="B37" s="40" t="s">
        <v>155</v>
      </c>
      <c r="C37" s="40"/>
      <c r="D37" s="40" t="s">
        <v>120</v>
      </c>
      <c r="E37" s="37">
        <v>1</v>
      </c>
      <c r="F37" s="39" t="s">
        <v>44</v>
      </c>
      <c r="G37" s="47" t="s">
        <v>122</v>
      </c>
      <c r="H37" s="40" t="s">
        <v>103</v>
      </c>
      <c r="I37" s="48">
        <v>1</v>
      </c>
      <c r="J37" s="49"/>
      <c r="K37" s="50"/>
      <c r="L37" s="51"/>
      <c r="M37" s="52"/>
      <c r="N37" s="46">
        <v>0.44305555555555554</v>
      </c>
      <c r="O37" s="53">
        <f t="shared" si="0"/>
        <v>1.4583333333333337E-2</v>
      </c>
      <c r="P37" s="54"/>
    </row>
    <row r="38" spans="1:16" ht="16" x14ac:dyDescent="0.2">
      <c r="A38" s="46">
        <v>0.43055555555555558</v>
      </c>
      <c r="B38" s="40" t="s">
        <v>135</v>
      </c>
      <c r="C38" s="40"/>
      <c r="D38" s="40" t="s">
        <v>120</v>
      </c>
      <c r="E38" s="37">
        <v>1</v>
      </c>
      <c r="F38" s="39" t="s">
        <v>45</v>
      </c>
      <c r="G38" s="47" t="s">
        <v>103</v>
      </c>
      <c r="H38" s="40" t="s">
        <v>288</v>
      </c>
      <c r="I38" s="48">
        <v>1</v>
      </c>
      <c r="J38" s="49"/>
      <c r="K38" s="50"/>
      <c r="L38" s="51"/>
      <c r="M38" s="52"/>
      <c r="N38" s="46">
        <v>0.43402777777777773</v>
      </c>
      <c r="O38" s="53">
        <f t="shared" si="0"/>
        <v>3.4722222222221544E-3</v>
      </c>
      <c r="P38" s="54"/>
    </row>
    <row r="39" spans="1:16" ht="16" x14ac:dyDescent="0.2">
      <c r="A39" s="46">
        <v>0.43194444444444446</v>
      </c>
      <c r="B39" s="40" t="s">
        <v>112</v>
      </c>
      <c r="C39" s="40"/>
      <c r="D39" s="40" t="s">
        <v>120</v>
      </c>
      <c r="E39" s="37">
        <v>1</v>
      </c>
      <c r="F39" s="39" t="s">
        <v>46</v>
      </c>
      <c r="G39" s="47" t="s">
        <v>274</v>
      </c>
      <c r="H39" s="40" t="s">
        <v>143</v>
      </c>
      <c r="I39" s="48"/>
      <c r="J39" s="49"/>
      <c r="K39" s="50">
        <v>1</v>
      </c>
      <c r="L39" s="51"/>
      <c r="M39" s="52"/>
      <c r="N39" s="46">
        <v>0.4548611111111111</v>
      </c>
      <c r="O39" s="53">
        <f t="shared" si="0"/>
        <v>2.2916666666666641E-2</v>
      </c>
      <c r="P39" s="131" t="s">
        <v>275</v>
      </c>
    </row>
    <row r="40" spans="1:16" ht="16" x14ac:dyDescent="0.2">
      <c r="A40" s="46">
        <v>0.43472222222222223</v>
      </c>
      <c r="B40" s="40" t="s">
        <v>131</v>
      </c>
      <c r="C40" s="40"/>
      <c r="D40" s="40" t="s">
        <v>194</v>
      </c>
      <c r="E40" s="37">
        <v>1</v>
      </c>
      <c r="F40" s="39" t="s">
        <v>45</v>
      </c>
      <c r="G40" s="47" t="s">
        <v>195</v>
      </c>
      <c r="H40" s="40" t="s">
        <v>288</v>
      </c>
      <c r="I40" s="48"/>
      <c r="J40" s="49"/>
      <c r="K40" s="50"/>
      <c r="L40" s="51">
        <v>1</v>
      </c>
      <c r="M40" s="52"/>
      <c r="N40" s="46">
        <v>0.4465277777777778</v>
      </c>
      <c r="O40" s="53">
        <f t="shared" si="0"/>
        <v>1.1805555555555569E-2</v>
      </c>
      <c r="P40" s="54"/>
    </row>
    <row r="41" spans="1:16" ht="16" x14ac:dyDescent="0.2">
      <c r="A41" s="46">
        <v>0.4368055555555555</v>
      </c>
      <c r="B41" s="40" t="s">
        <v>207</v>
      </c>
      <c r="C41" s="40">
        <v>1</v>
      </c>
      <c r="D41" s="40" t="s">
        <v>120</v>
      </c>
      <c r="E41" s="37"/>
      <c r="F41" s="39" t="s">
        <v>45</v>
      </c>
      <c r="G41" s="47" t="s">
        <v>248</v>
      </c>
      <c r="H41" s="40" t="s">
        <v>289</v>
      </c>
      <c r="I41" s="48"/>
      <c r="J41" s="49"/>
      <c r="K41" s="50"/>
      <c r="L41" s="51">
        <v>1</v>
      </c>
      <c r="M41" s="52"/>
      <c r="N41" s="46">
        <v>0.44861111111111113</v>
      </c>
      <c r="O41" s="53">
        <f t="shared" si="0"/>
        <v>1.1805555555555625E-2</v>
      </c>
      <c r="P41" s="54"/>
    </row>
    <row r="42" spans="1:16" ht="16" x14ac:dyDescent="0.2">
      <c r="A42" s="46">
        <v>0.4381944444444445</v>
      </c>
      <c r="B42" s="40" t="s">
        <v>213</v>
      </c>
      <c r="C42" s="40"/>
      <c r="D42" s="40" t="s">
        <v>120</v>
      </c>
      <c r="E42" s="37">
        <v>1</v>
      </c>
      <c r="F42" s="39" t="s">
        <v>51</v>
      </c>
      <c r="G42" s="47" t="s">
        <v>125</v>
      </c>
      <c r="H42" s="40" t="s">
        <v>103</v>
      </c>
      <c r="I42" s="48"/>
      <c r="J42" s="49"/>
      <c r="K42" s="50"/>
      <c r="L42" s="51">
        <v>1</v>
      </c>
      <c r="M42" s="52"/>
      <c r="N42" s="46">
        <v>0.46111111111111108</v>
      </c>
      <c r="O42" s="53">
        <f t="shared" si="0"/>
        <v>2.2916666666666585E-2</v>
      </c>
      <c r="P42" s="54"/>
    </row>
    <row r="43" spans="1:16" ht="16" x14ac:dyDescent="0.2">
      <c r="A43" s="46">
        <v>0.44236111111111115</v>
      </c>
      <c r="B43" s="40" t="s">
        <v>290</v>
      </c>
      <c r="C43" s="40"/>
      <c r="D43" s="40" t="s">
        <v>120</v>
      </c>
      <c r="E43" s="37">
        <v>2</v>
      </c>
      <c r="F43" s="39" t="s">
        <v>45</v>
      </c>
      <c r="G43" s="47" t="s">
        <v>103</v>
      </c>
      <c r="H43" s="40" t="s">
        <v>288</v>
      </c>
      <c r="I43" s="48">
        <v>1</v>
      </c>
      <c r="J43" s="49"/>
      <c r="K43" s="50"/>
      <c r="L43" s="51"/>
      <c r="M43" s="52"/>
      <c r="N43" s="46">
        <v>0.4458333333333333</v>
      </c>
      <c r="O43" s="53">
        <f t="shared" si="0"/>
        <v>3.4722222222221544E-3</v>
      </c>
      <c r="P43" s="54"/>
    </row>
    <row r="44" spans="1:16" ht="16" x14ac:dyDescent="0.2">
      <c r="A44" s="46">
        <v>0.44236111111111115</v>
      </c>
      <c r="B44" s="40" t="s">
        <v>109</v>
      </c>
      <c r="C44" s="40"/>
      <c r="D44" s="40" t="s">
        <v>120</v>
      </c>
      <c r="E44" s="37">
        <v>1</v>
      </c>
      <c r="F44" s="39" t="s">
        <v>49</v>
      </c>
      <c r="G44" s="47" t="s">
        <v>103</v>
      </c>
      <c r="H44" s="40" t="s">
        <v>142</v>
      </c>
      <c r="I44" s="48">
        <v>1</v>
      </c>
      <c r="J44" s="49"/>
      <c r="K44" s="50"/>
      <c r="L44" s="51"/>
      <c r="M44" s="52"/>
      <c r="N44" s="46">
        <v>0.4458333333333333</v>
      </c>
      <c r="O44" s="53">
        <f t="shared" si="0"/>
        <v>3.4722222222221544E-3</v>
      </c>
      <c r="P44" s="54"/>
    </row>
    <row r="45" spans="1:16" ht="16" x14ac:dyDescent="0.2">
      <c r="A45" s="46">
        <v>0.44236111111111115</v>
      </c>
      <c r="B45" s="40" t="s">
        <v>127</v>
      </c>
      <c r="C45" s="40"/>
      <c r="D45" s="40" t="s">
        <v>120</v>
      </c>
      <c r="E45" s="37">
        <v>1</v>
      </c>
      <c r="F45" s="39" t="s">
        <v>49</v>
      </c>
      <c r="G45" s="47" t="s">
        <v>103</v>
      </c>
      <c r="H45" s="40" t="s">
        <v>200</v>
      </c>
      <c r="I45" s="48">
        <v>1</v>
      </c>
      <c r="J45" s="49"/>
      <c r="K45" s="50"/>
      <c r="L45" s="51"/>
      <c r="M45" s="52"/>
      <c r="N45" s="46">
        <v>0.4513888888888889</v>
      </c>
      <c r="O45" s="53">
        <f t="shared" si="0"/>
        <v>9.0277777777777457E-3</v>
      </c>
      <c r="P45" s="54"/>
    </row>
    <row r="46" spans="1:16" ht="16" x14ac:dyDescent="0.2">
      <c r="A46" s="46">
        <v>0.45</v>
      </c>
      <c r="B46" s="40" t="s">
        <v>135</v>
      </c>
      <c r="C46" s="40">
        <v>1</v>
      </c>
      <c r="D46" s="40" t="s">
        <v>194</v>
      </c>
      <c r="E46" s="37"/>
      <c r="F46" s="39" t="s">
        <v>45</v>
      </c>
      <c r="G46" s="47" t="s">
        <v>143</v>
      </c>
      <c r="H46" s="40" t="s">
        <v>288</v>
      </c>
      <c r="I46" s="48"/>
      <c r="J46" s="49"/>
      <c r="K46" s="50">
        <v>1</v>
      </c>
      <c r="L46" s="51"/>
      <c r="M46" s="52"/>
      <c r="N46" s="46">
        <v>0.45694444444444443</v>
      </c>
      <c r="O46" s="53">
        <f t="shared" si="0"/>
        <v>6.9444444444444198E-3</v>
      </c>
      <c r="P46" s="54"/>
    </row>
    <row r="47" spans="1:16" ht="16" x14ac:dyDescent="0.2">
      <c r="A47" s="46">
        <v>0.45</v>
      </c>
      <c r="B47" s="40" t="s">
        <v>126</v>
      </c>
      <c r="C47" s="40">
        <v>1</v>
      </c>
      <c r="D47" s="40" t="s">
        <v>194</v>
      </c>
      <c r="E47" s="37"/>
      <c r="F47" s="39" t="s">
        <v>45</v>
      </c>
      <c r="G47" s="47" t="s">
        <v>143</v>
      </c>
      <c r="H47" s="40" t="s">
        <v>203</v>
      </c>
      <c r="I47" s="48"/>
      <c r="J47" s="49"/>
      <c r="K47" s="50">
        <v>1</v>
      </c>
      <c r="L47" s="51"/>
      <c r="M47" s="52"/>
      <c r="N47" s="46">
        <v>0.4597222222222222</v>
      </c>
      <c r="O47" s="53">
        <f t="shared" si="0"/>
        <v>9.7222222222221877E-3</v>
      </c>
      <c r="P47" s="54"/>
    </row>
    <row r="48" spans="1:16" ht="16" x14ac:dyDescent="0.2">
      <c r="A48" s="46">
        <v>0.45</v>
      </c>
      <c r="B48" s="40" t="s">
        <v>256</v>
      </c>
      <c r="C48" s="40">
        <v>1</v>
      </c>
      <c r="D48" s="40" t="s">
        <v>194</v>
      </c>
      <c r="E48" s="37"/>
      <c r="F48" s="39" t="s">
        <v>45</v>
      </c>
      <c r="G48" s="47" t="s">
        <v>143</v>
      </c>
      <c r="H48" s="40" t="s">
        <v>136</v>
      </c>
      <c r="I48" s="48">
        <v>1</v>
      </c>
      <c r="J48" s="49"/>
      <c r="K48" s="50"/>
      <c r="L48" s="51"/>
      <c r="M48" s="52"/>
      <c r="N48" s="46">
        <v>0.46875</v>
      </c>
      <c r="O48" s="53">
        <f t="shared" si="0"/>
        <v>1.8749999999999989E-2</v>
      </c>
      <c r="P48" s="54"/>
    </row>
    <row r="49" spans="1:16" ht="16" x14ac:dyDescent="0.2">
      <c r="A49" s="46">
        <v>0.45416666666666666</v>
      </c>
      <c r="B49" s="40" t="s">
        <v>168</v>
      </c>
      <c r="C49" s="40"/>
      <c r="D49" s="40" t="s">
        <v>120</v>
      </c>
      <c r="E49" s="37">
        <v>1</v>
      </c>
      <c r="F49" s="39" t="s">
        <v>44</v>
      </c>
      <c r="G49" s="47" t="s">
        <v>103</v>
      </c>
      <c r="H49" s="40" t="s">
        <v>136</v>
      </c>
      <c r="I49" s="48">
        <v>1</v>
      </c>
      <c r="J49" s="49"/>
      <c r="K49" s="50"/>
      <c r="L49" s="51"/>
      <c r="M49" s="52"/>
      <c r="N49" s="46">
        <v>0.46875</v>
      </c>
      <c r="O49" s="53">
        <f t="shared" si="0"/>
        <v>1.4583333333333337E-2</v>
      </c>
      <c r="P49" s="54"/>
    </row>
    <row r="50" spans="1:16" ht="16" x14ac:dyDescent="0.2">
      <c r="A50" s="46">
        <v>0.45416666666666666</v>
      </c>
      <c r="B50" s="40" t="s">
        <v>155</v>
      </c>
      <c r="C50" s="40"/>
      <c r="D50" s="40" t="s">
        <v>194</v>
      </c>
      <c r="E50" s="37">
        <v>1</v>
      </c>
      <c r="F50" s="39" t="s">
        <v>44</v>
      </c>
      <c r="G50" s="47" t="s">
        <v>103</v>
      </c>
      <c r="H50" s="40" t="s">
        <v>107</v>
      </c>
      <c r="I50" s="48">
        <v>1</v>
      </c>
      <c r="J50" s="49"/>
      <c r="K50" s="50"/>
      <c r="L50" s="51"/>
      <c r="M50" s="52"/>
      <c r="N50" s="46">
        <v>0.46319444444444446</v>
      </c>
      <c r="O50" s="53">
        <f t="shared" si="0"/>
        <v>9.0277777777778012E-3</v>
      </c>
      <c r="P50" s="54"/>
    </row>
    <row r="51" spans="1:16" ht="16" x14ac:dyDescent="0.2">
      <c r="A51" s="46">
        <v>0.45624999999999999</v>
      </c>
      <c r="B51" s="40" t="s">
        <v>207</v>
      </c>
      <c r="C51" s="40">
        <v>1</v>
      </c>
      <c r="D51" s="40" t="s">
        <v>120</v>
      </c>
      <c r="E51" s="37"/>
      <c r="F51" s="39" t="s">
        <v>45</v>
      </c>
      <c r="G51" s="47" t="s">
        <v>289</v>
      </c>
      <c r="H51" s="40" t="s">
        <v>248</v>
      </c>
      <c r="I51" s="48"/>
      <c r="J51" s="49"/>
      <c r="K51" s="50">
        <v>1</v>
      </c>
      <c r="L51" s="51"/>
      <c r="M51" s="52"/>
      <c r="N51" s="46">
        <v>0.46319444444444446</v>
      </c>
      <c r="O51" s="53">
        <f t="shared" si="0"/>
        <v>6.9444444444444753E-3</v>
      </c>
      <c r="P51" s="54"/>
    </row>
    <row r="52" spans="1:16" ht="16" x14ac:dyDescent="0.2">
      <c r="A52" s="46">
        <v>0.45833333333333331</v>
      </c>
      <c r="B52" s="40" t="s">
        <v>109</v>
      </c>
      <c r="C52" s="40"/>
      <c r="D52" s="40" t="s">
        <v>120</v>
      </c>
      <c r="E52" s="37">
        <v>1</v>
      </c>
      <c r="F52" s="39" t="s">
        <v>46</v>
      </c>
      <c r="G52" s="47" t="s">
        <v>255</v>
      </c>
      <c r="H52" s="40" t="s">
        <v>103</v>
      </c>
      <c r="I52" s="48"/>
      <c r="J52" s="49"/>
      <c r="K52" s="50">
        <v>1</v>
      </c>
      <c r="L52" s="51"/>
      <c r="M52" s="52"/>
      <c r="N52" s="46">
        <v>0.47430555555555554</v>
      </c>
      <c r="O52" s="53">
        <f t="shared" si="0"/>
        <v>1.5972222222222221E-2</v>
      </c>
      <c r="P52" s="54"/>
    </row>
    <row r="53" spans="1:16" ht="16" x14ac:dyDescent="0.2">
      <c r="A53" s="46">
        <v>0.4597222222222222</v>
      </c>
      <c r="B53" s="40" t="s">
        <v>229</v>
      </c>
      <c r="C53" s="40">
        <v>1</v>
      </c>
      <c r="D53" s="40" t="s">
        <v>194</v>
      </c>
      <c r="E53" s="37"/>
      <c r="F53" s="39" t="s">
        <v>44</v>
      </c>
      <c r="G53" s="47" t="s">
        <v>103</v>
      </c>
      <c r="H53" s="40" t="s">
        <v>287</v>
      </c>
      <c r="I53" s="48"/>
      <c r="J53" s="49"/>
      <c r="K53" s="50"/>
      <c r="L53" s="51">
        <v>1</v>
      </c>
      <c r="M53" s="52"/>
      <c r="N53" s="46">
        <v>0.46736111111111112</v>
      </c>
      <c r="O53" s="53">
        <f t="shared" si="0"/>
        <v>7.6388888888889173E-3</v>
      </c>
      <c r="P53" s="54"/>
    </row>
    <row r="54" spans="1:16" ht="16" x14ac:dyDescent="0.2">
      <c r="A54" s="46">
        <v>0.47013888888888888</v>
      </c>
      <c r="B54" s="40" t="s">
        <v>291</v>
      </c>
      <c r="C54" s="40"/>
      <c r="D54" s="40" t="s">
        <v>120</v>
      </c>
      <c r="E54" s="37">
        <v>2</v>
      </c>
      <c r="F54" s="39" t="s">
        <v>44</v>
      </c>
      <c r="G54" s="47" t="s">
        <v>143</v>
      </c>
      <c r="H54" s="40" t="s">
        <v>125</v>
      </c>
      <c r="I54" s="48"/>
      <c r="J54" s="49"/>
      <c r="K54" s="50"/>
      <c r="L54" s="51">
        <v>1</v>
      </c>
      <c r="M54" s="52"/>
      <c r="N54" s="46">
        <v>0.48125000000000001</v>
      </c>
      <c r="O54" s="53">
        <f t="shared" si="0"/>
        <v>1.1111111111111127E-2</v>
      </c>
      <c r="P54" s="54"/>
    </row>
    <row r="55" spans="1:16" ht="16" x14ac:dyDescent="0.2">
      <c r="A55" s="46">
        <v>0.48125000000000001</v>
      </c>
      <c r="B55" s="40" t="s">
        <v>291</v>
      </c>
      <c r="C55" s="40"/>
      <c r="D55" s="40" t="s">
        <v>120</v>
      </c>
      <c r="E55" s="37">
        <v>2</v>
      </c>
      <c r="F55" s="39" t="s">
        <v>44</v>
      </c>
      <c r="G55" s="47" t="s">
        <v>125</v>
      </c>
      <c r="H55" s="40" t="s">
        <v>103</v>
      </c>
      <c r="I55" s="48"/>
      <c r="J55" s="55"/>
      <c r="K55" s="56"/>
      <c r="L55" s="51">
        <v>1</v>
      </c>
      <c r="M55" s="52"/>
      <c r="N55" s="46">
        <v>0.49236111111111108</v>
      </c>
      <c r="O55" s="53">
        <f t="shared" si="0"/>
        <v>1.1111111111111072E-2</v>
      </c>
      <c r="P55" s="54"/>
    </row>
    <row r="56" spans="1:16" ht="16" x14ac:dyDescent="0.2">
      <c r="A56" s="46">
        <v>0.47638888888888892</v>
      </c>
      <c r="B56" s="40" t="s">
        <v>222</v>
      </c>
      <c r="C56" s="40"/>
      <c r="D56" s="40" t="s">
        <v>120</v>
      </c>
      <c r="E56" s="37">
        <v>1</v>
      </c>
      <c r="F56" s="39" t="s">
        <v>50</v>
      </c>
      <c r="G56" s="47" t="s">
        <v>199</v>
      </c>
      <c r="H56" s="40" t="s">
        <v>103</v>
      </c>
      <c r="I56" s="48"/>
      <c r="J56" s="55"/>
      <c r="K56" s="56">
        <v>1</v>
      </c>
      <c r="L56" s="51"/>
      <c r="M56" s="52"/>
      <c r="N56" s="46">
        <v>0.48472222222222222</v>
      </c>
      <c r="O56" s="53">
        <f t="shared" si="0"/>
        <v>8.3333333333333037E-3</v>
      </c>
      <c r="P56" s="54"/>
    </row>
    <row r="57" spans="1:16" ht="16" x14ac:dyDescent="0.2">
      <c r="A57" s="46">
        <v>0.4777777777777778</v>
      </c>
      <c r="B57" s="40" t="s">
        <v>213</v>
      </c>
      <c r="C57" s="40"/>
      <c r="D57" s="40" t="s">
        <v>120</v>
      </c>
      <c r="E57" s="37">
        <v>1</v>
      </c>
      <c r="F57" s="39" t="s">
        <v>51</v>
      </c>
      <c r="G57" s="47" t="s">
        <v>103</v>
      </c>
      <c r="H57" s="40" t="s">
        <v>125</v>
      </c>
      <c r="I57" s="48">
        <v>1</v>
      </c>
      <c r="J57" s="55"/>
      <c r="K57" s="56"/>
      <c r="L57" s="51"/>
      <c r="M57" s="52"/>
      <c r="N57" s="46">
        <v>0.48541666666666666</v>
      </c>
      <c r="O57" s="53">
        <f t="shared" si="0"/>
        <v>7.6388888888888618E-3</v>
      </c>
      <c r="P57" s="54"/>
    </row>
    <row r="58" spans="1:16" ht="16" x14ac:dyDescent="0.2">
      <c r="A58" s="46">
        <v>0.48333333333333334</v>
      </c>
      <c r="B58" s="40" t="s">
        <v>292</v>
      </c>
      <c r="C58" s="40"/>
      <c r="D58" s="40" t="s">
        <v>120</v>
      </c>
      <c r="E58" s="37">
        <v>4</v>
      </c>
      <c r="F58" s="39" t="s">
        <v>45</v>
      </c>
      <c r="G58" s="47" t="s">
        <v>288</v>
      </c>
      <c r="H58" s="40" t="s">
        <v>103</v>
      </c>
      <c r="I58" s="48">
        <v>1</v>
      </c>
      <c r="J58" s="55"/>
      <c r="K58" s="56"/>
      <c r="L58" s="51"/>
      <c r="M58" s="52"/>
      <c r="N58" s="46">
        <v>0.49305555555555558</v>
      </c>
      <c r="O58" s="53">
        <f t="shared" si="0"/>
        <v>9.7222222222222432E-3</v>
      </c>
      <c r="P58" s="54"/>
    </row>
    <row r="59" spans="1:16" ht="16" x14ac:dyDescent="0.2">
      <c r="A59" s="46">
        <v>0.4861111111111111</v>
      </c>
      <c r="B59" s="40" t="s">
        <v>213</v>
      </c>
      <c r="C59" s="40"/>
      <c r="D59" s="40" t="s">
        <v>120</v>
      </c>
      <c r="E59" s="37">
        <v>1</v>
      </c>
      <c r="F59" s="39" t="s">
        <v>51</v>
      </c>
      <c r="G59" s="47" t="s">
        <v>125</v>
      </c>
      <c r="H59" s="40" t="s">
        <v>103</v>
      </c>
      <c r="I59" s="57"/>
      <c r="J59" s="55"/>
      <c r="K59" s="56"/>
      <c r="L59" s="51">
        <v>1</v>
      </c>
      <c r="M59" s="52"/>
      <c r="N59" s="46">
        <v>0.49236111111111108</v>
      </c>
      <c r="O59" s="53">
        <f t="shared" si="0"/>
        <v>6.2499999999999778E-3</v>
      </c>
      <c r="P59" s="54"/>
    </row>
    <row r="60" spans="1:16" ht="16" x14ac:dyDescent="0.2">
      <c r="A60" s="46">
        <v>0.49236111111111108</v>
      </c>
      <c r="B60" s="40" t="s">
        <v>109</v>
      </c>
      <c r="C60" s="40"/>
      <c r="D60" s="40" t="s">
        <v>120</v>
      </c>
      <c r="E60" s="37">
        <v>1</v>
      </c>
      <c r="F60" s="39" t="s">
        <v>49</v>
      </c>
      <c r="G60" s="47" t="s">
        <v>143</v>
      </c>
      <c r="H60" s="40" t="s">
        <v>103</v>
      </c>
      <c r="I60" s="57">
        <v>1</v>
      </c>
      <c r="J60" s="55"/>
      <c r="K60" s="56"/>
      <c r="L60" s="51"/>
      <c r="M60" s="52"/>
      <c r="N60" s="46">
        <v>0.49652777777777773</v>
      </c>
      <c r="O60" s="53">
        <f t="shared" si="0"/>
        <v>4.1666666666666519E-3</v>
      </c>
      <c r="P60" s="54"/>
    </row>
    <row r="61" spans="1:16" ht="16" x14ac:dyDescent="0.2">
      <c r="A61" s="46">
        <v>0.5229166666666667</v>
      </c>
      <c r="B61" s="40" t="s">
        <v>131</v>
      </c>
      <c r="C61" s="40"/>
      <c r="D61" s="40" t="s">
        <v>194</v>
      </c>
      <c r="E61" s="37">
        <v>1</v>
      </c>
      <c r="F61" s="39" t="s">
        <v>45</v>
      </c>
      <c r="G61" s="47" t="s">
        <v>103</v>
      </c>
      <c r="H61" s="40" t="s">
        <v>195</v>
      </c>
      <c r="I61" s="48">
        <v>1</v>
      </c>
      <c r="J61" s="55"/>
      <c r="K61" s="56"/>
      <c r="L61" s="51"/>
      <c r="M61" s="52"/>
      <c r="N61" s="46">
        <v>0.52638888888888891</v>
      </c>
      <c r="O61" s="53">
        <f t="shared" si="0"/>
        <v>3.4722222222222099E-3</v>
      </c>
      <c r="P61" s="88"/>
    </row>
    <row r="62" spans="1:16" ht="16" x14ac:dyDescent="0.2">
      <c r="A62" s="46">
        <v>0.5229166666666667</v>
      </c>
      <c r="B62" s="40" t="s">
        <v>155</v>
      </c>
      <c r="C62" s="40"/>
      <c r="D62" s="40" t="s">
        <v>194</v>
      </c>
      <c r="E62" s="37">
        <v>1</v>
      </c>
      <c r="F62" s="39" t="s">
        <v>44</v>
      </c>
      <c r="G62" s="47" t="s">
        <v>107</v>
      </c>
      <c r="H62" s="40" t="s">
        <v>103</v>
      </c>
      <c r="I62" s="48">
        <v>1</v>
      </c>
      <c r="J62" s="55"/>
      <c r="K62" s="56"/>
      <c r="L62" s="51"/>
      <c r="M62" s="52"/>
      <c r="N62" s="46">
        <v>0.53888888888888886</v>
      </c>
      <c r="O62" s="53">
        <f t="shared" si="0"/>
        <v>1.5972222222222165E-2</v>
      </c>
      <c r="P62" s="54"/>
    </row>
    <row r="63" spans="1:16" ht="16" x14ac:dyDescent="0.2">
      <c r="A63" s="46">
        <v>0.5229166666666667</v>
      </c>
      <c r="B63" s="40" t="s">
        <v>131</v>
      </c>
      <c r="C63" s="40"/>
      <c r="D63" s="40" t="s">
        <v>120</v>
      </c>
      <c r="E63" s="37">
        <v>1</v>
      </c>
      <c r="F63" s="39" t="s">
        <v>44</v>
      </c>
      <c r="G63" s="47" t="s">
        <v>122</v>
      </c>
      <c r="H63" s="40" t="s">
        <v>103</v>
      </c>
      <c r="I63" s="48"/>
      <c r="J63" s="55"/>
      <c r="K63" s="56"/>
      <c r="L63" s="51">
        <v>1</v>
      </c>
      <c r="M63" s="52"/>
      <c r="N63" s="46">
        <v>0.53611111111111109</v>
      </c>
      <c r="O63" s="53">
        <f t="shared" si="0"/>
        <v>1.3194444444444398E-2</v>
      </c>
      <c r="P63" s="54"/>
    </row>
    <row r="64" spans="1:16" ht="16" x14ac:dyDescent="0.2">
      <c r="A64" s="46">
        <v>0.53541666666666665</v>
      </c>
      <c r="B64" s="40" t="s">
        <v>293</v>
      </c>
      <c r="C64" s="40"/>
      <c r="D64" s="40" t="s">
        <v>120</v>
      </c>
      <c r="E64" s="37">
        <v>2</v>
      </c>
      <c r="F64" s="39" t="s">
        <v>45</v>
      </c>
      <c r="G64" s="47" t="s">
        <v>103</v>
      </c>
      <c r="H64" s="40" t="s">
        <v>288</v>
      </c>
      <c r="I64" s="48"/>
      <c r="J64" s="55"/>
      <c r="K64" s="56"/>
      <c r="L64" s="51">
        <v>1</v>
      </c>
      <c r="M64" s="52"/>
      <c r="N64" s="46">
        <v>0.54027777777777775</v>
      </c>
      <c r="O64" s="53">
        <f t="shared" si="0"/>
        <v>4.8611111111110938E-3</v>
      </c>
      <c r="P64" s="54"/>
    </row>
    <row r="65" spans="1:16" ht="16" x14ac:dyDescent="0.2">
      <c r="A65" s="46">
        <v>0.53541666666666665</v>
      </c>
      <c r="B65" s="40" t="s">
        <v>191</v>
      </c>
      <c r="C65" s="40"/>
      <c r="D65" s="40" t="s">
        <v>120</v>
      </c>
      <c r="E65" s="37">
        <v>1</v>
      </c>
      <c r="F65" s="39" t="s">
        <v>51</v>
      </c>
      <c r="G65" s="47" t="s">
        <v>103</v>
      </c>
      <c r="H65" s="40" t="s">
        <v>288</v>
      </c>
      <c r="I65" s="48"/>
      <c r="J65" s="55"/>
      <c r="K65" s="56"/>
      <c r="L65" s="51">
        <v>1</v>
      </c>
      <c r="M65" s="52"/>
      <c r="N65" s="46">
        <v>0.54027777777777775</v>
      </c>
      <c r="O65" s="53">
        <f t="shared" si="0"/>
        <v>4.8611111111110938E-3</v>
      </c>
      <c r="P65" s="54"/>
    </row>
    <row r="66" spans="1:16" ht="16" x14ac:dyDescent="0.2">
      <c r="A66" s="46">
        <v>4.2361111111111106E-2</v>
      </c>
      <c r="B66" s="40" t="s">
        <v>126</v>
      </c>
      <c r="C66" s="40">
        <v>1</v>
      </c>
      <c r="D66" s="40" t="s">
        <v>194</v>
      </c>
      <c r="E66" s="37"/>
      <c r="F66" s="39" t="s">
        <v>45</v>
      </c>
      <c r="G66" s="47" t="s">
        <v>143</v>
      </c>
      <c r="H66" s="40" t="s">
        <v>165</v>
      </c>
      <c r="I66" s="48">
        <v>1</v>
      </c>
      <c r="J66" s="55"/>
      <c r="K66" s="56"/>
      <c r="L66" s="51"/>
      <c r="M66" s="52"/>
      <c r="N66" s="46">
        <v>5.0694444444444452E-2</v>
      </c>
      <c r="O66" s="53">
        <f t="shared" si="0"/>
        <v>8.3333333333333454E-3</v>
      </c>
      <c r="P66" s="54"/>
    </row>
    <row r="67" spans="1:16" ht="16" x14ac:dyDescent="0.2">
      <c r="A67" s="46">
        <v>4.5138888888888888E-2</v>
      </c>
      <c r="B67" s="40" t="s">
        <v>207</v>
      </c>
      <c r="C67" s="40"/>
      <c r="D67" s="40" t="s">
        <v>194</v>
      </c>
      <c r="E67" s="37">
        <v>1</v>
      </c>
      <c r="F67" s="39" t="s">
        <v>45</v>
      </c>
      <c r="G67" s="47" t="s">
        <v>103</v>
      </c>
      <c r="H67" s="40" t="s">
        <v>215</v>
      </c>
      <c r="I67" s="48"/>
      <c r="J67" s="55"/>
      <c r="K67" s="56"/>
      <c r="L67" s="51">
        <v>1</v>
      </c>
      <c r="M67" s="52"/>
      <c r="N67" s="46">
        <v>5.0694444444444452E-2</v>
      </c>
      <c r="O67" s="53">
        <f t="shared" si="0"/>
        <v>5.5555555555555636E-3</v>
      </c>
      <c r="P67" s="54"/>
    </row>
    <row r="68" spans="1:16" ht="16" x14ac:dyDescent="0.2">
      <c r="A68" s="46">
        <v>5.5555555555555552E-2</v>
      </c>
      <c r="B68" s="40" t="s">
        <v>155</v>
      </c>
      <c r="C68" s="40"/>
      <c r="D68" s="40" t="s">
        <v>120</v>
      </c>
      <c r="E68" s="37">
        <v>1</v>
      </c>
      <c r="F68" s="39" t="s">
        <v>44</v>
      </c>
      <c r="G68" s="47" t="s">
        <v>204</v>
      </c>
      <c r="H68" s="40" t="s">
        <v>172</v>
      </c>
      <c r="I68" s="48">
        <v>1</v>
      </c>
      <c r="J68" s="55"/>
      <c r="K68" s="56"/>
      <c r="L68" s="51"/>
      <c r="M68" s="52"/>
      <c r="N68" s="46">
        <v>6.805555555555555E-2</v>
      </c>
      <c r="O68" s="53">
        <f t="shared" ref="O68:O131" si="1">ABS(N68-A68)</f>
        <v>1.2499999999999997E-2</v>
      </c>
      <c r="P68" s="54"/>
    </row>
    <row r="69" spans="1:16" ht="16" x14ac:dyDescent="0.2">
      <c r="A69" s="46">
        <v>5.7638888888888885E-2</v>
      </c>
      <c r="B69" s="40" t="s">
        <v>282</v>
      </c>
      <c r="C69" s="40"/>
      <c r="D69" s="40" t="s">
        <v>194</v>
      </c>
      <c r="E69" s="37">
        <v>1</v>
      </c>
      <c r="F69" s="39" t="s">
        <v>51</v>
      </c>
      <c r="G69" s="47" t="s">
        <v>103</v>
      </c>
      <c r="H69" s="40" t="s">
        <v>264</v>
      </c>
      <c r="I69" s="48"/>
      <c r="J69" s="55"/>
      <c r="K69" s="56"/>
      <c r="L69" s="51">
        <v>1</v>
      </c>
      <c r="M69" s="52"/>
      <c r="N69" s="46">
        <v>6.3194444444444442E-2</v>
      </c>
      <c r="O69" s="53">
        <f t="shared" si="1"/>
        <v>5.5555555555555566E-3</v>
      </c>
      <c r="P69" s="54"/>
    </row>
    <row r="70" spans="1:16" ht="16" x14ac:dyDescent="0.2">
      <c r="A70" s="46">
        <v>6.458333333333334E-2</v>
      </c>
      <c r="B70" s="40" t="s">
        <v>191</v>
      </c>
      <c r="C70" s="40">
        <v>1</v>
      </c>
      <c r="D70" s="40" t="s">
        <v>194</v>
      </c>
      <c r="E70" s="37"/>
      <c r="F70" s="39" t="s">
        <v>51</v>
      </c>
      <c r="G70" s="47" t="s">
        <v>103</v>
      </c>
      <c r="H70" s="40" t="s">
        <v>288</v>
      </c>
      <c r="I70" s="48">
        <v>1</v>
      </c>
      <c r="J70" s="55"/>
      <c r="K70" s="56"/>
      <c r="L70" s="51"/>
      <c r="M70" s="52"/>
      <c r="N70" s="46">
        <v>7.3611111111111113E-2</v>
      </c>
      <c r="O70" s="53">
        <f t="shared" si="1"/>
        <v>9.0277777777777735E-3</v>
      </c>
      <c r="P70" s="54"/>
    </row>
    <row r="71" spans="1:16" ht="16" x14ac:dyDescent="0.2">
      <c r="A71" s="46">
        <v>6.7361111111111108E-2</v>
      </c>
      <c r="B71" s="40" t="s">
        <v>283</v>
      </c>
      <c r="C71" s="40"/>
      <c r="D71" s="40" t="s">
        <v>120</v>
      </c>
      <c r="E71" s="37">
        <v>2</v>
      </c>
      <c r="F71" s="39" t="s">
        <v>51</v>
      </c>
      <c r="G71" s="47" t="s">
        <v>217</v>
      </c>
      <c r="H71" s="40" t="s">
        <v>103</v>
      </c>
      <c r="I71" s="48"/>
      <c r="J71" s="55"/>
      <c r="K71" s="56"/>
      <c r="L71" s="51">
        <v>1</v>
      </c>
      <c r="M71" s="52"/>
      <c r="N71" s="46">
        <v>8.6805555555555566E-2</v>
      </c>
      <c r="O71" s="53">
        <f t="shared" si="1"/>
        <v>1.9444444444444459E-2</v>
      </c>
      <c r="P71" s="131" t="s">
        <v>294</v>
      </c>
    </row>
    <row r="72" spans="1:16" ht="16" x14ac:dyDescent="0.2">
      <c r="A72" s="46">
        <v>7.0833333333333331E-2</v>
      </c>
      <c r="B72" s="40" t="s">
        <v>127</v>
      </c>
      <c r="C72" s="40"/>
      <c r="D72" s="40" t="s">
        <v>120</v>
      </c>
      <c r="E72" s="37">
        <v>1</v>
      </c>
      <c r="F72" s="39" t="s">
        <v>49</v>
      </c>
      <c r="G72" s="47" t="s">
        <v>103</v>
      </c>
      <c r="H72" s="40" t="s">
        <v>142</v>
      </c>
      <c r="I72" s="48">
        <v>1</v>
      </c>
      <c r="J72" s="55"/>
      <c r="K72" s="56"/>
      <c r="L72" s="51"/>
      <c r="M72" s="52"/>
      <c r="N72" s="46">
        <v>7.3611111111111113E-2</v>
      </c>
      <c r="O72" s="53">
        <f t="shared" si="1"/>
        <v>2.7777777777777818E-3</v>
      </c>
      <c r="P72" s="54"/>
    </row>
    <row r="73" spans="1:16" ht="16" x14ac:dyDescent="0.2">
      <c r="A73" s="46">
        <v>7.0833333333333331E-2</v>
      </c>
      <c r="B73" s="40" t="s">
        <v>109</v>
      </c>
      <c r="C73" s="40"/>
      <c r="D73" s="40" t="s">
        <v>120</v>
      </c>
      <c r="E73" s="37">
        <v>1</v>
      </c>
      <c r="F73" s="39" t="s">
        <v>46</v>
      </c>
      <c r="G73" s="47" t="s">
        <v>103</v>
      </c>
      <c r="H73" s="40" t="s">
        <v>287</v>
      </c>
      <c r="I73" s="48">
        <v>1</v>
      </c>
      <c r="J73" s="55"/>
      <c r="K73" s="56"/>
      <c r="L73" s="51"/>
      <c r="M73" s="52"/>
      <c r="N73" s="46">
        <v>7.5694444444444439E-2</v>
      </c>
      <c r="O73" s="53">
        <f t="shared" si="1"/>
        <v>4.8611111111111077E-3</v>
      </c>
      <c r="P73" s="54"/>
    </row>
    <row r="74" spans="1:16" ht="16" x14ac:dyDescent="0.2">
      <c r="A74" s="46">
        <v>7.0833333333333331E-2</v>
      </c>
      <c r="B74" s="40" t="s">
        <v>123</v>
      </c>
      <c r="C74" s="40"/>
      <c r="D74" s="40" t="s">
        <v>120</v>
      </c>
      <c r="E74" s="37">
        <v>1</v>
      </c>
      <c r="F74" s="39" t="s">
        <v>46</v>
      </c>
      <c r="G74" s="47" t="s">
        <v>103</v>
      </c>
      <c r="H74" s="40" t="s">
        <v>215</v>
      </c>
      <c r="I74" s="48">
        <v>1</v>
      </c>
      <c r="J74" s="55"/>
      <c r="K74" s="56"/>
      <c r="L74" s="51"/>
      <c r="M74" s="52"/>
      <c r="N74" s="46">
        <v>7.8472222222222221E-2</v>
      </c>
      <c r="O74" s="53">
        <f t="shared" si="1"/>
        <v>7.6388888888888895E-3</v>
      </c>
      <c r="P74" s="54"/>
    </row>
    <row r="75" spans="1:16" ht="16" x14ac:dyDescent="0.2">
      <c r="A75" s="46">
        <v>7.1527777777777787E-2</v>
      </c>
      <c r="B75" s="40" t="s">
        <v>207</v>
      </c>
      <c r="C75" s="40"/>
      <c r="D75" s="40" t="s">
        <v>194</v>
      </c>
      <c r="E75" s="37">
        <v>1</v>
      </c>
      <c r="F75" s="39" t="s">
        <v>45</v>
      </c>
      <c r="G75" s="47" t="s">
        <v>271</v>
      </c>
      <c r="H75" s="40" t="s">
        <v>103</v>
      </c>
      <c r="I75" s="48">
        <v>1</v>
      </c>
      <c r="J75" s="55"/>
      <c r="K75" s="56"/>
      <c r="L75" s="51"/>
      <c r="M75" s="52"/>
      <c r="N75" s="46">
        <v>8.819444444444445E-2</v>
      </c>
      <c r="O75" s="53">
        <f t="shared" si="1"/>
        <v>1.6666666666666663E-2</v>
      </c>
      <c r="P75" s="131" t="s">
        <v>294</v>
      </c>
    </row>
    <row r="76" spans="1:16" ht="16" x14ac:dyDescent="0.2">
      <c r="A76" s="46">
        <v>9.5138888888888884E-2</v>
      </c>
      <c r="B76" s="40" t="s">
        <v>293</v>
      </c>
      <c r="C76" s="40"/>
      <c r="D76" s="40" t="s">
        <v>120</v>
      </c>
      <c r="E76" s="37">
        <v>2</v>
      </c>
      <c r="F76" s="39" t="s">
        <v>45</v>
      </c>
      <c r="G76" s="47" t="s">
        <v>288</v>
      </c>
      <c r="H76" s="40" t="s">
        <v>103</v>
      </c>
      <c r="I76" s="48">
        <v>1</v>
      </c>
      <c r="J76" s="55"/>
      <c r="K76" s="56"/>
      <c r="L76" s="51"/>
      <c r="M76" s="52"/>
      <c r="N76" s="46">
        <v>0.11180555555555556</v>
      </c>
      <c r="O76" s="53">
        <f t="shared" si="1"/>
        <v>1.6666666666666677E-2</v>
      </c>
      <c r="P76" s="54"/>
    </row>
    <row r="77" spans="1:16" ht="16" x14ac:dyDescent="0.2">
      <c r="A77" s="46">
        <v>9.8611111111111108E-2</v>
      </c>
      <c r="B77" s="40" t="s">
        <v>209</v>
      </c>
      <c r="C77" s="40"/>
      <c r="D77" s="40" t="s">
        <v>120</v>
      </c>
      <c r="E77" s="37">
        <v>1</v>
      </c>
      <c r="F77" s="39" t="s">
        <v>44</v>
      </c>
      <c r="G77" s="47" t="s">
        <v>103</v>
      </c>
      <c r="H77" s="40" t="s">
        <v>142</v>
      </c>
      <c r="I77" s="48"/>
      <c r="J77" s="55"/>
      <c r="K77" s="56"/>
      <c r="L77" s="51">
        <v>1</v>
      </c>
      <c r="M77" s="52"/>
      <c r="N77" s="46">
        <v>0.10347222222222223</v>
      </c>
      <c r="O77" s="53">
        <f t="shared" si="1"/>
        <v>4.8611111111111216E-3</v>
      </c>
      <c r="P77" s="54"/>
    </row>
    <row r="78" spans="1:16" ht="16" x14ac:dyDescent="0.2">
      <c r="A78" s="46">
        <v>9.8611111111111108E-2</v>
      </c>
      <c r="B78" s="40" t="s">
        <v>295</v>
      </c>
      <c r="C78" s="40"/>
      <c r="D78" s="40" t="s">
        <v>120</v>
      </c>
      <c r="E78" s="37">
        <v>2</v>
      </c>
      <c r="F78" s="39" t="s">
        <v>47</v>
      </c>
      <c r="G78" s="47" t="s">
        <v>103</v>
      </c>
      <c r="H78" s="40" t="s">
        <v>142</v>
      </c>
      <c r="I78" s="48"/>
      <c r="J78" s="55"/>
      <c r="K78" s="56"/>
      <c r="L78" s="51">
        <v>1</v>
      </c>
      <c r="M78" s="52"/>
      <c r="N78" s="46">
        <v>0.10347222222222223</v>
      </c>
      <c r="O78" s="53">
        <f t="shared" si="1"/>
        <v>4.8611111111111216E-3</v>
      </c>
      <c r="P78" s="54"/>
    </row>
    <row r="79" spans="1:16" ht="16" x14ac:dyDescent="0.2">
      <c r="A79" s="46">
        <v>9.8611111111111108E-2</v>
      </c>
      <c r="B79" s="40" t="s">
        <v>135</v>
      </c>
      <c r="C79" s="40"/>
      <c r="D79" s="40" t="s">
        <v>194</v>
      </c>
      <c r="E79" s="37">
        <v>1</v>
      </c>
      <c r="F79" s="39" t="s">
        <v>45</v>
      </c>
      <c r="G79" s="47" t="s">
        <v>103</v>
      </c>
      <c r="H79" s="40" t="s">
        <v>107</v>
      </c>
      <c r="I79" s="48"/>
      <c r="J79" s="55"/>
      <c r="K79" s="56"/>
      <c r="L79" s="51">
        <v>1</v>
      </c>
      <c r="M79" s="52"/>
      <c r="N79" s="46">
        <v>0.1111111111111111</v>
      </c>
      <c r="O79" s="53">
        <f t="shared" si="1"/>
        <v>1.2499999999999997E-2</v>
      </c>
      <c r="P79" s="54"/>
    </row>
    <row r="80" spans="1:16" ht="16" x14ac:dyDescent="0.2">
      <c r="A80" s="46">
        <v>9.8611111111111108E-2</v>
      </c>
      <c r="B80" s="40" t="s">
        <v>109</v>
      </c>
      <c r="C80" s="40"/>
      <c r="D80" s="40" t="s">
        <v>120</v>
      </c>
      <c r="E80" s="37">
        <v>1</v>
      </c>
      <c r="F80" s="39" t="s">
        <v>46</v>
      </c>
      <c r="G80" s="47" t="s">
        <v>287</v>
      </c>
      <c r="H80" s="40" t="s">
        <v>103</v>
      </c>
      <c r="I80" s="48">
        <v>1</v>
      </c>
      <c r="J80" s="55"/>
      <c r="K80" s="56"/>
      <c r="L80" s="51"/>
      <c r="M80" s="52"/>
      <c r="N80" s="46">
        <v>0.11180555555555556</v>
      </c>
      <c r="O80" s="53">
        <f t="shared" si="1"/>
        <v>1.3194444444444453E-2</v>
      </c>
      <c r="P80" s="54"/>
    </row>
    <row r="81" spans="1:16" ht="16" x14ac:dyDescent="0.2">
      <c r="A81" s="46">
        <v>0.10347222222222223</v>
      </c>
      <c r="B81" s="40" t="s">
        <v>209</v>
      </c>
      <c r="C81" s="40"/>
      <c r="D81" s="40" t="s">
        <v>120</v>
      </c>
      <c r="E81" s="37">
        <v>1</v>
      </c>
      <c r="F81" s="39" t="s">
        <v>44</v>
      </c>
      <c r="G81" s="47" t="s">
        <v>142</v>
      </c>
      <c r="H81" s="40" t="s">
        <v>122</v>
      </c>
      <c r="I81" s="48"/>
      <c r="J81" s="55"/>
      <c r="K81" s="56"/>
      <c r="L81" s="51">
        <v>1</v>
      </c>
      <c r="M81" s="52"/>
      <c r="N81" s="46">
        <v>0.1076388888888889</v>
      </c>
      <c r="O81" s="53">
        <f t="shared" si="1"/>
        <v>4.1666666666666657E-3</v>
      </c>
      <c r="P81" s="54"/>
    </row>
    <row r="82" spans="1:16" ht="16" x14ac:dyDescent="0.2">
      <c r="A82" s="46">
        <v>0.10347222222222223</v>
      </c>
      <c r="B82" s="40" t="s">
        <v>295</v>
      </c>
      <c r="C82" s="40"/>
      <c r="D82" s="40" t="s">
        <v>120</v>
      </c>
      <c r="E82" s="37">
        <v>2</v>
      </c>
      <c r="F82" s="39" t="s">
        <v>47</v>
      </c>
      <c r="G82" s="47" t="s">
        <v>142</v>
      </c>
      <c r="H82" s="40" t="s">
        <v>122</v>
      </c>
      <c r="I82" s="48"/>
      <c r="J82" s="55"/>
      <c r="K82" s="56"/>
      <c r="L82" s="51">
        <v>1</v>
      </c>
      <c r="M82" s="52"/>
      <c r="N82" s="46">
        <v>0.1076388888888889</v>
      </c>
      <c r="O82" s="53">
        <f t="shared" si="1"/>
        <v>4.1666666666666657E-3</v>
      </c>
      <c r="P82" s="54"/>
    </row>
    <row r="83" spans="1:16" ht="16" x14ac:dyDescent="0.2">
      <c r="A83" s="46">
        <v>0.10208333333333335</v>
      </c>
      <c r="B83" s="40" t="s">
        <v>168</v>
      </c>
      <c r="C83" s="40"/>
      <c r="D83" s="40" t="s">
        <v>120</v>
      </c>
      <c r="E83" s="37">
        <v>1</v>
      </c>
      <c r="F83" s="39" t="s">
        <v>44</v>
      </c>
      <c r="G83" s="47" t="s">
        <v>136</v>
      </c>
      <c r="H83" s="40" t="s">
        <v>103</v>
      </c>
      <c r="I83" s="48"/>
      <c r="J83" s="55"/>
      <c r="K83" s="56"/>
      <c r="L83" s="51">
        <v>1</v>
      </c>
      <c r="M83" s="52"/>
      <c r="N83" s="46">
        <v>0.12013888888888889</v>
      </c>
      <c r="O83" s="53">
        <f t="shared" si="1"/>
        <v>1.8055555555555547E-2</v>
      </c>
      <c r="P83" s="54"/>
    </row>
    <row r="84" spans="1:16" ht="16" x14ac:dyDescent="0.2">
      <c r="A84" s="46">
        <v>0.11180555555555556</v>
      </c>
      <c r="B84" s="40" t="s">
        <v>114</v>
      </c>
      <c r="C84" s="40"/>
      <c r="D84" s="40" t="s">
        <v>120</v>
      </c>
      <c r="E84" s="37">
        <v>1</v>
      </c>
      <c r="F84" s="39" t="s">
        <v>46</v>
      </c>
      <c r="G84" s="47" t="s">
        <v>250</v>
      </c>
      <c r="H84" s="40" t="s">
        <v>103</v>
      </c>
      <c r="I84" s="48">
        <v>1</v>
      </c>
      <c r="J84" s="55"/>
      <c r="K84" s="56"/>
      <c r="L84" s="51"/>
      <c r="M84" s="52"/>
      <c r="N84" s="46">
        <v>0.12847222222222224</v>
      </c>
      <c r="O84" s="53">
        <f t="shared" si="1"/>
        <v>1.6666666666666677E-2</v>
      </c>
      <c r="P84" s="54"/>
    </row>
    <row r="85" spans="1:16" ht="16" x14ac:dyDescent="0.2">
      <c r="A85" s="46">
        <v>0.11319444444444444</v>
      </c>
      <c r="B85" s="40" t="s">
        <v>126</v>
      </c>
      <c r="C85" s="40"/>
      <c r="D85" s="40" t="s">
        <v>194</v>
      </c>
      <c r="E85" s="37">
        <v>1</v>
      </c>
      <c r="F85" s="39" t="s">
        <v>45</v>
      </c>
      <c r="G85" s="47" t="s">
        <v>125</v>
      </c>
      <c r="H85" s="40" t="s">
        <v>103</v>
      </c>
      <c r="I85" s="48">
        <v>1</v>
      </c>
      <c r="J85" s="55"/>
      <c r="K85" s="56"/>
      <c r="L85" s="51"/>
      <c r="M85" s="52"/>
      <c r="N85" s="46">
        <v>0.12847222222222224</v>
      </c>
      <c r="O85" s="53">
        <f t="shared" si="1"/>
        <v>1.5277777777777793E-2</v>
      </c>
      <c r="P85" s="54"/>
    </row>
    <row r="86" spans="1:16" ht="16" x14ac:dyDescent="0.2">
      <c r="A86" s="46">
        <v>0.1173611111111111</v>
      </c>
      <c r="B86" s="40" t="s">
        <v>123</v>
      </c>
      <c r="C86" s="40"/>
      <c r="D86" s="40" t="s">
        <v>120</v>
      </c>
      <c r="E86" s="37">
        <v>1</v>
      </c>
      <c r="F86" s="39" t="s">
        <v>46</v>
      </c>
      <c r="G86" s="47" t="s">
        <v>215</v>
      </c>
      <c r="H86" s="40" t="s">
        <v>103</v>
      </c>
      <c r="I86" s="48">
        <v>1</v>
      </c>
      <c r="J86" s="55"/>
      <c r="K86" s="56"/>
      <c r="L86" s="51"/>
      <c r="M86" s="52"/>
      <c r="N86" s="46">
        <v>0.12847222222222224</v>
      </c>
      <c r="O86" s="53">
        <f t="shared" si="1"/>
        <v>1.1111111111111141E-2</v>
      </c>
      <c r="P86" s="54"/>
    </row>
    <row r="87" spans="1:16" ht="16" x14ac:dyDescent="0.2">
      <c r="A87" s="46">
        <v>0.11944444444444445</v>
      </c>
      <c r="B87" s="40" t="s">
        <v>207</v>
      </c>
      <c r="C87" s="40">
        <v>1</v>
      </c>
      <c r="D87" s="40" t="s">
        <v>120</v>
      </c>
      <c r="E87" s="37"/>
      <c r="F87" s="39" t="s">
        <v>45</v>
      </c>
      <c r="G87" s="47" t="s">
        <v>248</v>
      </c>
      <c r="H87" s="40" t="s">
        <v>214</v>
      </c>
      <c r="I87" s="48"/>
      <c r="J87" s="55"/>
      <c r="K87" s="56"/>
      <c r="L87" s="51">
        <v>1</v>
      </c>
      <c r="M87" s="52"/>
      <c r="N87" s="46">
        <v>0.12291666666666667</v>
      </c>
      <c r="O87" s="53">
        <f t="shared" si="1"/>
        <v>3.4722222222222238E-3</v>
      </c>
      <c r="P87" s="54"/>
    </row>
    <row r="88" spans="1:16" ht="16" x14ac:dyDescent="0.2">
      <c r="A88" s="46">
        <v>0.12222222222222223</v>
      </c>
      <c r="B88" s="40" t="s">
        <v>135</v>
      </c>
      <c r="C88" s="40"/>
      <c r="D88" s="40" t="s">
        <v>194</v>
      </c>
      <c r="E88" s="37">
        <v>1</v>
      </c>
      <c r="F88" s="39" t="s">
        <v>45</v>
      </c>
      <c r="G88" s="47" t="s">
        <v>107</v>
      </c>
      <c r="H88" s="40" t="s">
        <v>103</v>
      </c>
      <c r="I88" s="48"/>
      <c r="J88" s="55"/>
      <c r="K88" s="56"/>
      <c r="L88" s="51">
        <v>1</v>
      </c>
      <c r="M88" s="52"/>
      <c r="N88" s="46">
        <v>0.13541666666666666</v>
      </c>
      <c r="O88" s="53">
        <f t="shared" si="1"/>
        <v>1.3194444444444425E-2</v>
      </c>
      <c r="P88" s="54"/>
    </row>
    <row r="89" spans="1:16" ht="16" x14ac:dyDescent="0.2">
      <c r="A89" s="46">
        <v>0.13749999999999998</v>
      </c>
      <c r="B89" s="40" t="s">
        <v>296</v>
      </c>
      <c r="C89" s="40"/>
      <c r="D89" s="40" t="s">
        <v>120</v>
      </c>
      <c r="E89" s="37">
        <v>3</v>
      </c>
      <c r="F89" s="39" t="s">
        <v>46</v>
      </c>
      <c r="G89" s="47" t="s">
        <v>103</v>
      </c>
      <c r="H89" s="40" t="s">
        <v>297</v>
      </c>
      <c r="I89" s="48">
        <v>1</v>
      </c>
      <c r="J89" s="55"/>
      <c r="K89" s="56"/>
      <c r="L89" s="51"/>
      <c r="M89" s="52"/>
      <c r="N89" s="46">
        <v>0.14166666666666666</v>
      </c>
      <c r="O89" s="53">
        <f t="shared" si="1"/>
        <v>4.1666666666666796E-3</v>
      </c>
      <c r="P89" s="54"/>
    </row>
    <row r="90" spans="1:16" ht="16" x14ac:dyDescent="0.2">
      <c r="A90" s="46">
        <v>0.15277777777777776</v>
      </c>
      <c r="B90" s="40" t="s">
        <v>218</v>
      </c>
      <c r="C90" s="40"/>
      <c r="D90" s="40" t="s">
        <v>194</v>
      </c>
      <c r="E90" s="37">
        <v>1</v>
      </c>
      <c r="F90" s="39" t="s">
        <v>44</v>
      </c>
      <c r="G90" s="47" t="s">
        <v>107</v>
      </c>
      <c r="H90" s="40" t="s">
        <v>103</v>
      </c>
      <c r="I90" s="48"/>
      <c r="J90" s="55"/>
      <c r="K90" s="56"/>
      <c r="L90" s="51">
        <v>1</v>
      </c>
      <c r="M90" s="52"/>
      <c r="N90" s="46">
        <v>0.16666666666666666</v>
      </c>
      <c r="O90" s="53">
        <f t="shared" si="1"/>
        <v>1.3888888888888895E-2</v>
      </c>
      <c r="P90" s="54"/>
    </row>
    <row r="91" spans="1:16" ht="16" x14ac:dyDescent="0.2">
      <c r="A91" s="46">
        <v>0.15277777777777776</v>
      </c>
      <c r="B91" s="40" t="s">
        <v>295</v>
      </c>
      <c r="C91" s="40">
        <v>1</v>
      </c>
      <c r="D91" s="40" t="s">
        <v>194</v>
      </c>
      <c r="E91" s="37"/>
      <c r="F91" s="39" t="s">
        <v>47</v>
      </c>
      <c r="G91" s="47" t="s">
        <v>103</v>
      </c>
      <c r="H91" s="40" t="s">
        <v>122</v>
      </c>
      <c r="I91" s="48"/>
      <c r="J91" s="55"/>
      <c r="K91" s="56"/>
      <c r="L91" s="51">
        <v>1</v>
      </c>
      <c r="M91" s="52"/>
      <c r="N91" s="46">
        <v>0.16388888888888889</v>
      </c>
      <c r="O91" s="53">
        <f t="shared" si="1"/>
        <v>1.1111111111111127E-2</v>
      </c>
      <c r="P91" s="54"/>
    </row>
    <row r="92" spans="1:16" ht="16" x14ac:dyDescent="0.2">
      <c r="A92" s="46"/>
      <c r="B92" s="40"/>
      <c r="C92" s="40"/>
      <c r="D92" s="40"/>
      <c r="E92" s="37"/>
      <c r="F92" s="39"/>
      <c r="G92" s="47"/>
      <c r="H92" s="40"/>
      <c r="I92" s="48"/>
      <c r="J92" s="55"/>
      <c r="K92" s="56"/>
      <c r="L92" s="51"/>
      <c r="M92" s="52"/>
      <c r="N92" s="46"/>
      <c r="O92" s="53">
        <f t="shared" si="1"/>
        <v>0</v>
      </c>
      <c r="P92" s="54"/>
    </row>
    <row r="93" spans="1:16" ht="16" x14ac:dyDescent="0.2">
      <c r="A93" s="46"/>
      <c r="B93" s="40"/>
      <c r="C93" s="40"/>
      <c r="D93" s="40"/>
      <c r="E93" s="37"/>
      <c r="F93" s="39"/>
      <c r="G93" s="47"/>
      <c r="H93" s="40"/>
      <c r="I93" s="48"/>
      <c r="J93" s="55"/>
      <c r="K93" s="56"/>
      <c r="L93" s="51"/>
      <c r="M93" s="52"/>
      <c r="N93" s="46"/>
      <c r="O93" s="53">
        <f t="shared" si="1"/>
        <v>0</v>
      </c>
      <c r="P93" s="54"/>
    </row>
    <row r="94" spans="1:16" ht="16" x14ac:dyDescent="0.2">
      <c r="A94" s="46"/>
      <c r="B94" s="40"/>
      <c r="C94" s="40"/>
      <c r="D94" s="40"/>
      <c r="E94" s="37"/>
      <c r="F94" s="39"/>
      <c r="G94" s="47"/>
      <c r="H94" s="40"/>
      <c r="I94" s="48"/>
      <c r="J94" s="55"/>
      <c r="K94" s="56"/>
      <c r="L94" s="51"/>
      <c r="M94" s="52"/>
      <c r="N94" s="46"/>
      <c r="O94" s="53">
        <f t="shared" si="1"/>
        <v>0</v>
      </c>
      <c r="P94" s="54"/>
    </row>
    <row r="95" spans="1:16" ht="16" x14ac:dyDescent="0.2">
      <c r="A95" s="46"/>
      <c r="B95" s="40"/>
      <c r="C95" s="40"/>
      <c r="D95" s="40"/>
      <c r="E95" s="37"/>
      <c r="F95" s="39"/>
      <c r="G95" s="47"/>
      <c r="H95" s="40"/>
      <c r="I95" s="48"/>
      <c r="J95" s="55"/>
      <c r="K95" s="56"/>
      <c r="L95" s="51"/>
      <c r="M95" s="52"/>
      <c r="N95" s="46"/>
      <c r="O95" s="53">
        <f t="shared" si="1"/>
        <v>0</v>
      </c>
      <c r="P95" s="54"/>
    </row>
    <row r="96" spans="1:16" ht="16" x14ac:dyDescent="0.2">
      <c r="A96" s="46"/>
      <c r="B96" s="40"/>
      <c r="C96" s="40"/>
      <c r="D96" s="40"/>
      <c r="E96" s="37"/>
      <c r="F96" s="39"/>
      <c r="G96" s="47"/>
      <c r="H96" s="40"/>
      <c r="I96" s="48"/>
      <c r="J96" s="55"/>
      <c r="K96" s="56"/>
      <c r="L96" s="51"/>
      <c r="M96" s="52"/>
      <c r="N96" s="46"/>
      <c r="O96" s="53">
        <f t="shared" si="1"/>
        <v>0</v>
      </c>
      <c r="P96" s="54"/>
    </row>
    <row r="97" spans="1:16" ht="16" x14ac:dyDescent="0.2">
      <c r="A97" s="46"/>
      <c r="B97" s="40"/>
      <c r="C97" s="40"/>
      <c r="D97" s="40"/>
      <c r="E97" s="37"/>
      <c r="F97" s="39"/>
      <c r="G97" s="47"/>
      <c r="H97" s="40"/>
      <c r="I97" s="48"/>
      <c r="J97" s="55"/>
      <c r="K97" s="56"/>
      <c r="L97" s="51"/>
      <c r="M97" s="52"/>
      <c r="N97" s="46"/>
      <c r="O97" s="53">
        <f t="shared" si="1"/>
        <v>0</v>
      </c>
      <c r="P97" s="54"/>
    </row>
    <row r="98" spans="1:16" ht="16" x14ac:dyDescent="0.2">
      <c r="A98" s="46"/>
      <c r="B98" s="40"/>
      <c r="C98" s="40"/>
      <c r="D98" s="40"/>
      <c r="E98" s="37"/>
      <c r="F98" s="39"/>
      <c r="G98" s="47"/>
      <c r="H98" s="40"/>
      <c r="I98" s="48"/>
      <c r="J98" s="55"/>
      <c r="K98" s="56"/>
      <c r="L98" s="51"/>
      <c r="M98" s="52"/>
      <c r="N98" s="46"/>
      <c r="O98" s="53">
        <f t="shared" si="1"/>
        <v>0</v>
      </c>
      <c r="P98" s="54"/>
    </row>
    <row r="99" spans="1:16" ht="16" x14ac:dyDescent="0.2">
      <c r="A99" s="46"/>
      <c r="B99" s="40"/>
      <c r="C99" s="40"/>
      <c r="D99" s="40"/>
      <c r="E99" s="37"/>
      <c r="F99" s="39"/>
      <c r="G99" s="47"/>
      <c r="H99" s="40"/>
      <c r="I99" s="48"/>
      <c r="J99" s="55"/>
      <c r="K99" s="56"/>
      <c r="L99" s="51"/>
      <c r="M99" s="52"/>
      <c r="N99" s="46"/>
      <c r="O99" s="53">
        <f t="shared" si="1"/>
        <v>0</v>
      </c>
      <c r="P99" s="54"/>
    </row>
    <row r="100" spans="1:16" ht="16" x14ac:dyDescent="0.2">
      <c r="A100" s="46"/>
      <c r="B100" s="40"/>
      <c r="C100" s="40"/>
      <c r="D100" s="40"/>
      <c r="E100" s="37"/>
      <c r="F100" s="39"/>
      <c r="G100" s="47"/>
      <c r="H100" s="40"/>
      <c r="I100" s="48"/>
      <c r="J100" s="55"/>
      <c r="K100" s="56"/>
      <c r="L100" s="51"/>
      <c r="M100" s="52"/>
      <c r="N100" s="46"/>
      <c r="O100" s="53">
        <f t="shared" si="1"/>
        <v>0</v>
      </c>
      <c r="P100" s="54"/>
    </row>
    <row r="101" spans="1:16" ht="16" x14ac:dyDescent="0.2">
      <c r="A101" s="46"/>
      <c r="B101" s="40"/>
      <c r="C101" s="40"/>
      <c r="D101" s="40"/>
      <c r="E101" s="37"/>
      <c r="F101" s="39"/>
      <c r="G101" s="47"/>
      <c r="H101" s="40"/>
      <c r="I101" s="48"/>
      <c r="J101" s="55"/>
      <c r="K101" s="56"/>
      <c r="L101" s="51"/>
      <c r="M101" s="52"/>
      <c r="N101" s="46"/>
      <c r="O101" s="53">
        <f t="shared" si="1"/>
        <v>0</v>
      </c>
      <c r="P101" s="54"/>
    </row>
    <row r="102" spans="1:16" ht="16" x14ac:dyDescent="0.2">
      <c r="A102" s="46"/>
      <c r="B102" s="40"/>
      <c r="C102" s="40"/>
      <c r="D102" s="40"/>
      <c r="E102" s="37"/>
      <c r="F102" s="39"/>
      <c r="G102" s="47"/>
      <c r="H102" s="40"/>
      <c r="I102" s="48"/>
      <c r="J102" s="55"/>
      <c r="K102" s="56"/>
      <c r="L102" s="51"/>
      <c r="M102" s="52"/>
      <c r="N102" s="46"/>
      <c r="O102" s="53">
        <f t="shared" si="1"/>
        <v>0</v>
      </c>
      <c r="P102" s="54"/>
    </row>
    <row r="103" spans="1:16" ht="16" x14ac:dyDescent="0.2">
      <c r="A103" s="46"/>
      <c r="B103" s="40"/>
      <c r="C103" s="40"/>
      <c r="D103" s="40"/>
      <c r="E103" s="37"/>
      <c r="F103" s="39"/>
      <c r="G103" s="47"/>
      <c r="H103" s="40"/>
      <c r="I103" s="48"/>
      <c r="J103" s="55"/>
      <c r="K103" s="56"/>
      <c r="L103" s="51"/>
      <c r="M103" s="52"/>
      <c r="N103" s="46"/>
      <c r="O103" s="53">
        <f t="shared" si="1"/>
        <v>0</v>
      </c>
      <c r="P103" s="54"/>
    </row>
    <row r="104" spans="1:16" ht="16" x14ac:dyDescent="0.2">
      <c r="A104" s="46"/>
      <c r="B104" s="40"/>
      <c r="C104" s="40"/>
      <c r="D104" s="40"/>
      <c r="E104" s="37"/>
      <c r="F104" s="39"/>
      <c r="G104" s="47"/>
      <c r="H104" s="40"/>
      <c r="I104" s="48"/>
      <c r="J104" s="55"/>
      <c r="K104" s="56"/>
      <c r="L104" s="51"/>
      <c r="M104" s="52"/>
      <c r="N104" s="46"/>
      <c r="O104" s="53">
        <f t="shared" si="1"/>
        <v>0</v>
      </c>
      <c r="P104" s="54"/>
    </row>
    <row r="105" spans="1:16" ht="16" x14ac:dyDescent="0.2">
      <c r="A105" s="46"/>
      <c r="B105" s="40"/>
      <c r="C105" s="40"/>
      <c r="D105" s="40"/>
      <c r="E105" s="37"/>
      <c r="F105" s="39"/>
      <c r="G105" s="47"/>
      <c r="H105" s="40"/>
      <c r="I105" s="48"/>
      <c r="J105" s="55"/>
      <c r="K105" s="56"/>
      <c r="L105" s="51"/>
      <c r="M105" s="52"/>
      <c r="N105" s="46"/>
      <c r="O105" s="53">
        <f t="shared" si="1"/>
        <v>0</v>
      </c>
      <c r="P105" s="54"/>
    </row>
    <row r="106" spans="1:16" ht="16" x14ac:dyDescent="0.2">
      <c r="A106" s="46"/>
      <c r="B106" s="40"/>
      <c r="C106" s="40"/>
      <c r="D106" s="40"/>
      <c r="E106" s="37"/>
      <c r="F106" s="39"/>
      <c r="G106" s="47"/>
      <c r="H106" s="40"/>
      <c r="I106" s="48"/>
      <c r="J106" s="55"/>
      <c r="K106" s="56"/>
      <c r="L106" s="51"/>
      <c r="M106" s="52"/>
      <c r="N106" s="46"/>
      <c r="O106" s="53">
        <f t="shared" si="1"/>
        <v>0</v>
      </c>
      <c r="P106" s="54"/>
    </row>
    <row r="107" spans="1:16" ht="16" x14ac:dyDescent="0.2">
      <c r="A107" s="46"/>
      <c r="B107" s="40"/>
      <c r="C107" s="40"/>
      <c r="D107" s="40"/>
      <c r="E107" s="37"/>
      <c r="F107" s="39"/>
      <c r="G107" s="47"/>
      <c r="H107" s="40"/>
      <c r="I107" s="48"/>
      <c r="J107" s="55"/>
      <c r="K107" s="56"/>
      <c r="L107" s="51"/>
      <c r="M107" s="52"/>
      <c r="N107" s="46"/>
      <c r="O107" s="53">
        <f t="shared" si="1"/>
        <v>0</v>
      </c>
      <c r="P107" s="54"/>
    </row>
    <row r="108" spans="1:16" ht="16" x14ac:dyDescent="0.2">
      <c r="A108" s="46"/>
      <c r="B108" s="40"/>
      <c r="C108" s="40"/>
      <c r="D108" s="40"/>
      <c r="E108" s="37"/>
      <c r="F108" s="39"/>
      <c r="G108" s="47"/>
      <c r="H108" s="40"/>
      <c r="I108" s="48"/>
      <c r="J108" s="55"/>
      <c r="K108" s="56"/>
      <c r="L108" s="51"/>
      <c r="M108" s="52"/>
      <c r="N108" s="46"/>
      <c r="O108" s="53">
        <f t="shared" si="1"/>
        <v>0</v>
      </c>
      <c r="P108" s="54"/>
    </row>
    <row r="109" spans="1:16" ht="16" x14ac:dyDescent="0.2">
      <c r="A109" s="46"/>
      <c r="B109" s="40"/>
      <c r="C109" s="40"/>
      <c r="D109" s="40"/>
      <c r="E109" s="37"/>
      <c r="F109" s="39"/>
      <c r="G109" s="47"/>
      <c r="H109" s="40"/>
      <c r="I109" s="48"/>
      <c r="J109" s="55"/>
      <c r="K109" s="56"/>
      <c r="L109" s="51"/>
      <c r="M109" s="52"/>
      <c r="N109" s="46"/>
      <c r="O109" s="53">
        <f t="shared" si="1"/>
        <v>0</v>
      </c>
      <c r="P109" s="54"/>
    </row>
    <row r="110" spans="1:16" ht="16" x14ac:dyDescent="0.2">
      <c r="A110" s="46"/>
      <c r="B110" s="40"/>
      <c r="C110" s="40"/>
      <c r="D110" s="40"/>
      <c r="E110" s="37"/>
      <c r="F110" s="39"/>
      <c r="G110" s="47"/>
      <c r="H110" s="40"/>
      <c r="I110" s="48"/>
      <c r="J110" s="55"/>
      <c r="K110" s="56"/>
      <c r="L110" s="51"/>
      <c r="M110" s="52"/>
      <c r="N110" s="46"/>
      <c r="O110" s="53">
        <f t="shared" si="1"/>
        <v>0</v>
      </c>
      <c r="P110" s="54"/>
    </row>
    <row r="111" spans="1:16" ht="16" x14ac:dyDescent="0.2">
      <c r="A111" s="46"/>
      <c r="B111" s="40"/>
      <c r="C111" s="40"/>
      <c r="D111" s="40"/>
      <c r="E111" s="37"/>
      <c r="F111" s="39"/>
      <c r="G111" s="47"/>
      <c r="H111" s="40"/>
      <c r="I111" s="48"/>
      <c r="J111" s="55"/>
      <c r="K111" s="56"/>
      <c r="L111" s="51"/>
      <c r="M111" s="52"/>
      <c r="N111" s="46"/>
      <c r="O111" s="53">
        <f t="shared" si="1"/>
        <v>0</v>
      </c>
      <c r="P111" s="54"/>
    </row>
    <row r="112" spans="1:16" ht="16" x14ac:dyDescent="0.2">
      <c r="A112" s="46"/>
      <c r="B112" s="40"/>
      <c r="C112" s="40"/>
      <c r="D112" s="40"/>
      <c r="E112" s="37"/>
      <c r="F112" s="39"/>
      <c r="G112" s="47"/>
      <c r="H112" s="40"/>
      <c r="I112" s="48"/>
      <c r="J112" s="55"/>
      <c r="K112" s="56"/>
      <c r="L112" s="51"/>
      <c r="M112" s="52"/>
      <c r="N112" s="46"/>
      <c r="O112" s="53">
        <f t="shared" si="1"/>
        <v>0</v>
      </c>
      <c r="P112" s="54"/>
    </row>
    <row r="113" spans="1:16" ht="16" x14ac:dyDescent="0.2">
      <c r="A113" s="46"/>
      <c r="B113" s="40"/>
      <c r="C113" s="40"/>
      <c r="D113" s="40"/>
      <c r="E113" s="37"/>
      <c r="F113" s="39"/>
      <c r="G113" s="47"/>
      <c r="H113" s="40"/>
      <c r="I113" s="48"/>
      <c r="J113" s="55"/>
      <c r="K113" s="56"/>
      <c r="L113" s="51"/>
      <c r="M113" s="52"/>
      <c r="N113" s="46"/>
      <c r="O113" s="53">
        <f t="shared" si="1"/>
        <v>0</v>
      </c>
      <c r="P113" s="54"/>
    </row>
    <row r="114" spans="1:16" ht="16" x14ac:dyDescent="0.2">
      <c r="A114" s="46"/>
      <c r="B114" s="40"/>
      <c r="C114" s="40"/>
      <c r="D114" s="40"/>
      <c r="E114" s="37"/>
      <c r="F114" s="39"/>
      <c r="G114" s="47"/>
      <c r="H114" s="40"/>
      <c r="I114" s="48"/>
      <c r="J114" s="55"/>
      <c r="K114" s="56"/>
      <c r="L114" s="51"/>
      <c r="M114" s="52"/>
      <c r="N114" s="46"/>
      <c r="O114" s="53">
        <f t="shared" si="1"/>
        <v>0</v>
      </c>
      <c r="P114" s="54"/>
    </row>
    <row r="115" spans="1:16" ht="16" x14ac:dyDescent="0.2">
      <c r="A115" s="46"/>
      <c r="B115" s="40"/>
      <c r="C115" s="40"/>
      <c r="D115" s="40"/>
      <c r="E115" s="37"/>
      <c r="F115" s="39"/>
      <c r="G115" s="47"/>
      <c r="H115" s="40"/>
      <c r="I115" s="48"/>
      <c r="J115" s="55"/>
      <c r="K115" s="56"/>
      <c r="L115" s="51"/>
      <c r="M115" s="52"/>
      <c r="N115" s="46"/>
      <c r="O115" s="53">
        <f t="shared" si="1"/>
        <v>0</v>
      </c>
      <c r="P115" s="54"/>
    </row>
    <row r="116" spans="1:16" ht="16" x14ac:dyDescent="0.2">
      <c r="A116" s="46"/>
      <c r="B116" s="40"/>
      <c r="C116" s="40"/>
      <c r="D116" s="40"/>
      <c r="E116" s="37"/>
      <c r="F116" s="39"/>
      <c r="G116" s="47"/>
      <c r="H116" s="40"/>
      <c r="I116" s="48"/>
      <c r="J116" s="55"/>
      <c r="K116" s="56"/>
      <c r="L116" s="51"/>
      <c r="M116" s="52"/>
      <c r="N116" s="46"/>
      <c r="O116" s="53">
        <f t="shared" si="1"/>
        <v>0</v>
      </c>
      <c r="P116" s="54"/>
    </row>
    <row r="117" spans="1:16" ht="16" x14ac:dyDescent="0.2">
      <c r="A117" s="46"/>
      <c r="B117" s="40"/>
      <c r="C117" s="40"/>
      <c r="D117" s="40"/>
      <c r="E117" s="37"/>
      <c r="F117" s="39"/>
      <c r="G117" s="47"/>
      <c r="H117" s="40"/>
      <c r="I117" s="48"/>
      <c r="J117" s="55"/>
      <c r="K117" s="56"/>
      <c r="L117" s="51"/>
      <c r="M117" s="52"/>
      <c r="N117" s="46"/>
      <c r="O117" s="53">
        <f t="shared" si="1"/>
        <v>0</v>
      </c>
      <c r="P117" s="54"/>
    </row>
    <row r="118" spans="1:16" ht="16" x14ac:dyDescent="0.2">
      <c r="A118" s="46"/>
      <c r="B118" s="40"/>
      <c r="C118" s="40"/>
      <c r="D118" s="40"/>
      <c r="E118" s="37"/>
      <c r="F118" s="39"/>
      <c r="G118" s="47"/>
      <c r="H118" s="40"/>
      <c r="I118" s="48"/>
      <c r="J118" s="55"/>
      <c r="K118" s="56"/>
      <c r="L118" s="51"/>
      <c r="M118" s="52"/>
      <c r="N118" s="46"/>
      <c r="O118" s="53">
        <f t="shared" si="1"/>
        <v>0</v>
      </c>
      <c r="P118" s="54"/>
    </row>
    <row r="119" spans="1:16" ht="16" x14ac:dyDescent="0.2">
      <c r="A119" s="46"/>
      <c r="B119" s="40"/>
      <c r="C119" s="40"/>
      <c r="D119" s="40"/>
      <c r="E119" s="37"/>
      <c r="F119" s="39"/>
      <c r="G119" s="47"/>
      <c r="H119" s="40"/>
      <c r="I119" s="48"/>
      <c r="J119" s="55"/>
      <c r="K119" s="56"/>
      <c r="L119" s="51"/>
      <c r="M119" s="52"/>
      <c r="N119" s="46"/>
      <c r="O119" s="53">
        <f t="shared" si="1"/>
        <v>0</v>
      </c>
      <c r="P119" s="54"/>
    </row>
    <row r="120" spans="1:16" ht="16" x14ac:dyDescent="0.2">
      <c r="A120" s="46"/>
      <c r="B120" s="40"/>
      <c r="C120" s="40"/>
      <c r="D120" s="40"/>
      <c r="E120" s="37"/>
      <c r="F120" s="39"/>
      <c r="G120" s="47"/>
      <c r="H120" s="40"/>
      <c r="I120" s="48"/>
      <c r="J120" s="55"/>
      <c r="K120" s="56"/>
      <c r="L120" s="51"/>
      <c r="M120" s="52"/>
      <c r="N120" s="46"/>
      <c r="O120" s="53">
        <f t="shared" si="1"/>
        <v>0</v>
      </c>
      <c r="P120" s="54"/>
    </row>
    <row r="121" spans="1:16" ht="16" x14ac:dyDescent="0.2">
      <c r="A121" s="46"/>
      <c r="B121" s="40"/>
      <c r="C121" s="40"/>
      <c r="D121" s="40"/>
      <c r="E121" s="37"/>
      <c r="F121" s="39"/>
      <c r="G121" s="47"/>
      <c r="H121" s="40"/>
      <c r="I121" s="48"/>
      <c r="J121" s="55"/>
      <c r="K121" s="56"/>
      <c r="L121" s="51"/>
      <c r="M121" s="52"/>
      <c r="N121" s="46"/>
      <c r="O121" s="53">
        <f t="shared" si="1"/>
        <v>0</v>
      </c>
      <c r="P121" s="54"/>
    </row>
    <row r="122" spans="1:16" ht="16" x14ac:dyDescent="0.2">
      <c r="A122" s="46"/>
      <c r="B122" s="40"/>
      <c r="C122" s="40"/>
      <c r="D122" s="40"/>
      <c r="E122" s="37"/>
      <c r="F122" s="39"/>
      <c r="G122" s="47"/>
      <c r="H122" s="40"/>
      <c r="I122" s="48"/>
      <c r="J122" s="55"/>
      <c r="K122" s="56"/>
      <c r="L122" s="51"/>
      <c r="M122" s="52"/>
      <c r="N122" s="46"/>
      <c r="O122" s="53">
        <f t="shared" si="1"/>
        <v>0</v>
      </c>
      <c r="P122" s="54"/>
    </row>
    <row r="123" spans="1:16" ht="16" x14ac:dyDescent="0.2">
      <c r="A123" s="46"/>
      <c r="B123" s="40"/>
      <c r="C123" s="40"/>
      <c r="D123" s="40"/>
      <c r="E123" s="37"/>
      <c r="F123" s="39"/>
      <c r="G123" s="47"/>
      <c r="H123" s="40"/>
      <c r="I123" s="48"/>
      <c r="J123" s="55"/>
      <c r="K123" s="56"/>
      <c r="L123" s="51"/>
      <c r="M123" s="52"/>
      <c r="N123" s="46"/>
      <c r="O123" s="53">
        <f t="shared" si="1"/>
        <v>0</v>
      </c>
      <c r="P123" s="58"/>
    </row>
    <row r="124" spans="1:16" ht="16" x14ac:dyDescent="0.2">
      <c r="A124" s="46"/>
      <c r="B124" s="40"/>
      <c r="C124" s="40"/>
      <c r="D124" s="40"/>
      <c r="E124" s="37"/>
      <c r="F124" s="39"/>
      <c r="G124" s="47"/>
      <c r="H124" s="40"/>
      <c r="I124" s="48"/>
      <c r="J124" s="55"/>
      <c r="K124" s="56"/>
      <c r="L124" s="51"/>
      <c r="M124" s="52"/>
      <c r="N124" s="46"/>
      <c r="O124" s="53">
        <f t="shared" si="1"/>
        <v>0</v>
      </c>
      <c r="P124" s="54"/>
    </row>
    <row r="125" spans="1:16" ht="16" x14ac:dyDescent="0.2">
      <c r="A125" s="46"/>
      <c r="B125" s="40"/>
      <c r="C125" s="40"/>
      <c r="D125" s="40"/>
      <c r="E125" s="37"/>
      <c r="F125" s="39"/>
      <c r="G125" s="47"/>
      <c r="H125" s="40"/>
      <c r="I125" s="48"/>
      <c r="J125" s="55"/>
      <c r="K125" s="56"/>
      <c r="L125" s="51"/>
      <c r="M125" s="52"/>
      <c r="N125" s="46"/>
      <c r="O125" s="53">
        <f t="shared" si="1"/>
        <v>0</v>
      </c>
      <c r="P125" s="54"/>
    </row>
    <row r="126" spans="1:16" ht="16" x14ac:dyDescent="0.2">
      <c r="A126" s="46"/>
      <c r="B126" s="40"/>
      <c r="C126" s="40"/>
      <c r="D126" s="40"/>
      <c r="E126" s="37"/>
      <c r="F126" s="39"/>
      <c r="G126" s="47"/>
      <c r="H126" s="40"/>
      <c r="I126" s="48"/>
      <c r="J126" s="55"/>
      <c r="K126" s="56"/>
      <c r="L126" s="51"/>
      <c r="M126" s="52"/>
      <c r="N126" s="46"/>
      <c r="O126" s="53">
        <f t="shared" si="1"/>
        <v>0</v>
      </c>
      <c r="P126" s="54"/>
    </row>
    <row r="127" spans="1:16" ht="16" x14ac:dyDescent="0.2">
      <c r="A127" s="46"/>
      <c r="B127" s="40"/>
      <c r="C127" s="40"/>
      <c r="D127" s="40"/>
      <c r="E127" s="37"/>
      <c r="F127" s="39"/>
      <c r="G127" s="47"/>
      <c r="H127" s="40"/>
      <c r="I127" s="48"/>
      <c r="J127" s="55"/>
      <c r="K127" s="56"/>
      <c r="L127" s="51"/>
      <c r="M127" s="52"/>
      <c r="N127" s="46"/>
      <c r="O127" s="53">
        <f t="shared" si="1"/>
        <v>0</v>
      </c>
      <c r="P127" s="54"/>
    </row>
    <row r="128" spans="1:16" ht="16" x14ac:dyDescent="0.2">
      <c r="A128" s="46"/>
      <c r="B128" s="40"/>
      <c r="C128" s="40"/>
      <c r="D128" s="40"/>
      <c r="E128" s="37"/>
      <c r="F128" s="39"/>
      <c r="G128" s="47"/>
      <c r="H128" s="40"/>
      <c r="I128" s="48"/>
      <c r="J128" s="55"/>
      <c r="K128" s="56"/>
      <c r="L128" s="51"/>
      <c r="M128" s="52"/>
      <c r="N128" s="46"/>
      <c r="O128" s="53">
        <f t="shared" si="1"/>
        <v>0</v>
      </c>
      <c r="P128" s="54"/>
    </row>
    <row r="129" spans="1:16" ht="16" x14ac:dyDescent="0.2">
      <c r="A129" s="46"/>
      <c r="B129" s="40"/>
      <c r="C129" s="40"/>
      <c r="D129" s="40"/>
      <c r="E129" s="37"/>
      <c r="F129" s="39"/>
      <c r="G129" s="47"/>
      <c r="H129" s="40"/>
      <c r="I129" s="57"/>
      <c r="J129" s="49"/>
      <c r="K129" s="50"/>
      <c r="L129" s="51"/>
      <c r="M129" s="52"/>
      <c r="N129" s="46"/>
      <c r="O129" s="53">
        <f t="shared" si="1"/>
        <v>0</v>
      </c>
      <c r="P129" s="54"/>
    </row>
    <row r="130" spans="1:16" ht="16" x14ac:dyDescent="0.2">
      <c r="A130" s="46"/>
      <c r="B130" s="40"/>
      <c r="C130" s="40"/>
      <c r="D130" s="40"/>
      <c r="E130" s="37"/>
      <c r="F130" s="39"/>
      <c r="G130" s="47"/>
      <c r="H130" s="40"/>
      <c r="I130" s="48"/>
      <c r="J130" s="49"/>
      <c r="K130" s="50"/>
      <c r="L130" s="51"/>
      <c r="M130" s="52"/>
      <c r="N130" s="46"/>
      <c r="O130" s="53">
        <f t="shared" si="1"/>
        <v>0</v>
      </c>
      <c r="P130" s="54"/>
    </row>
    <row r="131" spans="1:16" ht="16" x14ac:dyDescent="0.2">
      <c r="A131" s="46"/>
      <c r="B131" s="40"/>
      <c r="C131" s="40"/>
      <c r="D131" s="40"/>
      <c r="E131" s="37"/>
      <c r="F131" s="39"/>
      <c r="G131" s="47"/>
      <c r="H131" s="40"/>
      <c r="I131" s="48"/>
      <c r="J131" s="49"/>
      <c r="K131" s="50"/>
      <c r="L131" s="51"/>
      <c r="M131" s="52"/>
      <c r="N131" s="46"/>
      <c r="O131" s="53">
        <f t="shared" si="1"/>
        <v>0</v>
      </c>
      <c r="P131" s="54"/>
    </row>
    <row r="132" spans="1:16" ht="16" x14ac:dyDescent="0.2">
      <c r="A132" s="46"/>
      <c r="B132" s="40"/>
      <c r="C132" s="40"/>
      <c r="D132" s="40"/>
      <c r="E132" s="37"/>
      <c r="F132" s="39"/>
      <c r="G132" s="47"/>
      <c r="H132" s="40"/>
      <c r="I132" s="48"/>
      <c r="J132" s="49"/>
      <c r="K132" s="50"/>
      <c r="L132" s="51"/>
      <c r="M132" s="52"/>
      <c r="N132" s="46"/>
      <c r="O132" s="53">
        <f t="shared" ref="O132:O195" si="2">ABS(N132-A132)</f>
        <v>0</v>
      </c>
      <c r="P132" s="54"/>
    </row>
    <row r="133" spans="1:16" ht="16" x14ac:dyDescent="0.2">
      <c r="A133" s="46"/>
      <c r="B133" s="40"/>
      <c r="C133" s="40"/>
      <c r="D133" s="40"/>
      <c r="E133" s="37"/>
      <c r="F133" s="39"/>
      <c r="G133" s="47"/>
      <c r="H133" s="40"/>
      <c r="I133" s="48"/>
      <c r="J133" s="49"/>
      <c r="K133" s="50"/>
      <c r="L133" s="51"/>
      <c r="M133" s="52"/>
      <c r="N133" s="46"/>
      <c r="O133" s="53">
        <f t="shared" si="2"/>
        <v>0</v>
      </c>
      <c r="P133" s="54"/>
    </row>
    <row r="134" spans="1:16" ht="16" x14ac:dyDescent="0.2">
      <c r="A134" s="46"/>
      <c r="B134" s="40"/>
      <c r="C134" s="40"/>
      <c r="D134" s="40"/>
      <c r="E134" s="37"/>
      <c r="F134" s="39"/>
      <c r="G134" s="47"/>
      <c r="H134" s="40"/>
      <c r="I134" s="48"/>
      <c r="J134" s="49"/>
      <c r="K134" s="50"/>
      <c r="L134" s="51"/>
      <c r="M134" s="52"/>
      <c r="N134" s="46"/>
      <c r="O134" s="53">
        <f t="shared" si="2"/>
        <v>0</v>
      </c>
      <c r="P134" s="54"/>
    </row>
    <row r="135" spans="1:16" ht="16" x14ac:dyDescent="0.2">
      <c r="A135" s="46"/>
      <c r="B135" s="40"/>
      <c r="C135" s="40"/>
      <c r="D135" s="40"/>
      <c r="E135" s="37"/>
      <c r="F135" s="39"/>
      <c r="G135" s="47"/>
      <c r="H135" s="40"/>
      <c r="I135" s="48"/>
      <c r="J135" s="49"/>
      <c r="K135" s="50"/>
      <c r="L135" s="51"/>
      <c r="M135" s="52"/>
      <c r="N135" s="46"/>
      <c r="O135" s="53">
        <f t="shared" si="2"/>
        <v>0</v>
      </c>
      <c r="P135" s="54"/>
    </row>
    <row r="136" spans="1:16" ht="16" x14ac:dyDescent="0.2">
      <c r="A136" s="46"/>
      <c r="B136" s="40"/>
      <c r="C136" s="40"/>
      <c r="D136" s="40"/>
      <c r="E136" s="37"/>
      <c r="F136" s="39"/>
      <c r="G136" s="47"/>
      <c r="H136" s="40"/>
      <c r="I136" s="48"/>
      <c r="J136" s="49"/>
      <c r="K136" s="50"/>
      <c r="L136" s="51"/>
      <c r="M136" s="52"/>
      <c r="N136" s="46"/>
      <c r="O136" s="53">
        <f t="shared" si="2"/>
        <v>0</v>
      </c>
      <c r="P136" s="54"/>
    </row>
    <row r="137" spans="1:16" ht="16" x14ac:dyDescent="0.2">
      <c r="A137" s="46"/>
      <c r="B137" s="40"/>
      <c r="C137" s="40"/>
      <c r="D137" s="40"/>
      <c r="E137" s="37"/>
      <c r="F137" s="39"/>
      <c r="G137" s="47"/>
      <c r="H137" s="40"/>
      <c r="I137" s="48"/>
      <c r="J137" s="49"/>
      <c r="K137" s="50"/>
      <c r="L137" s="51"/>
      <c r="M137" s="52"/>
      <c r="N137" s="46"/>
      <c r="O137" s="53">
        <f t="shared" si="2"/>
        <v>0</v>
      </c>
      <c r="P137" s="54"/>
    </row>
    <row r="138" spans="1:16" ht="16" x14ac:dyDescent="0.2">
      <c r="A138" s="46"/>
      <c r="B138" s="40"/>
      <c r="C138" s="40"/>
      <c r="D138" s="40"/>
      <c r="E138" s="37"/>
      <c r="F138" s="39"/>
      <c r="G138" s="47"/>
      <c r="H138" s="40"/>
      <c r="I138" s="48"/>
      <c r="J138" s="49"/>
      <c r="K138" s="50"/>
      <c r="L138" s="51"/>
      <c r="M138" s="52"/>
      <c r="N138" s="46"/>
      <c r="O138" s="53">
        <f t="shared" si="2"/>
        <v>0</v>
      </c>
      <c r="P138" s="54"/>
    </row>
    <row r="139" spans="1:16" ht="16" x14ac:dyDescent="0.2">
      <c r="A139" s="46"/>
      <c r="B139" s="40"/>
      <c r="C139" s="40"/>
      <c r="D139" s="40"/>
      <c r="E139" s="37"/>
      <c r="F139" s="39"/>
      <c r="G139" s="47"/>
      <c r="H139" s="40"/>
      <c r="I139" s="48"/>
      <c r="J139" s="49"/>
      <c r="K139" s="50"/>
      <c r="L139" s="51"/>
      <c r="M139" s="52"/>
      <c r="N139" s="46"/>
      <c r="O139" s="53">
        <f t="shared" si="2"/>
        <v>0</v>
      </c>
      <c r="P139" s="54"/>
    </row>
    <row r="140" spans="1:16" ht="16" x14ac:dyDescent="0.2">
      <c r="A140" s="46"/>
      <c r="B140" s="40"/>
      <c r="C140" s="40"/>
      <c r="D140" s="40"/>
      <c r="E140" s="37"/>
      <c r="F140" s="39"/>
      <c r="G140" s="47"/>
      <c r="H140" s="40"/>
      <c r="I140" s="48"/>
      <c r="J140" s="49"/>
      <c r="K140" s="50"/>
      <c r="L140" s="51"/>
      <c r="M140" s="52"/>
      <c r="N140" s="46"/>
      <c r="O140" s="53">
        <f t="shared" si="2"/>
        <v>0</v>
      </c>
      <c r="P140" s="54"/>
    </row>
    <row r="141" spans="1:16" ht="16" x14ac:dyDescent="0.2">
      <c r="A141" s="46"/>
      <c r="B141" s="40"/>
      <c r="C141" s="40"/>
      <c r="D141" s="40"/>
      <c r="E141" s="37"/>
      <c r="F141" s="39"/>
      <c r="G141" s="47"/>
      <c r="H141" s="40"/>
      <c r="I141" s="48"/>
      <c r="J141" s="49"/>
      <c r="K141" s="50"/>
      <c r="L141" s="51"/>
      <c r="M141" s="52"/>
      <c r="N141" s="46"/>
      <c r="O141" s="53">
        <f t="shared" si="2"/>
        <v>0</v>
      </c>
      <c r="P141" s="54"/>
    </row>
    <row r="142" spans="1:16" ht="16" x14ac:dyDescent="0.2">
      <c r="A142" s="46"/>
      <c r="B142" s="40"/>
      <c r="C142" s="40"/>
      <c r="D142" s="40"/>
      <c r="E142" s="37"/>
      <c r="F142" s="39"/>
      <c r="G142" s="47"/>
      <c r="H142" s="40"/>
      <c r="I142" s="48"/>
      <c r="J142" s="49"/>
      <c r="K142" s="50"/>
      <c r="L142" s="51"/>
      <c r="M142" s="52"/>
      <c r="N142" s="46"/>
      <c r="O142" s="53">
        <f t="shared" si="2"/>
        <v>0</v>
      </c>
      <c r="P142" s="54"/>
    </row>
    <row r="143" spans="1:16" ht="16" x14ac:dyDescent="0.2">
      <c r="A143" s="46"/>
      <c r="B143" s="40"/>
      <c r="C143" s="40"/>
      <c r="D143" s="40"/>
      <c r="E143" s="37"/>
      <c r="F143" s="39"/>
      <c r="G143" s="47"/>
      <c r="H143" s="40"/>
      <c r="I143" s="48"/>
      <c r="J143" s="49"/>
      <c r="K143" s="50"/>
      <c r="L143" s="51"/>
      <c r="M143" s="52"/>
      <c r="N143" s="46"/>
      <c r="O143" s="53">
        <f t="shared" si="2"/>
        <v>0</v>
      </c>
      <c r="P143" s="54"/>
    </row>
    <row r="144" spans="1:16" ht="16" x14ac:dyDescent="0.2">
      <c r="A144" s="46"/>
      <c r="B144" s="40"/>
      <c r="C144" s="40"/>
      <c r="D144" s="40"/>
      <c r="E144" s="37"/>
      <c r="F144" s="39"/>
      <c r="G144" s="47"/>
      <c r="H144" s="40"/>
      <c r="I144" s="48"/>
      <c r="J144" s="49"/>
      <c r="K144" s="50"/>
      <c r="L144" s="51"/>
      <c r="M144" s="52"/>
      <c r="N144" s="46"/>
      <c r="O144" s="53">
        <f t="shared" si="2"/>
        <v>0</v>
      </c>
      <c r="P144" s="54"/>
    </row>
    <row r="145" spans="1:16" ht="16" x14ac:dyDescent="0.2">
      <c r="A145" s="46"/>
      <c r="B145" s="40"/>
      <c r="C145" s="40"/>
      <c r="D145" s="40"/>
      <c r="E145" s="37"/>
      <c r="F145" s="39"/>
      <c r="G145" s="47"/>
      <c r="H145" s="40"/>
      <c r="I145" s="48"/>
      <c r="J145" s="49"/>
      <c r="K145" s="50"/>
      <c r="L145" s="51"/>
      <c r="M145" s="52"/>
      <c r="N145" s="46"/>
      <c r="O145" s="53">
        <f t="shared" si="2"/>
        <v>0</v>
      </c>
      <c r="P145" s="54"/>
    </row>
    <row r="146" spans="1:16" ht="16" x14ac:dyDescent="0.2">
      <c r="A146" s="46"/>
      <c r="B146" s="40"/>
      <c r="C146" s="40"/>
      <c r="D146" s="40"/>
      <c r="E146" s="37"/>
      <c r="F146" s="39"/>
      <c r="G146" s="47"/>
      <c r="H146" s="40"/>
      <c r="I146" s="48"/>
      <c r="J146" s="49"/>
      <c r="K146" s="50"/>
      <c r="L146" s="51"/>
      <c r="M146" s="52"/>
      <c r="N146" s="46"/>
      <c r="O146" s="53">
        <f t="shared" si="2"/>
        <v>0</v>
      </c>
      <c r="P146" s="54"/>
    </row>
    <row r="147" spans="1:16" ht="16" x14ac:dyDescent="0.2">
      <c r="A147" s="46"/>
      <c r="B147" s="40"/>
      <c r="C147" s="40"/>
      <c r="D147" s="40"/>
      <c r="E147" s="37"/>
      <c r="F147" s="39"/>
      <c r="G147" s="47"/>
      <c r="H147" s="40"/>
      <c r="I147" s="48"/>
      <c r="J147" s="49"/>
      <c r="K147" s="50"/>
      <c r="L147" s="51"/>
      <c r="M147" s="52"/>
      <c r="N147" s="46"/>
      <c r="O147" s="53">
        <f t="shared" si="2"/>
        <v>0</v>
      </c>
      <c r="P147" s="54"/>
    </row>
    <row r="148" spans="1:16" ht="16" x14ac:dyDescent="0.2">
      <c r="A148" s="46"/>
      <c r="B148" s="40"/>
      <c r="C148" s="40"/>
      <c r="D148" s="40"/>
      <c r="E148" s="37"/>
      <c r="F148" s="39"/>
      <c r="G148" s="47"/>
      <c r="H148" s="40"/>
      <c r="I148" s="48"/>
      <c r="J148" s="49"/>
      <c r="K148" s="50"/>
      <c r="L148" s="51"/>
      <c r="M148" s="52"/>
      <c r="N148" s="46"/>
      <c r="O148" s="53">
        <f t="shared" si="2"/>
        <v>0</v>
      </c>
      <c r="P148" s="54"/>
    </row>
    <row r="149" spans="1:16" ht="16" x14ac:dyDescent="0.2">
      <c r="A149" s="46"/>
      <c r="B149" s="40"/>
      <c r="C149" s="40"/>
      <c r="D149" s="40"/>
      <c r="E149" s="37"/>
      <c r="F149" s="39"/>
      <c r="G149" s="47"/>
      <c r="H149" s="40"/>
      <c r="I149" s="48"/>
      <c r="J149" s="49"/>
      <c r="K149" s="50"/>
      <c r="L149" s="51"/>
      <c r="M149" s="52"/>
      <c r="N149" s="46"/>
      <c r="O149" s="53">
        <f t="shared" si="2"/>
        <v>0</v>
      </c>
      <c r="P149" s="54"/>
    </row>
    <row r="150" spans="1:16" ht="16" x14ac:dyDescent="0.2">
      <c r="A150" s="46"/>
      <c r="B150" s="40"/>
      <c r="C150" s="40"/>
      <c r="D150" s="40"/>
      <c r="E150" s="37"/>
      <c r="F150" s="39"/>
      <c r="G150" s="47"/>
      <c r="H150" s="40"/>
      <c r="I150" s="48"/>
      <c r="J150" s="49"/>
      <c r="K150" s="50"/>
      <c r="L150" s="51"/>
      <c r="M150" s="52"/>
      <c r="N150" s="46"/>
      <c r="O150" s="53">
        <f t="shared" si="2"/>
        <v>0</v>
      </c>
      <c r="P150" s="54"/>
    </row>
    <row r="151" spans="1:16" ht="16" x14ac:dyDescent="0.2">
      <c r="A151" s="46"/>
      <c r="B151" s="40"/>
      <c r="C151" s="40"/>
      <c r="D151" s="40"/>
      <c r="E151" s="37"/>
      <c r="F151" s="39"/>
      <c r="G151" s="47"/>
      <c r="H151" s="40"/>
      <c r="I151" s="48"/>
      <c r="J151" s="49"/>
      <c r="K151" s="50"/>
      <c r="L151" s="51"/>
      <c r="M151" s="52"/>
      <c r="N151" s="46"/>
      <c r="O151" s="53">
        <f t="shared" si="2"/>
        <v>0</v>
      </c>
      <c r="P151" s="54"/>
    </row>
    <row r="152" spans="1:16" ht="16" x14ac:dyDescent="0.2">
      <c r="A152" s="46"/>
      <c r="B152" s="40"/>
      <c r="C152" s="40"/>
      <c r="D152" s="40"/>
      <c r="E152" s="37"/>
      <c r="F152" s="39"/>
      <c r="G152" s="47"/>
      <c r="H152" s="40"/>
      <c r="I152" s="48"/>
      <c r="J152" s="49"/>
      <c r="K152" s="50"/>
      <c r="L152" s="51"/>
      <c r="M152" s="52"/>
      <c r="N152" s="46"/>
      <c r="O152" s="53">
        <f t="shared" si="2"/>
        <v>0</v>
      </c>
      <c r="P152" s="54"/>
    </row>
    <row r="153" spans="1:16" ht="16" x14ac:dyDescent="0.2">
      <c r="A153" s="46"/>
      <c r="B153" s="40"/>
      <c r="C153" s="40"/>
      <c r="D153" s="40"/>
      <c r="E153" s="37"/>
      <c r="F153" s="39"/>
      <c r="G153" s="47"/>
      <c r="H153" s="40"/>
      <c r="I153" s="48"/>
      <c r="J153" s="49"/>
      <c r="K153" s="50"/>
      <c r="L153" s="51"/>
      <c r="M153" s="52"/>
      <c r="N153" s="46"/>
      <c r="O153" s="53">
        <f t="shared" si="2"/>
        <v>0</v>
      </c>
      <c r="P153" s="54"/>
    </row>
    <row r="154" spans="1:16" ht="16" x14ac:dyDescent="0.2">
      <c r="A154" s="46"/>
      <c r="B154" s="40"/>
      <c r="C154" s="40"/>
      <c r="D154" s="40"/>
      <c r="E154" s="37"/>
      <c r="F154" s="39"/>
      <c r="G154" s="47"/>
      <c r="H154" s="40"/>
      <c r="I154" s="48"/>
      <c r="J154" s="49"/>
      <c r="K154" s="50"/>
      <c r="L154" s="51"/>
      <c r="M154" s="52"/>
      <c r="N154" s="46"/>
      <c r="O154" s="53">
        <f t="shared" si="2"/>
        <v>0</v>
      </c>
      <c r="P154" s="54"/>
    </row>
    <row r="155" spans="1:16" ht="16" x14ac:dyDescent="0.2">
      <c r="A155" s="46"/>
      <c r="B155" s="40"/>
      <c r="C155" s="40"/>
      <c r="D155" s="40"/>
      <c r="E155" s="37"/>
      <c r="F155" s="39"/>
      <c r="G155" s="47"/>
      <c r="H155" s="40"/>
      <c r="I155" s="48"/>
      <c r="J155" s="49"/>
      <c r="K155" s="50"/>
      <c r="L155" s="51"/>
      <c r="M155" s="52"/>
      <c r="N155" s="46"/>
      <c r="O155" s="53">
        <f t="shared" si="2"/>
        <v>0</v>
      </c>
      <c r="P155" s="54"/>
    </row>
    <row r="156" spans="1:16" ht="16" x14ac:dyDescent="0.2">
      <c r="A156" s="46"/>
      <c r="B156" s="40"/>
      <c r="C156" s="40"/>
      <c r="D156" s="40"/>
      <c r="E156" s="37"/>
      <c r="F156" s="39"/>
      <c r="G156" s="47"/>
      <c r="H156" s="40"/>
      <c r="I156" s="48"/>
      <c r="J156" s="49"/>
      <c r="K156" s="50"/>
      <c r="L156" s="51"/>
      <c r="M156" s="52"/>
      <c r="N156" s="46"/>
      <c r="O156" s="53">
        <f t="shared" si="2"/>
        <v>0</v>
      </c>
      <c r="P156" s="54"/>
    </row>
    <row r="157" spans="1:16" ht="16" x14ac:dyDescent="0.2">
      <c r="A157" s="46"/>
      <c r="B157" s="40"/>
      <c r="C157" s="40"/>
      <c r="D157" s="40"/>
      <c r="E157" s="37"/>
      <c r="F157" s="39"/>
      <c r="G157" s="47"/>
      <c r="H157" s="40"/>
      <c r="I157" s="48"/>
      <c r="J157" s="49"/>
      <c r="K157" s="50"/>
      <c r="L157" s="51"/>
      <c r="M157" s="52"/>
      <c r="N157" s="46"/>
      <c r="O157" s="53">
        <f t="shared" si="2"/>
        <v>0</v>
      </c>
      <c r="P157" s="54"/>
    </row>
    <row r="158" spans="1:16" ht="16" x14ac:dyDescent="0.2">
      <c r="A158" s="46"/>
      <c r="B158" s="40"/>
      <c r="C158" s="40"/>
      <c r="D158" s="40"/>
      <c r="E158" s="37"/>
      <c r="F158" s="39"/>
      <c r="G158" s="47"/>
      <c r="H158" s="40"/>
      <c r="I158" s="48"/>
      <c r="J158" s="49"/>
      <c r="K158" s="50"/>
      <c r="L158" s="51"/>
      <c r="M158" s="52"/>
      <c r="N158" s="46"/>
      <c r="O158" s="53">
        <f t="shared" si="2"/>
        <v>0</v>
      </c>
      <c r="P158" s="54"/>
    </row>
    <row r="159" spans="1:16" ht="16" x14ac:dyDescent="0.2">
      <c r="A159" s="46"/>
      <c r="B159" s="40"/>
      <c r="C159" s="40"/>
      <c r="D159" s="40"/>
      <c r="E159" s="37"/>
      <c r="F159" s="39"/>
      <c r="G159" s="47"/>
      <c r="H159" s="40"/>
      <c r="I159" s="48"/>
      <c r="J159" s="49"/>
      <c r="K159" s="50"/>
      <c r="L159" s="51"/>
      <c r="M159" s="52"/>
      <c r="N159" s="46"/>
      <c r="O159" s="53">
        <f t="shared" si="2"/>
        <v>0</v>
      </c>
      <c r="P159" s="54"/>
    </row>
    <row r="160" spans="1:16" ht="16" x14ac:dyDescent="0.2">
      <c r="A160" s="46"/>
      <c r="B160" s="40"/>
      <c r="C160" s="40"/>
      <c r="D160" s="40"/>
      <c r="E160" s="37"/>
      <c r="F160" s="39"/>
      <c r="G160" s="47"/>
      <c r="H160" s="40"/>
      <c r="I160" s="48"/>
      <c r="J160" s="49"/>
      <c r="K160" s="50"/>
      <c r="L160" s="51"/>
      <c r="M160" s="52"/>
      <c r="N160" s="46"/>
      <c r="O160" s="53">
        <f t="shared" si="2"/>
        <v>0</v>
      </c>
      <c r="P160" s="54"/>
    </row>
    <row r="161" spans="1:16" ht="16" x14ac:dyDescent="0.2">
      <c r="A161" s="46"/>
      <c r="B161" s="40"/>
      <c r="C161" s="40"/>
      <c r="D161" s="40"/>
      <c r="E161" s="37"/>
      <c r="F161" s="39"/>
      <c r="G161" s="47"/>
      <c r="H161" s="40"/>
      <c r="I161" s="48"/>
      <c r="J161" s="49"/>
      <c r="K161" s="50"/>
      <c r="L161" s="51"/>
      <c r="M161" s="52"/>
      <c r="N161" s="46"/>
      <c r="O161" s="53">
        <f t="shared" si="2"/>
        <v>0</v>
      </c>
      <c r="P161" s="54"/>
    </row>
    <row r="162" spans="1:16" ht="16" x14ac:dyDescent="0.2">
      <c r="A162" s="46"/>
      <c r="B162" s="40"/>
      <c r="C162" s="40"/>
      <c r="D162" s="40"/>
      <c r="E162" s="37"/>
      <c r="F162" s="39"/>
      <c r="G162" s="47"/>
      <c r="H162" s="40"/>
      <c r="I162" s="48"/>
      <c r="J162" s="49"/>
      <c r="K162" s="50"/>
      <c r="L162" s="51"/>
      <c r="M162" s="52"/>
      <c r="N162" s="46"/>
      <c r="O162" s="53">
        <f t="shared" si="2"/>
        <v>0</v>
      </c>
      <c r="P162" s="54"/>
    </row>
    <row r="163" spans="1:16" ht="16" x14ac:dyDescent="0.2">
      <c r="A163" s="46"/>
      <c r="B163" s="40"/>
      <c r="C163" s="40"/>
      <c r="D163" s="40"/>
      <c r="E163" s="37"/>
      <c r="F163" s="39"/>
      <c r="G163" s="47"/>
      <c r="H163" s="40"/>
      <c r="I163" s="48"/>
      <c r="J163" s="49"/>
      <c r="K163" s="50"/>
      <c r="L163" s="51"/>
      <c r="M163" s="52"/>
      <c r="N163" s="46"/>
      <c r="O163" s="53">
        <f t="shared" si="2"/>
        <v>0</v>
      </c>
      <c r="P163" s="54"/>
    </row>
    <row r="164" spans="1:16" ht="16" x14ac:dyDescent="0.2">
      <c r="A164" s="46"/>
      <c r="B164" s="40"/>
      <c r="C164" s="40"/>
      <c r="D164" s="40"/>
      <c r="E164" s="37"/>
      <c r="F164" s="39"/>
      <c r="G164" s="47"/>
      <c r="H164" s="40"/>
      <c r="I164" s="48"/>
      <c r="J164" s="49"/>
      <c r="K164" s="50"/>
      <c r="L164" s="51"/>
      <c r="M164" s="52"/>
      <c r="N164" s="46"/>
      <c r="O164" s="53">
        <f t="shared" si="2"/>
        <v>0</v>
      </c>
      <c r="P164" s="54"/>
    </row>
    <row r="165" spans="1:16" ht="16" x14ac:dyDescent="0.2">
      <c r="A165" s="46"/>
      <c r="B165" s="40"/>
      <c r="C165" s="40"/>
      <c r="D165" s="40"/>
      <c r="E165" s="37"/>
      <c r="F165" s="39"/>
      <c r="G165" s="47"/>
      <c r="H165" s="40"/>
      <c r="I165" s="48"/>
      <c r="J165" s="49"/>
      <c r="K165" s="50"/>
      <c r="L165" s="51"/>
      <c r="M165" s="52"/>
      <c r="N165" s="46"/>
      <c r="O165" s="53">
        <f t="shared" si="2"/>
        <v>0</v>
      </c>
      <c r="P165" s="54"/>
    </row>
    <row r="166" spans="1:16" ht="16" x14ac:dyDescent="0.2">
      <c r="A166" s="46"/>
      <c r="B166" s="40"/>
      <c r="C166" s="40"/>
      <c r="D166" s="40"/>
      <c r="E166" s="37"/>
      <c r="F166" s="39"/>
      <c r="G166" s="47"/>
      <c r="H166" s="40"/>
      <c r="I166" s="48"/>
      <c r="J166" s="49"/>
      <c r="K166" s="50"/>
      <c r="L166" s="51"/>
      <c r="M166" s="52"/>
      <c r="N166" s="46"/>
      <c r="O166" s="53">
        <f t="shared" si="2"/>
        <v>0</v>
      </c>
      <c r="P166" s="54"/>
    </row>
    <row r="167" spans="1:16" ht="16" x14ac:dyDescent="0.2">
      <c r="A167" s="46"/>
      <c r="B167" s="40"/>
      <c r="C167" s="40"/>
      <c r="D167" s="40"/>
      <c r="E167" s="37"/>
      <c r="F167" s="39"/>
      <c r="G167" s="47"/>
      <c r="H167" s="40"/>
      <c r="I167" s="48"/>
      <c r="J167" s="49"/>
      <c r="K167" s="50"/>
      <c r="L167" s="51"/>
      <c r="M167" s="52"/>
      <c r="N167" s="46"/>
      <c r="O167" s="53">
        <f t="shared" si="2"/>
        <v>0</v>
      </c>
      <c r="P167" s="54"/>
    </row>
    <row r="168" spans="1:16" ht="16" x14ac:dyDescent="0.2">
      <c r="A168" s="46"/>
      <c r="B168" s="40"/>
      <c r="C168" s="40"/>
      <c r="D168" s="40"/>
      <c r="E168" s="37"/>
      <c r="F168" s="39"/>
      <c r="G168" s="47"/>
      <c r="H168" s="40"/>
      <c r="I168" s="48"/>
      <c r="J168" s="49"/>
      <c r="K168" s="50"/>
      <c r="L168" s="51"/>
      <c r="M168" s="52"/>
      <c r="N168" s="46"/>
      <c r="O168" s="53">
        <f t="shared" si="2"/>
        <v>0</v>
      </c>
      <c r="P168" s="54"/>
    </row>
    <row r="169" spans="1:16" ht="16" x14ac:dyDescent="0.2">
      <c r="A169" s="46"/>
      <c r="B169" s="40"/>
      <c r="C169" s="40"/>
      <c r="D169" s="40"/>
      <c r="E169" s="37"/>
      <c r="F169" s="39"/>
      <c r="G169" s="47"/>
      <c r="H169" s="40"/>
      <c r="I169" s="48"/>
      <c r="J169" s="49"/>
      <c r="K169" s="50"/>
      <c r="L169" s="51"/>
      <c r="M169" s="52"/>
      <c r="N169" s="46"/>
      <c r="O169" s="53">
        <f t="shared" si="2"/>
        <v>0</v>
      </c>
      <c r="P169" s="54"/>
    </row>
    <row r="170" spans="1:16" ht="16" x14ac:dyDescent="0.2">
      <c r="A170" s="46"/>
      <c r="B170" s="40"/>
      <c r="C170" s="40"/>
      <c r="D170" s="40"/>
      <c r="E170" s="37"/>
      <c r="F170" s="39"/>
      <c r="G170" s="47"/>
      <c r="H170" s="40"/>
      <c r="I170" s="48"/>
      <c r="J170" s="49"/>
      <c r="K170" s="50"/>
      <c r="L170" s="51"/>
      <c r="M170" s="52"/>
      <c r="N170" s="46"/>
      <c r="O170" s="53">
        <f t="shared" si="2"/>
        <v>0</v>
      </c>
      <c r="P170" s="54"/>
    </row>
    <row r="171" spans="1:16" ht="16" x14ac:dyDescent="0.2">
      <c r="A171" s="46"/>
      <c r="B171" s="40"/>
      <c r="C171" s="40"/>
      <c r="D171" s="40"/>
      <c r="E171" s="37"/>
      <c r="F171" s="39"/>
      <c r="G171" s="47"/>
      <c r="H171" s="40"/>
      <c r="I171" s="48"/>
      <c r="J171" s="49"/>
      <c r="K171" s="50"/>
      <c r="L171" s="51"/>
      <c r="M171" s="52"/>
      <c r="N171" s="46"/>
      <c r="O171" s="53">
        <f t="shared" si="2"/>
        <v>0</v>
      </c>
      <c r="P171" s="54"/>
    </row>
    <row r="172" spans="1:16" ht="16" x14ac:dyDescent="0.2">
      <c r="A172" s="46"/>
      <c r="B172" s="40"/>
      <c r="C172" s="40"/>
      <c r="D172" s="40"/>
      <c r="E172" s="37"/>
      <c r="F172" s="39"/>
      <c r="G172" s="47"/>
      <c r="H172" s="40"/>
      <c r="I172" s="48"/>
      <c r="J172" s="49"/>
      <c r="K172" s="50"/>
      <c r="L172" s="51"/>
      <c r="M172" s="52"/>
      <c r="N172" s="46"/>
      <c r="O172" s="53">
        <f t="shared" si="2"/>
        <v>0</v>
      </c>
      <c r="P172" s="54"/>
    </row>
    <row r="173" spans="1:16" ht="16" x14ac:dyDescent="0.2">
      <c r="A173" s="46"/>
      <c r="B173" s="40"/>
      <c r="C173" s="40"/>
      <c r="D173" s="40"/>
      <c r="E173" s="37"/>
      <c r="F173" s="39"/>
      <c r="G173" s="47"/>
      <c r="H173" s="40"/>
      <c r="I173" s="48"/>
      <c r="J173" s="49"/>
      <c r="K173" s="50"/>
      <c r="L173" s="51"/>
      <c r="M173" s="52"/>
      <c r="N173" s="46"/>
      <c r="O173" s="53">
        <f t="shared" si="2"/>
        <v>0</v>
      </c>
      <c r="P173" s="54"/>
    </row>
    <row r="174" spans="1:16" ht="16" x14ac:dyDescent="0.2">
      <c r="A174" s="46"/>
      <c r="B174" s="40"/>
      <c r="C174" s="40"/>
      <c r="D174" s="90"/>
      <c r="E174" s="59"/>
      <c r="F174" s="39"/>
      <c r="G174" s="47"/>
      <c r="H174" s="40"/>
      <c r="I174" s="48"/>
      <c r="J174" s="49"/>
      <c r="K174" s="50"/>
      <c r="L174" s="51"/>
      <c r="M174" s="52"/>
      <c r="N174" s="46"/>
      <c r="O174" s="53">
        <f t="shared" si="2"/>
        <v>0</v>
      </c>
      <c r="P174" s="54"/>
    </row>
    <row r="175" spans="1:16" ht="16" x14ac:dyDescent="0.2">
      <c r="A175" s="46"/>
      <c r="B175" s="40"/>
      <c r="C175" s="40"/>
      <c r="D175" s="40"/>
      <c r="E175" s="37"/>
      <c r="F175" s="39"/>
      <c r="G175" s="47"/>
      <c r="H175" s="40"/>
      <c r="I175" s="48"/>
      <c r="J175" s="49"/>
      <c r="K175" s="50"/>
      <c r="L175" s="51"/>
      <c r="M175" s="52"/>
      <c r="N175" s="46"/>
      <c r="O175" s="53">
        <f t="shared" si="2"/>
        <v>0</v>
      </c>
      <c r="P175" s="54"/>
    </row>
    <row r="176" spans="1:16" ht="16" x14ac:dyDescent="0.2">
      <c r="A176" s="46"/>
      <c r="B176" s="40"/>
      <c r="C176" s="40"/>
      <c r="D176" s="40"/>
      <c r="E176" s="37"/>
      <c r="F176" s="39"/>
      <c r="G176" s="47"/>
      <c r="H176" s="40"/>
      <c r="I176" s="48"/>
      <c r="J176" s="49"/>
      <c r="K176" s="50"/>
      <c r="L176" s="51"/>
      <c r="M176" s="52"/>
      <c r="N176" s="46"/>
      <c r="O176" s="53">
        <f t="shared" si="2"/>
        <v>0</v>
      </c>
      <c r="P176" s="54"/>
    </row>
    <row r="177" spans="1:16" ht="16" x14ac:dyDescent="0.2">
      <c r="A177" s="46"/>
      <c r="B177" s="40"/>
      <c r="C177" s="40"/>
      <c r="D177" s="40"/>
      <c r="E177" s="37"/>
      <c r="F177" s="39"/>
      <c r="G177" s="47"/>
      <c r="H177" s="40"/>
      <c r="I177" s="48"/>
      <c r="J177" s="49"/>
      <c r="K177" s="50"/>
      <c r="L177" s="51"/>
      <c r="M177" s="52"/>
      <c r="N177" s="46"/>
      <c r="O177" s="53">
        <f t="shared" si="2"/>
        <v>0</v>
      </c>
      <c r="P177" s="54"/>
    </row>
    <row r="178" spans="1:16" ht="16" x14ac:dyDescent="0.2">
      <c r="A178" s="46"/>
      <c r="B178" s="40"/>
      <c r="C178" s="40"/>
      <c r="D178" s="40"/>
      <c r="E178" s="37"/>
      <c r="F178" s="39"/>
      <c r="G178" s="47"/>
      <c r="H178" s="40"/>
      <c r="I178" s="48"/>
      <c r="J178" s="49"/>
      <c r="K178" s="50"/>
      <c r="L178" s="51"/>
      <c r="M178" s="52"/>
      <c r="N178" s="46"/>
      <c r="O178" s="53">
        <f t="shared" si="2"/>
        <v>0</v>
      </c>
      <c r="P178" s="54"/>
    </row>
    <row r="179" spans="1:16" ht="16" x14ac:dyDescent="0.2">
      <c r="A179" s="46"/>
      <c r="B179" s="40"/>
      <c r="C179" s="40"/>
      <c r="D179" s="40"/>
      <c r="E179" s="37"/>
      <c r="F179" s="39"/>
      <c r="G179" s="47"/>
      <c r="H179" s="40"/>
      <c r="I179" s="48"/>
      <c r="J179" s="49"/>
      <c r="K179" s="50"/>
      <c r="L179" s="51"/>
      <c r="M179" s="52"/>
      <c r="N179" s="46"/>
      <c r="O179" s="53">
        <f t="shared" si="2"/>
        <v>0</v>
      </c>
      <c r="P179" s="54"/>
    </row>
    <row r="180" spans="1:16" ht="16" x14ac:dyDescent="0.2">
      <c r="A180" s="46"/>
      <c r="B180" s="40"/>
      <c r="C180" s="40"/>
      <c r="D180" s="40"/>
      <c r="E180" s="37"/>
      <c r="F180" s="39"/>
      <c r="G180" s="47"/>
      <c r="H180" s="40"/>
      <c r="I180" s="48"/>
      <c r="J180" s="49"/>
      <c r="K180" s="50"/>
      <c r="L180" s="51"/>
      <c r="M180" s="52"/>
      <c r="N180" s="46"/>
      <c r="O180" s="53">
        <f t="shared" si="2"/>
        <v>0</v>
      </c>
      <c r="P180" s="54"/>
    </row>
    <row r="181" spans="1:16" ht="16" x14ac:dyDescent="0.2">
      <c r="A181" s="46"/>
      <c r="B181" s="40"/>
      <c r="C181" s="40"/>
      <c r="D181" s="40"/>
      <c r="E181" s="37"/>
      <c r="F181" s="39"/>
      <c r="G181" s="47"/>
      <c r="H181" s="40"/>
      <c r="I181" s="48"/>
      <c r="J181" s="49"/>
      <c r="K181" s="50"/>
      <c r="L181" s="51"/>
      <c r="M181" s="52"/>
      <c r="N181" s="46"/>
      <c r="O181" s="53">
        <f t="shared" si="2"/>
        <v>0</v>
      </c>
      <c r="P181" s="54"/>
    </row>
    <row r="182" spans="1:16" ht="16" x14ac:dyDescent="0.2">
      <c r="A182" s="46"/>
      <c r="B182" s="40"/>
      <c r="C182" s="40"/>
      <c r="D182" s="40"/>
      <c r="E182" s="37"/>
      <c r="F182" s="39"/>
      <c r="G182" s="47"/>
      <c r="H182" s="40"/>
      <c r="I182" s="48"/>
      <c r="J182" s="49"/>
      <c r="K182" s="50"/>
      <c r="L182" s="51"/>
      <c r="M182" s="52"/>
      <c r="N182" s="46"/>
      <c r="O182" s="53">
        <f t="shared" si="2"/>
        <v>0</v>
      </c>
      <c r="P182" s="54"/>
    </row>
    <row r="183" spans="1:16" ht="16" x14ac:dyDescent="0.2">
      <c r="A183" s="46"/>
      <c r="B183" s="40"/>
      <c r="C183" s="40"/>
      <c r="D183" s="40"/>
      <c r="E183" s="37"/>
      <c r="F183" s="39"/>
      <c r="G183" s="47"/>
      <c r="H183" s="40"/>
      <c r="I183" s="48"/>
      <c r="J183" s="49"/>
      <c r="K183" s="50"/>
      <c r="L183" s="51"/>
      <c r="M183" s="52"/>
      <c r="N183" s="46"/>
      <c r="O183" s="53">
        <f t="shared" si="2"/>
        <v>0</v>
      </c>
      <c r="P183" s="54"/>
    </row>
    <row r="184" spans="1:16" ht="16" x14ac:dyDescent="0.2">
      <c r="A184" s="46"/>
      <c r="B184" s="40"/>
      <c r="C184" s="40"/>
      <c r="D184" s="40"/>
      <c r="E184" s="37"/>
      <c r="F184" s="39"/>
      <c r="G184" s="47"/>
      <c r="H184" s="40"/>
      <c r="I184" s="48"/>
      <c r="J184" s="49"/>
      <c r="K184" s="50"/>
      <c r="L184" s="51"/>
      <c r="M184" s="52"/>
      <c r="N184" s="46"/>
      <c r="O184" s="53">
        <f t="shared" si="2"/>
        <v>0</v>
      </c>
      <c r="P184" s="54"/>
    </row>
    <row r="185" spans="1:16" ht="16" x14ac:dyDescent="0.2">
      <c r="A185" s="46"/>
      <c r="B185" s="40"/>
      <c r="C185" s="40"/>
      <c r="D185" s="40"/>
      <c r="E185" s="37"/>
      <c r="F185" s="39"/>
      <c r="G185" s="47"/>
      <c r="H185" s="40"/>
      <c r="I185" s="48"/>
      <c r="J185" s="49"/>
      <c r="K185" s="50"/>
      <c r="L185" s="51"/>
      <c r="M185" s="52"/>
      <c r="N185" s="46"/>
      <c r="O185" s="53">
        <f t="shared" si="2"/>
        <v>0</v>
      </c>
      <c r="P185" s="54"/>
    </row>
    <row r="186" spans="1:16" ht="16" x14ac:dyDescent="0.2">
      <c r="A186" s="46"/>
      <c r="B186" s="40"/>
      <c r="C186" s="40"/>
      <c r="D186" s="40"/>
      <c r="E186" s="37"/>
      <c r="F186" s="39"/>
      <c r="G186" s="47"/>
      <c r="H186" s="40"/>
      <c r="I186" s="48"/>
      <c r="J186" s="49"/>
      <c r="K186" s="50"/>
      <c r="L186" s="51"/>
      <c r="M186" s="52"/>
      <c r="N186" s="46"/>
      <c r="O186" s="53">
        <f t="shared" si="2"/>
        <v>0</v>
      </c>
      <c r="P186" s="54"/>
    </row>
    <row r="187" spans="1:16" ht="16" x14ac:dyDescent="0.2">
      <c r="A187" s="46"/>
      <c r="B187" s="40"/>
      <c r="C187" s="40"/>
      <c r="D187" s="40"/>
      <c r="E187" s="37"/>
      <c r="F187" s="39"/>
      <c r="G187" s="47"/>
      <c r="H187" s="40"/>
      <c r="I187" s="48"/>
      <c r="J187" s="49"/>
      <c r="K187" s="50"/>
      <c r="L187" s="51"/>
      <c r="M187" s="52"/>
      <c r="N187" s="46"/>
      <c r="O187" s="53">
        <f t="shared" si="2"/>
        <v>0</v>
      </c>
      <c r="P187" s="54"/>
    </row>
    <row r="188" spans="1:16" ht="16" x14ac:dyDescent="0.2">
      <c r="A188" s="46"/>
      <c r="B188" s="40"/>
      <c r="C188" s="40"/>
      <c r="D188" s="40"/>
      <c r="E188" s="37"/>
      <c r="F188" s="39"/>
      <c r="G188" s="47"/>
      <c r="H188" s="40"/>
      <c r="I188" s="48"/>
      <c r="J188" s="49"/>
      <c r="K188" s="50"/>
      <c r="L188" s="51"/>
      <c r="M188" s="52"/>
      <c r="N188" s="46"/>
      <c r="O188" s="53">
        <f t="shared" si="2"/>
        <v>0</v>
      </c>
      <c r="P188" s="54"/>
    </row>
    <row r="189" spans="1:16" ht="16" x14ac:dyDescent="0.2">
      <c r="A189" s="46"/>
      <c r="B189" s="40"/>
      <c r="C189" s="40"/>
      <c r="D189" s="40"/>
      <c r="E189" s="37"/>
      <c r="F189" s="39"/>
      <c r="G189" s="47"/>
      <c r="H189" s="40"/>
      <c r="I189" s="48"/>
      <c r="J189" s="49"/>
      <c r="K189" s="50"/>
      <c r="L189" s="51"/>
      <c r="M189" s="52"/>
      <c r="N189" s="46"/>
      <c r="O189" s="53">
        <f t="shared" si="2"/>
        <v>0</v>
      </c>
      <c r="P189" s="54"/>
    </row>
    <row r="190" spans="1:16" ht="16" x14ac:dyDescent="0.2">
      <c r="A190" s="46"/>
      <c r="B190" s="40"/>
      <c r="C190" s="40"/>
      <c r="D190" s="40"/>
      <c r="E190" s="37"/>
      <c r="F190" s="39"/>
      <c r="G190" s="47"/>
      <c r="H190" s="40"/>
      <c r="I190" s="48"/>
      <c r="J190" s="49"/>
      <c r="K190" s="50"/>
      <c r="L190" s="51"/>
      <c r="M190" s="52"/>
      <c r="N190" s="46"/>
      <c r="O190" s="53">
        <f t="shared" si="2"/>
        <v>0</v>
      </c>
      <c r="P190" s="54"/>
    </row>
    <row r="191" spans="1:16" ht="16" x14ac:dyDescent="0.2">
      <c r="A191" s="46"/>
      <c r="B191" s="40"/>
      <c r="C191" s="40"/>
      <c r="D191" s="40"/>
      <c r="E191" s="37"/>
      <c r="F191" s="39"/>
      <c r="G191" s="47"/>
      <c r="H191" s="40"/>
      <c r="I191" s="48"/>
      <c r="J191" s="49"/>
      <c r="K191" s="50"/>
      <c r="L191" s="51"/>
      <c r="M191" s="52"/>
      <c r="N191" s="46"/>
      <c r="O191" s="53">
        <f t="shared" si="2"/>
        <v>0</v>
      </c>
      <c r="P191" s="54"/>
    </row>
    <row r="192" spans="1:16" ht="16" x14ac:dyDescent="0.2">
      <c r="A192" s="46"/>
      <c r="B192" s="40"/>
      <c r="C192" s="40"/>
      <c r="D192" s="40"/>
      <c r="E192" s="37"/>
      <c r="F192" s="39"/>
      <c r="G192" s="47"/>
      <c r="H192" s="40"/>
      <c r="I192" s="48"/>
      <c r="J192" s="49"/>
      <c r="K192" s="50"/>
      <c r="L192" s="51"/>
      <c r="M192" s="52"/>
      <c r="N192" s="46"/>
      <c r="O192" s="53">
        <f t="shared" si="2"/>
        <v>0</v>
      </c>
      <c r="P192" s="54"/>
    </row>
    <row r="193" spans="1:16" ht="16" x14ac:dyDescent="0.2">
      <c r="A193" s="46"/>
      <c r="B193" s="40"/>
      <c r="C193" s="40"/>
      <c r="D193" s="40"/>
      <c r="E193" s="37"/>
      <c r="F193" s="39"/>
      <c r="G193" s="47"/>
      <c r="H193" s="40"/>
      <c r="I193" s="48"/>
      <c r="J193" s="49"/>
      <c r="K193" s="50"/>
      <c r="L193" s="51"/>
      <c r="M193" s="52"/>
      <c r="N193" s="46"/>
      <c r="O193" s="53">
        <f t="shared" si="2"/>
        <v>0</v>
      </c>
      <c r="P193" s="54"/>
    </row>
    <row r="194" spans="1:16" ht="16" x14ac:dyDescent="0.2">
      <c r="A194" s="89"/>
      <c r="B194" s="90"/>
      <c r="C194" s="90"/>
      <c r="D194" s="90"/>
      <c r="E194" s="59"/>
      <c r="F194" s="91"/>
      <c r="G194" s="47"/>
      <c r="H194" s="40"/>
      <c r="I194" s="48"/>
      <c r="J194" s="49"/>
      <c r="K194" s="50"/>
      <c r="L194" s="51"/>
      <c r="M194" s="52"/>
      <c r="N194" s="46"/>
      <c r="O194" s="53">
        <f t="shared" si="2"/>
        <v>0</v>
      </c>
      <c r="P194" s="54"/>
    </row>
    <row r="195" spans="1:16" ht="16" x14ac:dyDescent="0.2">
      <c r="A195" s="46"/>
      <c r="B195" s="40"/>
      <c r="C195" s="40"/>
      <c r="D195" s="40"/>
      <c r="E195" s="37"/>
      <c r="F195" s="39"/>
      <c r="G195" s="47"/>
      <c r="H195" s="40"/>
      <c r="I195" s="48"/>
      <c r="J195" s="49"/>
      <c r="K195" s="50"/>
      <c r="L195" s="51"/>
      <c r="M195" s="52"/>
      <c r="N195" s="46"/>
      <c r="O195" s="53">
        <f t="shared" si="2"/>
        <v>0</v>
      </c>
      <c r="P195" s="54"/>
    </row>
    <row r="196" spans="1:16" ht="16" x14ac:dyDescent="0.2">
      <c r="A196" s="46"/>
      <c r="B196" s="40"/>
      <c r="C196" s="40"/>
      <c r="D196" s="40"/>
      <c r="E196" s="37"/>
      <c r="F196" s="39"/>
      <c r="G196" s="47"/>
      <c r="H196" s="40"/>
      <c r="I196" s="48"/>
      <c r="J196" s="49"/>
      <c r="K196" s="50"/>
      <c r="L196" s="51"/>
      <c r="M196" s="52"/>
      <c r="N196" s="46"/>
      <c r="O196" s="53">
        <f t="shared" ref="O196:O220" si="3">ABS(N196-A196)</f>
        <v>0</v>
      </c>
      <c r="P196" s="54"/>
    </row>
    <row r="197" spans="1:16" ht="16" x14ac:dyDescent="0.2">
      <c r="A197" s="46"/>
      <c r="B197" s="40"/>
      <c r="C197" s="40"/>
      <c r="D197" s="40"/>
      <c r="E197" s="37"/>
      <c r="F197" s="39"/>
      <c r="G197" s="47"/>
      <c r="H197" s="40"/>
      <c r="I197" s="48"/>
      <c r="J197" s="49"/>
      <c r="K197" s="50"/>
      <c r="L197" s="51"/>
      <c r="M197" s="52"/>
      <c r="N197" s="46"/>
      <c r="O197" s="53">
        <f t="shared" si="3"/>
        <v>0</v>
      </c>
      <c r="P197" s="54"/>
    </row>
    <row r="198" spans="1:16" ht="16" x14ac:dyDescent="0.2">
      <c r="A198" s="46"/>
      <c r="B198" s="40"/>
      <c r="C198" s="40"/>
      <c r="D198" s="40"/>
      <c r="E198" s="37"/>
      <c r="F198" s="39"/>
      <c r="G198" s="47"/>
      <c r="H198" s="40"/>
      <c r="I198" s="48"/>
      <c r="J198" s="49"/>
      <c r="K198" s="50"/>
      <c r="L198" s="51"/>
      <c r="M198" s="52"/>
      <c r="N198" s="46"/>
      <c r="O198" s="53">
        <f t="shared" si="3"/>
        <v>0</v>
      </c>
      <c r="P198" s="54"/>
    </row>
    <row r="199" spans="1:16" ht="16" x14ac:dyDescent="0.2">
      <c r="A199" s="46"/>
      <c r="B199" s="40"/>
      <c r="C199" s="40"/>
      <c r="D199" s="40"/>
      <c r="E199" s="37"/>
      <c r="F199" s="39"/>
      <c r="G199" s="47"/>
      <c r="H199" s="40"/>
      <c r="I199" s="48"/>
      <c r="J199" s="49"/>
      <c r="K199" s="50"/>
      <c r="L199" s="51"/>
      <c r="M199" s="52"/>
      <c r="N199" s="46"/>
      <c r="O199" s="53">
        <f t="shared" si="3"/>
        <v>0</v>
      </c>
      <c r="P199" s="54"/>
    </row>
    <row r="200" spans="1:16" ht="16" x14ac:dyDescent="0.2">
      <c r="A200" s="46"/>
      <c r="B200" s="40"/>
      <c r="C200" s="40"/>
      <c r="D200" s="40"/>
      <c r="E200" s="37"/>
      <c r="F200" s="39"/>
      <c r="G200" s="47"/>
      <c r="H200" s="40"/>
      <c r="I200" s="48"/>
      <c r="J200" s="49"/>
      <c r="K200" s="50"/>
      <c r="L200" s="51"/>
      <c r="M200" s="52"/>
      <c r="N200" s="46"/>
      <c r="O200" s="53">
        <f t="shared" si="3"/>
        <v>0</v>
      </c>
      <c r="P200" s="54"/>
    </row>
    <row r="201" spans="1:16" ht="16" x14ac:dyDescent="0.2">
      <c r="A201" s="46"/>
      <c r="B201" s="40"/>
      <c r="C201" s="40"/>
      <c r="D201" s="40"/>
      <c r="E201" s="37"/>
      <c r="F201" s="39"/>
      <c r="G201" s="47"/>
      <c r="H201" s="40"/>
      <c r="I201" s="48"/>
      <c r="J201" s="49"/>
      <c r="K201" s="50"/>
      <c r="L201" s="51"/>
      <c r="M201" s="52"/>
      <c r="N201" s="46"/>
      <c r="O201" s="53">
        <f t="shared" si="3"/>
        <v>0</v>
      </c>
      <c r="P201" s="54"/>
    </row>
    <row r="202" spans="1:16" ht="16" x14ac:dyDescent="0.2">
      <c r="A202" s="46"/>
      <c r="B202" s="40"/>
      <c r="C202" s="40"/>
      <c r="D202" s="40"/>
      <c r="E202" s="37"/>
      <c r="F202" s="39"/>
      <c r="G202" s="47"/>
      <c r="H202" s="40"/>
      <c r="I202" s="48"/>
      <c r="J202" s="49"/>
      <c r="K202" s="50"/>
      <c r="L202" s="51"/>
      <c r="M202" s="52"/>
      <c r="N202" s="46"/>
      <c r="O202" s="53">
        <f t="shared" si="3"/>
        <v>0</v>
      </c>
      <c r="P202" s="54"/>
    </row>
    <row r="203" spans="1:16" ht="16" x14ac:dyDescent="0.2">
      <c r="A203" s="46"/>
      <c r="B203" s="40"/>
      <c r="C203" s="40"/>
      <c r="D203" s="40"/>
      <c r="E203" s="37"/>
      <c r="F203" s="39"/>
      <c r="G203" s="47"/>
      <c r="H203" s="40"/>
      <c r="I203" s="48"/>
      <c r="J203" s="49"/>
      <c r="K203" s="50"/>
      <c r="L203" s="51"/>
      <c r="M203" s="52"/>
      <c r="N203" s="46"/>
      <c r="O203" s="53">
        <f t="shared" si="3"/>
        <v>0</v>
      </c>
      <c r="P203" s="54"/>
    </row>
    <row r="204" spans="1:16" ht="16" x14ac:dyDescent="0.2">
      <c r="A204" s="46"/>
      <c r="B204" s="40"/>
      <c r="C204" s="40"/>
      <c r="D204" s="40"/>
      <c r="E204" s="37"/>
      <c r="F204" s="39"/>
      <c r="G204" s="47"/>
      <c r="H204" s="40"/>
      <c r="I204" s="48"/>
      <c r="J204" s="49"/>
      <c r="K204" s="50"/>
      <c r="L204" s="51"/>
      <c r="M204" s="52"/>
      <c r="N204" s="46"/>
      <c r="O204" s="53">
        <f t="shared" si="3"/>
        <v>0</v>
      </c>
      <c r="P204" s="54"/>
    </row>
    <row r="205" spans="1:16" ht="16" x14ac:dyDescent="0.2">
      <c r="A205" s="46"/>
      <c r="B205" s="40"/>
      <c r="C205" s="40"/>
      <c r="D205" s="40"/>
      <c r="E205" s="37"/>
      <c r="F205" s="39"/>
      <c r="G205" s="47"/>
      <c r="H205" s="40"/>
      <c r="I205" s="48"/>
      <c r="J205" s="49"/>
      <c r="K205" s="50"/>
      <c r="L205" s="51"/>
      <c r="M205" s="52"/>
      <c r="N205" s="46"/>
      <c r="O205" s="53">
        <f t="shared" si="3"/>
        <v>0</v>
      </c>
      <c r="P205" s="54"/>
    </row>
    <row r="206" spans="1:16" ht="16" x14ac:dyDescent="0.2">
      <c r="A206" s="46"/>
      <c r="B206" s="40"/>
      <c r="C206" s="40"/>
      <c r="D206" s="40"/>
      <c r="E206" s="37"/>
      <c r="F206" s="39"/>
      <c r="G206" s="47"/>
      <c r="H206" s="40"/>
      <c r="I206" s="48"/>
      <c r="J206" s="49"/>
      <c r="K206" s="50"/>
      <c r="L206" s="51"/>
      <c r="M206" s="52"/>
      <c r="N206" s="46"/>
      <c r="O206" s="53">
        <f t="shared" si="3"/>
        <v>0</v>
      </c>
      <c r="P206" s="54"/>
    </row>
    <row r="207" spans="1:16" ht="16" x14ac:dyDescent="0.2">
      <c r="A207" s="46"/>
      <c r="B207" s="40"/>
      <c r="C207" s="40"/>
      <c r="D207" s="40"/>
      <c r="E207" s="37"/>
      <c r="F207" s="39"/>
      <c r="G207" s="47"/>
      <c r="H207" s="40"/>
      <c r="I207" s="48"/>
      <c r="J207" s="49"/>
      <c r="K207" s="50"/>
      <c r="L207" s="51"/>
      <c r="M207" s="52"/>
      <c r="N207" s="46"/>
      <c r="O207" s="53">
        <f t="shared" si="3"/>
        <v>0</v>
      </c>
      <c r="P207" s="54"/>
    </row>
    <row r="208" spans="1:16" ht="16" x14ac:dyDescent="0.2">
      <c r="A208" s="46"/>
      <c r="B208" s="40"/>
      <c r="C208" s="40"/>
      <c r="D208" s="40"/>
      <c r="E208" s="37"/>
      <c r="F208" s="39"/>
      <c r="G208" s="47"/>
      <c r="H208" s="40"/>
      <c r="I208" s="48"/>
      <c r="J208" s="49"/>
      <c r="K208" s="50"/>
      <c r="L208" s="51"/>
      <c r="M208" s="52"/>
      <c r="N208" s="46"/>
      <c r="O208" s="53">
        <f t="shared" si="3"/>
        <v>0</v>
      </c>
      <c r="P208" s="54"/>
    </row>
    <row r="209" spans="1:16" ht="16" x14ac:dyDescent="0.2">
      <c r="A209" s="46"/>
      <c r="B209" s="40"/>
      <c r="C209" s="40"/>
      <c r="D209" s="40"/>
      <c r="E209" s="37"/>
      <c r="F209" s="39"/>
      <c r="G209" s="47"/>
      <c r="H209" s="40"/>
      <c r="I209" s="48"/>
      <c r="J209" s="49"/>
      <c r="K209" s="50"/>
      <c r="L209" s="51"/>
      <c r="M209" s="52"/>
      <c r="N209" s="46"/>
      <c r="O209" s="53">
        <f t="shared" si="3"/>
        <v>0</v>
      </c>
      <c r="P209" s="54"/>
    </row>
    <row r="210" spans="1:16" ht="16" x14ac:dyDescent="0.2">
      <c r="A210" s="46"/>
      <c r="B210" s="40"/>
      <c r="C210" s="40"/>
      <c r="D210" s="40"/>
      <c r="E210" s="37"/>
      <c r="F210" s="39"/>
      <c r="G210" s="47"/>
      <c r="H210" s="40"/>
      <c r="I210" s="48"/>
      <c r="J210" s="49"/>
      <c r="K210" s="50"/>
      <c r="L210" s="51"/>
      <c r="M210" s="52"/>
      <c r="N210" s="46"/>
      <c r="O210" s="53">
        <f t="shared" si="3"/>
        <v>0</v>
      </c>
      <c r="P210" s="54"/>
    </row>
    <row r="211" spans="1:16" ht="16" x14ac:dyDescent="0.2">
      <c r="A211" s="46"/>
      <c r="B211" s="40"/>
      <c r="C211" s="40"/>
      <c r="D211" s="40"/>
      <c r="E211" s="37"/>
      <c r="F211" s="39"/>
      <c r="G211" s="47"/>
      <c r="H211" s="40"/>
      <c r="I211" s="48"/>
      <c r="J211" s="49"/>
      <c r="K211" s="50"/>
      <c r="L211" s="51"/>
      <c r="M211" s="52"/>
      <c r="N211" s="46"/>
      <c r="O211" s="53">
        <f t="shared" si="3"/>
        <v>0</v>
      </c>
      <c r="P211" s="54"/>
    </row>
    <row r="212" spans="1:16" ht="16" x14ac:dyDescent="0.2">
      <c r="A212" s="46"/>
      <c r="B212" s="40"/>
      <c r="C212" s="40"/>
      <c r="D212" s="40"/>
      <c r="E212" s="37"/>
      <c r="F212" s="39"/>
      <c r="G212" s="47"/>
      <c r="H212" s="40"/>
      <c r="I212" s="48"/>
      <c r="J212" s="49"/>
      <c r="K212" s="50"/>
      <c r="L212" s="51"/>
      <c r="M212" s="52"/>
      <c r="N212" s="46"/>
      <c r="O212" s="53">
        <f t="shared" si="3"/>
        <v>0</v>
      </c>
      <c r="P212" s="54"/>
    </row>
    <row r="213" spans="1:16" ht="16" x14ac:dyDescent="0.2">
      <c r="A213" s="46"/>
      <c r="B213" s="40"/>
      <c r="C213" s="40"/>
      <c r="D213" s="40"/>
      <c r="E213" s="37"/>
      <c r="F213" s="39"/>
      <c r="G213" s="47"/>
      <c r="H213" s="131"/>
      <c r="I213" s="48"/>
      <c r="J213" s="49"/>
      <c r="K213" s="50"/>
      <c r="L213" s="51"/>
      <c r="M213" s="52"/>
      <c r="N213" s="46"/>
      <c r="O213" s="53">
        <f t="shared" si="3"/>
        <v>0</v>
      </c>
      <c r="P213" s="54"/>
    </row>
    <row r="214" spans="1:16" ht="16" x14ac:dyDescent="0.2">
      <c r="A214" s="46"/>
      <c r="B214" s="40"/>
      <c r="C214" s="40"/>
      <c r="D214" s="40"/>
      <c r="E214" s="37"/>
      <c r="F214" s="39"/>
      <c r="G214" s="47"/>
      <c r="H214" s="40"/>
      <c r="I214" s="48"/>
      <c r="J214" s="49"/>
      <c r="K214" s="50"/>
      <c r="L214" s="51"/>
      <c r="M214" s="52"/>
      <c r="N214" s="46"/>
      <c r="O214" s="53">
        <f t="shared" si="3"/>
        <v>0</v>
      </c>
      <c r="P214" s="54"/>
    </row>
    <row r="215" spans="1:16" ht="16" x14ac:dyDescent="0.2">
      <c r="A215" s="46"/>
      <c r="B215" s="40"/>
      <c r="C215" s="40"/>
      <c r="D215" s="40"/>
      <c r="E215" s="37"/>
      <c r="F215" s="39"/>
      <c r="G215" s="47"/>
      <c r="H215" s="40"/>
      <c r="I215" s="48"/>
      <c r="J215" s="49"/>
      <c r="K215" s="50"/>
      <c r="L215" s="51"/>
      <c r="M215" s="52"/>
      <c r="N215" s="46"/>
      <c r="O215" s="53">
        <f t="shared" si="3"/>
        <v>0</v>
      </c>
      <c r="P215" s="54"/>
    </row>
    <row r="216" spans="1:16" ht="16" x14ac:dyDescent="0.2">
      <c r="A216" s="46"/>
      <c r="B216" s="40"/>
      <c r="C216" s="40"/>
      <c r="D216" s="40"/>
      <c r="E216" s="37"/>
      <c r="F216" s="39"/>
      <c r="G216" s="47"/>
      <c r="H216" s="40"/>
      <c r="I216" s="48"/>
      <c r="J216" s="49"/>
      <c r="K216" s="107"/>
      <c r="L216" s="110"/>
      <c r="M216" s="111"/>
      <c r="N216" s="46"/>
      <c r="O216" s="53">
        <f t="shared" si="3"/>
        <v>0</v>
      </c>
      <c r="P216" s="54"/>
    </row>
    <row r="217" spans="1:16" ht="16" x14ac:dyDescent="0.2">
      <c r="A217" s="46"/>
      <c r="B217" s="40"/>
      <c r="C217" s="40"/>
      <c r="D217" s="40"/>
      <c r="E217" s="37"/>
      <c r="F217" s="39"/>
      <c r="G217" s="47"/>
      <c r="H217" s="40"/>
      <c r="I217" s="48"/>
      <c r="J217" s="49"/>
      <c r="K217" s="50"/>
      <c r="L217" s="51"/>
      <c r="M217" s="52"/>
      <c r="N217" s="46"/>
      <c r="O217" s="53">
        <f t="shared" si="3"/>
        <v>0</v>
      </c>
      <c r="P217" s="54"/>
    </row>
    <row r="218" spans="1:16" ht="16" x14ac:dyDescent="0.2">
      <c r="A218" s="46"/>
      <c r="B218" s="40"/>
      <c r="C218" s="40"/>
      <c r="D218" s="40"/>
      <c r="E218" s="37"/>
      <c r="F218" s="39"/>
      <c r="G218" s="47"/>
      <c r="H218" s="40"/>
      <c r="I218" s="48"/>
      <c r="J218" s="49"/>
      <c r="K218" s="50"/>
      <c r="L218" s="51"/>
      <c r="M218" s="52"/>
      <c r="N218" s="46"/>
      <c r="O218" s="53">
        <f t="shared" si="3"/>
        <v>0</v>
      </c>
      <c r="P218" s="54"/>
    </row>
    <row r="219" spans="1:16" ht="16" x14ac:dyDescent="0.2">
      <c r="A219" s="46"/>
      <c r="B219" s="40"/>
      <c r="C219" s="40"/>
      <c r="D219" s="40"/>
      <c r="E219" s="37"/>
      <c r="F219" s="39"/>
      <c r="G219" s="47"/>
      <c r="H219" s="40"/>
      <c r="I219" s="48"/>
      <c r="J219" s="49"/>
      <c r="K219" s="50"/>
      <c r="L219" s="51"/>
      <c r="M219" s="52"/>
      <c r="N219" s="46"/>
      <c r="O219" s="53">
        <f t="shared" si="3"/>
        <v>0</v>
      </c>
      <c r="P219" s="54"/>
    </row>
    <row r="220" spans="1:16" ht="16" x14ac:dyDescent="0.2">
      <c r="A220" s="46"/>
      <c r="B220" s="40"/>
      <c r="C220" s="40"/>
      <c r="D220" s="40"/>
      <c r="E220" s="37"/>
      <c r="F220" s="39"/>
      <c r="G220" s="47"/>
      <c r="H220" s="40"/>
      <c r="I220" s="114"/>
      <c r="J220" s="49"/>
      <c r="K220" s="107"/>
      <c r="L220" s="110"/>
      <c r="M220" s="111"/>
      <c r="N220" s="46"/>
      <c r="O220" s="53">
        <f t="shared" si="3"/>
        <v>0</v>
      </c>
      <c r="P220" s="54"/>
    </row>
    <row r="221" spans="1:16" ht="33.75" customHeight="1" thickBot="1" x14ac:dyDescent="0.25">
      <c r="A221" s="100" t="s">
        <v>55</v>
      </c>
      <c r="B221" s="60"/>
      <c r="C221" s="104"/>
      <c r="D221" s="104"/>
      <c r="E221" s="92">
        <f>SUM(E4:E220)</f>
        <v>88</v>
      </c>
      <c r="F221" s="35"/>
      <c r="G221" s="161" t="s">
        <v>56</v>
      </c>
      <c r="H221" s="162"/>
      <c r="I221" s="62">
        <f>SUM(I4:I194)</f>
        <v>37</v>
      </c>
      <c r="J221" s="105">
        <f>SUM(J4:J194)</f>
        <v>0</v>
      </c>
      <c r="K221" s="108">
        <f>SUM(K4:K194)</f>
        <v>17</v>
      </c>
      <c r="L221" s="110">
        <f>SUM(L4:L194)</f>
        <v>34</v>
      </c>
      <c r="M221" s="52">
        <f>SUM(M4:M194)</f>
        <v>0</v>
      </c>
      <c r="N221" s="93"/>
      <c r="O221" s="64">
        <f>SUM(I221:M221)</f>
        <v>88</v>
      </c>
      <c r="P221" s="128" t="s">
        <v>57</v>
      </c>
    </row>
    <row r="222" spans="1:16" ht="36" customHeight="1" thickBot="1" x14ac:dyDescent="0.25">
      <c r="A222" s="150" t="s">
        <v>58</v>
      </c>
      <c r="B222" s="150"/>
      <c r="C222" s="150"/>
      <c r="D222" s="117"/>
      <c r="E222" s="61">
        <f>SUM(C4:C220)</f>
        <v>15</v>
      </c>
      <c r="F222" s="35"/>
      <c r="G222" s="163" t="s">
        <v>184</v>
      </c>
      <c r="H222" s="164"/>
      <c r="I222" s="66">
        <f>SUMIF(I4:I194,"=1",O4:O194)</f>
        <v>0.32638888888888884</v>
      </c>
      <c r="J222" s="106">
        <f>SUMIF(J4:J194,"=1",O4:O194)</f>
        <v>0</v>
      </c>
      <c r="K222" s="109">
        <f>SUMIF(K4:K194,"=1",O4:O194)</f>
        <v>0.16319444444444414</v>
      </c>
      <c r="L222" s="113">
        <f>SUMIF(L4:L194,"=1",O4:O194)</f>
        <v>0.3222222222222223</v>
      </c>
      <c r="M222" s="112">
        <f>SUMIF(M4:M194,"=1",O4:O194)</f>
        <v>0</v>
      </c>
      <c r="N222" s="94"/>
      <c r="O222" s="67">
        <f>SUM(O4:O220)</f>
        <v>0.811805555555555</v>
      </c>
      <c r="P222" s="128" t="s">
        <v>181</v>
      </c>
    </row>
    <row r="223" spans="1:16" ht="36" customHeight="1" x14ac:dyDescent="0.2">
      <c r="A223" s="63"/>
      <c r="B223" s="69"/>
      <c r="C223" s="35"/>
      <c r="D223" s="35"/>
      <c r="E223" s="35"/>
      <c r="F223" s="35"/>
      <c r="G223" s="163" t="s">
        <v>185</v>
      </c>
      <c r="H223" s="164"/>
      <c r="I223" s="70">
        <f>ABS(I222*60)</f>
        <v>19.583333333333329</v>
      </c>
      <c r="J223" s="71">
        <f>ABS(J222*60)</f>
        <v>0</v>
      </c>
      <c r="K223" s="72">
        <f>ABS(K222*60)</f>
        <v>9.7916666666666483</v>
      </c>
      <c r="L223" s="73">
        <f>ABS(L222*60)</f>
        <v>19.333333333333339</v>
      </c>
      <c r="M223" s="74">
        <f>ABS(M222*60)</f>
        <v>0</v>
      </c>
      <c r="N223" s="95"/>
      <c r="O223" s="53">
        <f>ABS(O222*60)</f>
        <v>48.7083333333333</v>
      </c>
      <c r="P223" s="128" t="s">
        <v>182</v>
      </c>
    </row>
    <row r="224" spans="1:16" ht="33.75" customHeight="1" x14ac:dyDescent="0.2">
      <c r="A224" s="63"/>
      <c r="B224" s="69"/>
      <c r="C224" s="35"/>
      <c r="D224" s="35"/>
      <c r="E224" s="35"/>
      <c r="F224" s="35"/>
      <c r="G224" s="163" t="s">
        <v>186</v>
      </c>
      <c r="H224" s="164"/>
      <c r="I224" s="115">
        <f t="shared" ref="I224" si="4">ABS(I223/I221)</f>
        <v>0.5292792792792792</v>
      </c>
      <c r="J224" s="116">
        <v>0</v>
      </c>
      <c r="K224" s="76">
        <f>ABS(K223/K221)</f>
        <v>0.5759803921568617</v>
      </c>
      <c r="L224" s="77">
        <f>ABS(L223/L221)</f>
        <v>0.56862745098039236</v>
      </c>
      <c r="M224" s="78">
        <v>0</v>
      </c>
      <c r="N224" s="93"/>
      <c r="O224" s="79">
        <f>ABS(O223/O221)</f>
        <v>0.55350378787878751</v>
      </c>
      <c r="P224" s="129" t="s">
        <v>183</v>
      </c>
    </row>
    <row r="225" spans="1:16" ht="17" thickBot="1" x14ac:dyDescent="0.25">
      <c r="A225" s="63"/>
      <c r="B225" s="69"/>
      <c r="C225" s="35"/>
      <c r="D225" s="35"/>
      <c r="E225" s="35"/>
      <c r="F225" s="35"/>
      <c r="G225" s="81"/>
      <c r="H225" s="82"/>
      <c r="I225" s="118"/>
      <c r="J225" s="132"/>
      <c r="K225" s="132"/>
      <c r="L225" s="132"/>
      <c r="M225" s="132"/>
      <c r="N225" s="63"/>
      <c r="O225" s="35"/>
      <c r="P225" s="35"/>
    </row>
    <row r="226" spans="1:16" ht="18" thickTop="1" thickBot="1" x14ac:dyDescent="0.25">
      <c r="A226" s="153" t="s">
        <v>65</v>
      </c>
      <c r="B226" s="154"/>
      <c r="C226" s="154"/>
      <c r="D226" s="154"/>
      <c r="E226" s="154"/>
      <c r="F226" s="154"/>
      <c r="G226" s="155"/>
      <c r="H226" s="82" t="s">
        <v>66</v>
      </c>
      <c r="I226" s="118" t="s">
        <v>187</v>
      </c>
      <c r="J226" s="118" t="s">
        <v>188</v>
      </c>
      <c r="K226" s="118">
        <v>46</v>
      </c>
      <c r="L226" s="118">
        <v>47</v>
      </c>
      <c r="M226" s="118">
        <v>51</v>
      </c>
      <c r="N226" s="63"/>
      <c r="O226" s="35"/>
      <c r="P226" s="35"/>
    </row>
    <row r="227" spans="1:16" ht="17" thickTop="1" x14ac:dyDescent="0.2">
      <c r="A227" s="63"/>
      <c r="B227" s="35"/>
      <c r="C227" s="35"/>
      <c r="D227" s="35"/>
      <c r="E227" s="35"/>
      <c r="F227" s="35" t="s">
        <v>67</v>
      </c>
      <c r="G227" s="82"/>
      <c r="H227" s="82" t="s">
        <v>68</v>
      </c>
      <c r="I227" s="118">
        <v>37762</v>
      </c>
      <c r="J227" s="118">
        <v>8700</v>
      </c>
      <c r="K227" s="118">
        <v>142718</v>
      </c>
      <c r="L227" s="118">
        <v>131568</v>
      </c>
      <c r="M227" s="118">
        <v>135000</v>
      </c>
      <c r="N227" s="63"/>
      <c r="O227" s="35"/>
      <c r="P227" s="35"/>
    </row>
    <row r="228" spans="1:16" ht="16" x14ac:dyDescent="0.2">
      <c r="A228" s="84" t="s">
        <v>46</v>
      </c>
      <c r="B228" s="140" t="s">
        <v>69</v>
      </c>
      <c r="C228" s="141"/>
      <c r="D228" s="141"/>
      <c r="E228" s="142"/>
      <c r="F228" s="85">
        <f>SUMIF(F4:F220,"CA",E4:E220)</f>
        <v>14</v>
      </c>
      <c r="G228" s="86">
        <f>ABS(F228/E221)</f>
        <v>0.15909090909090909</v>
      </c>
      <c r="H228" s="82" t="s">
        <v>70</v>
      </c>
      <c r="I228" s="118">
        <v>37821</v>
      </c>
      <c r="J228" s="118">
        <v>8700</v>
      </c>
      <c r="K228" s="118">
        <v>142727</v>
      </c>
      <c r="L228" s="118">
        <v>131620</v>
      </c>
      <c r="M228" s="118">
        <v>135000</v>
      </c>
      <c r="N228" s="63"/>
      <c r="O228" s="35"/>
      <c r="P228" s="35"/>
    </row>
    <row r="229" spans="1:16" ht="16" x14ac:dyDescent="0.2">
      <c r="A229" s="84" t="s">
        <v>44</v>
      </c>
      <c r="B229" s="140" t="s">
        <v>71</v>
      </c>
      <c r="C229" s="141"/>
      <c r="D229" s="141"/>
      <c r="E229" s="142"/>
      <c r="F229" s="85">
        <f>SUMIF(F4:F220,"EL",E4:E220)</f>
        <v>24</v>
      </c>
      <c r="G229" s="86">
        <f>ABS(F229/E221)</f>
        <v>0.27272727272727271</v>
      </c>
      <c r="H229" s="82" t="s">
        <v>72</v>
      </c>
      <c r="I229" s="118">
        <f>SUM(I228-I227)</f>
        <v>59</v>
      </c>
      <c r="J229" s="118">
        <f>SUM(J228-J227)</f>
        <v>0</v>
      </c>
      <c r="K229" s="118">
        <f>SUM(K228-K227)</f>
        <v>9</v>
      </c>
      <c r="L229" s="118">
        <f>SUM(L228-L227)</f>
        <v>52</v>
      </c>
      <c r="M229" s="118">
        <f>SUM(M228-M227)</f>
        <v>0</v>
      </c>
      <c r="N229" s="63"/>
      <c r="O229" s="35"/>
      <c r="P229" s="35"/>
    </row>
    <row r="230" spans="1:16" ht="16" x14ac:dyDescent="0.2">
      <c r="A230" s="84" t="s">
        <v>53</v>
      </c>
      <c r="B230" s="140" t="s">
        <v>73</v>
      </c>
      <c r="C230" s="141"/>
      <c r="D230" s="141"/>
      <c r="E230" s="142"/>
      <c r="F230" s="85">
        <f>SUMIF(F4:F220,"EN",E4:E220)</f>
        <v>0</v>
      </c>
      <c r="G230" s="86">
        <f>ABS(F230/E221)</f>
        <v>0</v>
      </c>
      <c r="H230" s="82" t="s">
        <v>74</v>
      </c>
      <c r="I230" s="118"/>
      <c r="J230" s="118"/>
      <c r="K230" s="118"/>
      <c r="L230" s="118"/>
      <c r="M230" s="118"/>
      <c r="N230" s="63"/>
      <c r="O230" s="35"/>
      <c r="P230" s="35"/>
    </row>
    <row r="231" spans="1:16" ht="16" x14ac:dyDescent="0.2">
      <c r="A231" s="84" t="s">
        <v>54</v>
      </c>
      <c r="B231" s="140" t="s">
        <v>75</v>
      </c>
      <c r="C231" s="141"/>
      <c r="D231" s="141"/>
      <c r="E231" s="142"/>
      <c r="F231" s="85">
        <f>SUMIF(F4:F220,"EV",E4:E220)</f>
        <v>0</v>
      </c>
      <c r="G231" s="86">
        <f>ABS(F231/E221)</f>
        <v>0</v>
      </c>
      <c r="H231" s="82"/>
      <c r="I231" s="118"/>
      <c r="J231" s="118"/>
      <c r="K231" s="118" t="s">
        <v>76</v>
      </c>
      <c r="L231" s="118"/>
      <c r="M231" s="118"/>
      <c r="N231" s="63"/>
      <c r="O231" s="35"/>
      <c r="P231" s="35"/>
    </row>
    <row r="232" spans="1:16" ht="16" x14ac:dyDescent="0.2">
      <c r="A232" s="84" t="s">
        <v>77</v>
      </c>
      <c r="B232" s="140" t="s">
        <v>78</v>
      </c>
      <c r="C232" s="141"/>
      <c r="D232" s="141"/>
      <c r="E232" s="142"/>
      <c r="F232" s="85">
        <f>SUMIF(F4:F220,"FP",E4:E220)</f>
        <v>0</v>
      </c>
      <c r="G232" s="86">
        <f>ABS(F232/E221)</f>
        <v>0</v>
      </c>
      <c r="H232" s="82"/>
      <c r="I232" s="35"/>
      <c r="J232" s="35"/>
      <c r="K232" s="35"/>
      <c r="L232" s="35"/>
      <c r="M232" s="35"/>
      <c r="N232" s="63"/>
      <c r="O232" s="35"/>
      <c r="P232" s="35"/>
    </row>
    <row r="233" spans="1:16" ht="16" x14ac:dyDescent="0.2">
      <c r="A233" s="84" t="s">
        <v>51</v>
      </c>
      <c r="B233" s="140" t="s">
        <v>79</v>
      </c>
      <c r="C233" s="141"/>
      <c r="D233" s="141"/>
      <c r="E233" s="142"/>
      <c r="F233" s="85">
        <f>SUMIF(F4:F220,"LS",E4:E220)</f>
        <v>15</v>
      </c>
      <c r="G233" s="86">
        <f>ABS(F233/E221)</f>
        <v>0.17045454545454544</v>
      </c>
      <c r="H233" s="82" t="s">
        <v>80</v>
      </c>
      <c r="I233" s="35"/>
      <c r="J233" s="35"/>
      <c r="K233" s="35"/>
      <c r="L233" s="35"/>
      <c r="M233" s="35"/>
      <c r="N233" s="63"/>
      <c r="O233" s="35"/>
      <c r="P233" s="35"/>
    </row>
    <row r="234" spans="1:16" ht="16" x14ac:dyDescent="0.2">
      <c r="A234" s="84" t="s">
        <v>47</v>
      </c>
      <c r="B234" s="140" t="s">
        <v>81</v>
      </c>
      <c r="C234" s="141"/>
      <c r="D234" s="141"/>
      <c r="E234" s="142"/>
      <c r="F234" s="85">
        <f>SUMIF(F4:F220,"MA",E4:E220)</f>
        <v>4</v>
      </c>
      <c r="G234" s="86">
        <f>ABS(F234/E221)</f>
        <v>4.5454545454545456E-2</v>
      </c>
      <c r="H234" s="35"/>
      <c r="I234" s="35"/>
      <c r="J234" s="35"/>
      <c r="K234" s="35"/>
      <c r="L234" s="35"/>
      <c r="M234" s="35"/>
      <c r="N234" s="35"/>
      <c r="O234" s="35"/>
      <c r="P234" s="35"/>
    </row>
    <row r="235" spans="1:16" ht="16" x14ac:dyDescent="0.2">
      <c r="A235" s="84" t="s">
        <v>49</v>
      </c>
      <c r="B235" s="140" t="s">
        <v>82</v>
      </c>
      <c r="C235" s="141"/>
      <c r="D235" s="141"/>
      <c r="E235" s="142"/>
      <c r="F235" s="85">
        <f>SUMIF(F4:F220,"TS",E4:E220)</f>
        <v>7</v>
      </c>
      <c r="G235" s="86">
        <f>ABS(F235/E221)</f>
        <v>7.9545454545454544E-2</v>
      </c>
      <c r="H235" s="35"/>
      <c r="I235" s="35"/>
      <c r="J235" s="35"/>
      <c r="K235" s="35"/>
      <c r="L235" s="35"/>
      <c r="M235" s="35"/>
      <c r="N235" s="35"/>
      <c r="O235" s="35"/>
      <c r="P235" s="35"/>
    </row>
    <row r="236" spans="1:16" ht="16" x14ac:dyDescent="0.2">
      <c r="A236" s="84" t="s">
        <v>45</v>
      </c>
      <c r="B236" s="140" t="s">
        <v>83</v>
      </c>
      <c r="C236" s="141"/>
      <c r="D236" s="141"/>
      <c r="E236" s="142"/>
      <c r="F236" s="85">
        <f>SUMIF(F4:F220,"PL",E4:E220)</f>
        <v>22</v>
      </c>
      <c r="G236" s="86">
        <f>ABS(F236/E221)</f>
        <v>0.25</v>
      </c>
      <c r="H236" s="35"/>
      <c r="I236" s="35"/>
      <c r="J236" s="35"/>
      <c r="K236" s="35"/>
      <c r="L236" s="35"/>
      <c r="M236" s="35"/>
      <c r="N236" s="35"/>
      <c r="O236" s="35"/>
      <c r="P236" s="35"/>
    </row>
    <row r="237" spans="1:16" ht="16" x14ac:dyDescent="0.2">
      <c r="A237" s="84" t="s">
        <v>50</v>
      </c>
      <c r="B237" s="140" t="s">
        <v>84</v>
      </c>
      <c r="C237" s="141"/>
      <c r="D237" s="141"/>
      <c r="E237" s="142"/>
      <c r="F237" s="85">
        <f>SUMIF(F4:F220,"SF",E4:E220)</f>
        <v>2</v>
      </c>
      <c r="G237" s="86">
        <f>ABS(F237/E221)</f>
        <v>2.2727272727272728E-2</v>
      </c>
      <c r="H237" s="35"/>
      <c r="I237" s="35"/>
      <c r="J237" s="35"/>
      <c r="K237" s="35"/>
      <c r="L237" s="35"/>
      <c r="M237" s="35"/>
      <c r="N237" s="35"/>
      <c r="O237" s="35"/>
      <c r="P237" s="35"/>
    </row>
    <row r="238" spans="1:16" ht="16" x14ac:dyDescent="0.2">
      <c r="A238" s="84" t="s">
        <v>48</v>
      </c>
      <c r="B238" s="140" t="s">
        <v>85</v>
      </c>
      <c r="C238" s="141"/>
      <c r="D238" s="141"/>
      <c r="E238" s="142"/>
      <c r="F238" s="85">
        <f>SUMIF(F4:F220,"CT",E4:E220)</f>
        <v>0</v>
      </c>
      <c r="G238" s="86">
        <f>ABS(F238/E221)</f>
        <v>0</v>
      </c>
      <c r="H238" s="35"/>
      <c r="I238" s="35"/>
      <c r="J238" s="35"/>
      <c r="K238" s="35"/>
      <c r="L238" s="35"/>
      <c r="M238" s="35"/>
      <c r="N238" s="35"/>
      <c r="O238" s="35"/>
      <c r="P238" s="35"/>
    </row>
    <row r="239" spans="1:16" ht="16" x14ac:dyDescent="0.2">
      <c r="A239" s="84" t="s">
        <v>86</v>
      </c>
      <c r="B239" s="140" t="s">
        <v>87</v>
      </c>
      <c r="C239" s="141"/>
      <c r="D239" s="141"/>
      <c r="E239" s="142"/>
      <c r="F239" s="85">
        <f>SUMIF(F4:F220,"PM",E4:E220)</f>
        <v>0</v>
      </c>
      <c r="G239" s="86">
        <f>ABS(F239/E221)</f>
        <v>0</v>
      </c>
      <c r="H239" s="35"/>
      <c r="I239" s="35"/>
      <c r="J239" s="35"/>
      <c r="K239" s="35"/>
      <c r="L239" s="35"/>
      <c r="M239" s="35"/>
      <c r="N239" s="35"/>
      <c r="O239" s="35"/>
      <c r="P239" s="35"/>
    </row>
    <row r="240" spans="1:16" ht="16" x14ac:dyDescent="0.2">
      <c r="A240" s="84" t="s">
        <v>52</v>
      </c>
      <c r="B240" s="140" t="s">
        <v>88</v>
      </c>
      <c r="C240" s="141"/>
      <c r="D240" s="141"/>
      <c r="E240" s="142"/>
      <c r="F240" s="85">
        <f>SUMIF(F4:F220,"OS",E4:E220)</f>
        <v>0</v>
      </c>
      <c r="G240" s="86">
        <f>ABS(F240/E221)</f>
        <v>0</v>
      </c>
      <c r="H240" s="35"/>
      <c r="I240" s="35"/>
      <c r="J240" s="35"/>
      <c r="K240" s="35"/>
      <c r="L240" s="35"/>
      <c r="M240" s="35"/>
      <c r="N240" s="35"/>
      <c r="O240" s="35"/>
      <c r="P240" s="35"/>
    </row>
    <row r="241" spans="1:16" ht="16" x14ac:dyDescent="0.2">
      <c r="A241" s="63"/>
      <c r="B241" s="63"/>
      <c r="C241" s="69"/>
      <c r="D241" s="69"/>
      <c r="E241" s="35"/>
      <c r="F241" s="35"/>
      <c r="G241" s="86">
        <f>SUM(G228:G240)</f>
        <v>0.99999999999999989</v>
      </c>
      <c r="H241" s="35"/>
      <c r="I241" s="35"/>
      <c r="J241" s="35"/>
      <c r="K241" s="35"/>
      <c r="L241" s="35"/>
      <c r="M241" s="35"/>
      <c r="N241" s="35"/>
      <c r="O241" s="35"/>
      <c r="P241" s="35"/>
    </row>
  </sheetData>
  <mergeCells count="23">
    <mergeCell ref="B237:E237"/>
    <mergeCell ref="B238:E238"/>
    <mergeCell ref="B239:E239"/>
    <mergeCell ref="B240:E240"/>
    <mergeCell ref="B231:E231"/>
    <mergeCell ref="B232:E232"/>
    <mergeCell ref="B233:E233"/>
    <mergeCell ref="B234:E234"/>
    <mergeCell ref="B235:E235"/>
    <mergeCell ref="B236:E236"/>
    <mergeCell ref="B230:E230"/>
    <mergeCell ref="A1:G1"/>
    <mergeCell ref="I1:L1"/>
    <mergeCell ref="M1:N1"/>
    <mergeCell ref="A2:G2"/>
    <mergeCell ref="G221:H221"/>
    <mergeCell ref="A222:C222"/>
    <mergeCell ref="G222:H222"/>
    <mergeCell ref="G223:H223"/>
    <mergeCell ref="G224:H224"/>
    <mergeCell ref="A226:G226"/>
    <mergeCell ref="B228:E228"/>
    <mergeCell ref="B229:E22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240"/>
  <sheetViews>
    <sheetView zoomScale="86" zoomScaleNormal="86" workbookViewId="0">
      <pane ySplit="3" topLeftCell="A220" activePane="bottomLeft" state="frozen"/>
      <selection activeCell="B223" sqref="B223"/>
      <selection pane="bottomLeft" activeCell="I239" sqref="I239"/>
    </sheetView>
  </sheetViews>
  <sheetFormatPr baseColWidth="10" defaultColWidth="8.83203125" defaultRowHeight="15" x14ac:dyDescent="0.2"/>
  <cols>
    <col min="1" max="1" width="9.5" customWidth="1"/>
    <col min="2" max="2" width="16.33203125" customWidth="1"/>
    <col min="3" max="4" width="5.5" customWidth="1"/>
    <col min="5" max="5" width="7.1640625" customWidth="1"/>
    <col min="7" max="8" width="15.5" customWidth="1"/>
    <col min="9" max="9" width="9.1640625" customWidth="1"/>
    <col min="14" max="14" width="12.33203125" customWidth="1"/>
    <col min="15" max="15" width="14.5" customWidth="1"/>
    <col min="16" max="16" width="63.1640625" customWidth="1"/>
  </cols>
  <sheetData>
    <row r="1" spans="1:18" ht="16" x14ac:dyDescent="0.2">
      <c r="A1" s="156" t="s">
        <v>32</v>
      </c>
      <c r="B1" s="156"/>
      <c r="C1" s="156"/>
      <c r="D1" s="156"/>
      <c r="E1" s="156"/>
      <c r="F1" s="156"/>
      <c r="G1" s="156"/>
      <c r="H1" s="118" t="s">
        <v>33</v>
      </c>
      <c r="I1" s="157" t="s">
        <v>281</v>
      </c>
      <c r="J1" s="157"/>
      <c r="K1" s="157"/>
      <c r="L1" s="157"/>
      <c r="M1" s="158" t="s">
        <v>34</v>
      </c>
      <c r="N1" s="158"/>
      <c r="O1" s="118" t="s">
        <v>93</v>
      </c>
      <c r="P1" s="118"/>
      <c r="Q1" s="121"/>
      <c r="R1" s="121"/>
    </row>
    <row r="2" spans="1:18" ht="16" x14ac:dyDescent="0.2">
      <c r="A2" s="159" t="s">
        <v>91</v>
      </c>
      <c r="B2" s="160"/>
      <c r="C2" s="160"/>
      <c r="D2" s="160"/>
      <c r="E2" s="160"/>
      <c r="F2" s="160"/>
      <c r="G2" s="160"/>
      <c r="H2" s="102">
        <v>2</v>
      </c>
      <c r="I2" s="122"/>
      <c r="J2" s="122"/>
      <c r="K2" s="122"/>
      <c r="L2" s="122"/>
      <c r="M2" s="120"/>
      <c r="N2" s="118"/>
      <c r="O2" s="118"/>
      <c r="P2" s="118"/>
      <c r="Q2" s="121"/>
      <c r="R2" s="121"/>
    </row>
    <row r="3" spans="1:18" ht="99" x14ac:dyDescent="0.2">
      <c r="A3" s="36" t="s">
        <v>35</v>
      </c>
      <c r="B3" s="37" t="s">
        <v>94</v>
      </c>
      <c r="C3" s="38" t="s">
        <v>36</v>
      </c>
      <c r="D3" s="38" t="s">
        <v>101</v>
      </c>
      <c r="E3" s="37" t="s">
        <v>37</v>
      </c>
      <c r="F3" s="39" t="s">
        <v>38</v>
      </c>
      <c r="G3" s="40" t="s">
        <v>39</v>
      </c>
      <c r="H3" s="40" t="s">
        <v>40</v>
      </c>
      <c r="I3" s="123" t="s">
        <v>176</v>
      </c>
      <c r="J3" s="124" t="s">
        <v>269</v>
      </c>
      <c r="K3" s="125" t="s">
        <v>306</v>
      </c>
      <c r="L3" s="126" t="s">
        <v>106</v>
      </c>
      <c r="M3" s="127" t="s">
        <v>96</v>
      </c>
      <c r="N3" s="36" t="s">
        <v>41</v>
      </c>
      <c r="O3" s="37" t="s">
        <v>180</v>
      </c>
      <c r="P3" s="39" t="s">
        <v>43</v>
      </c>
    </row>
    <row r="4" spans="1:18" ht="16" x14ac:dyDescent="0.2">
      <c r="A4" s="46">
        <v>0.31805555555555554</v>
      </c>
      <c r="B4" s="40" t="s">
        <v>198</v>
      </c>
      <c r="C4" s="40"/>
      <c r="D4" s="40" t="s">
        <v>120</v>
      </c>
      <c r="E4" s="37">
        <v>2</v>
      </c>
      <c r="F4" s="39" t="s">
        <v>46</v>
      </c>
      <c r="G4" s="47" t="s">
        <v>255</v>
      </c>
      <c r="H4" s="40" t="s">
        <v>103</v>
      </c>
      <c r="I4" s="48">
        <v>1</v>
      </c>
      <c r="J4" s="49"/>
      <c r="K4" s="50"/>
      <c r="L4" s="51"/>
      <c r="M4" s="52"/>
      <c r="N4" s="46">
        <v>0.3354166666666667</v>
      </c>
      <c r="O4" s="53">
        <f t="shared" ref="O4:O66" si="0">ABS(N4-A4)</f>
        <v>1.736111111111116E-2</v>
      </c>
      <c r="P4" s="54"/>
    </row>
    <row r="5" spans="1:18" ht="16" x14ac:dyDescent="0.2">
      <c r="A5" s="46">
        <v>0.3215277777777778</v>
      </c>
      <c r="B5" s="40" t="s">
        <v>299</v>
      </c>
      <c r="C5" s="40"/>
      <c r="D5" s="40" t="s">
        <v>120</v>
      </c>
      <c r="E5" s="37">
        <v>2</v>
      </c>
      <c r="F5" s="39" t="s">
        <v>51</v>
      </c>
      <c r="G5" s="47" t="s">
        <v>103</v>
      </c>
      <c r="H5" s="40" t="s">
        <v>221</v>
      </c>
      <c r="I5" s="48"/>
      <c r="J5" s="49"/>
      <c r="K5" s="50"/>
      <c r="L5" s="51">
        <v>1</v>
      </c>
      <c r="M5" s="52"/>
      <c r="N5" s="46">
        <v>0.3263888888888889</v>
      </c>
      <c r="O5" s="53">
        <f t="shared" si="0"/>
        <v>4.8611111111110938E-3</v>
      </c>
      <c r="P5" s="54"/>
    </row>
    <row r="6" spans="1:18" ht="16" x14ac:dyDescent="0.2">
      <c r="A6" s="46">
        <v>0.3215277777777778</v>
      </c>
      <c r="B6" s="40" t="s">
        <v>135</v>
      </c>
      <c r="C6" s="40"/>
      <c r="D6" s="40" t="s">
        <v>194</v>
      </c>
      <c r="E6" s="37">
        <v>1</v>
      </c>
      <c r="F6" s="39" t="s">
        <v>45</v>
      </c>
      <c r="G6" s="47" t="s">
        <v>103</v>
      </c>
      <c r="H6" s="40" t="s">
        <v>107</v>
      </c>
      <c r="I6" s="48"/>
      <c r="J6" s="49"/>
      <c r="K6" s="50"/>
      <c r="L6" s="51">
        <v>1</v>
      </c>
      <c r="M6" s="52"/>
      <c r="N6" s="46">
        <v>0.3298611111111111</v>
      </c>
      <c r="O6" s="53">
        <f t="shared" si="0"/>
        <v>8.3333333333333037E-3</v>
      </c>
      <c r="P6" s="54"/>
    </row>
    <row r="7" spans="1:18" ht="16" x14ac:dyDescent="0.2">
      <c r="A7" s="46">
        <v>0.3354166666666667</v>
      </c>
      <c r="B7" s="40" t="s">
        <v>198</v>
      </c>
      <c r="C7" s="40"/>
      <c r="D7" s="40" t="s">
        <v>120</v>
      </c>
      <c r="E7" s="37">
        <v>2</v>
      </c>
      <c r="F7" s="39" t="s">
        <v>46</v>
      </c>
      <c r="G7" s="47" t="s">
        <v>103</v>
      </c>
      <c r="H7" s="40" t="s">
        <v>250</v>
      </c>
      <c r="I7" s="48">
        <v>1</v>
      </c>
      <c r="J7" s="49"/>
      <c r="K7" s="50"/>
      <c r="L7" s="51"/>
      <c r="M7" s="52"/>
      <c r="N7" s="46">
        <v>0.34513888888888888</v>
      </c>
      <c r="O7" s="53">
        <f t="shared" si="0"/>
        <v>9.7222222222221877E-3</v>
      </c>
      <c r="P7" s="54"/>
    </row>
    <row r="8" spans="1:18" ht="16" x14ac:dyDescent="0.2">
      <c r="A8" s="46">
        <v>0.33888888888888885</v>
      </c>
      <c r="B8" s="40" t="s">
        <v>126</v>
      </c>
      <c r="C8" s="40"/>
      <c r="D8" s="40" t="s">
        <v>194</v>
      </c>
      <c r="E8" s="37">
        <v>1</v>
      </c>
      <c r="F8" s="39" t="s">
        <v>45</v>
      </c>
      <c r="G8" s="47" t="s">
        <v>103</v>
      </c>
      <c r="H8" s="40" t="s">
        <v>125</v>
      </c>
      <c r="I8" s="48">
        <v>1</v>
      </c>
      <c r="J8" s="49"/>
      <c r="K8" s="50"/>
      <c r="L8" s="51"/>
      <c r="M8" s="52"/>
      <c r="N8" s="46">
        <v>0.34513888888888888</v>
      </c>
      <c r="O8" s="53">
        <f t="shared" si="0"/>
        <v>6.2500000000000333E-3</v>
      </c>
      <c r="P8" s="54"/>
    </row>
    <row r="9" spans="1:18" ht="16" x14ac:dyDescent="0.2">
      <c r="A9" s="46">
        <v>0.33888888888888885</v>
      </c>
      <c r="B9" s="40" t="s">
        <v>109</v>
      </c>
      <c r="C9" s="40"/>
      <c r="D9" s="40" t="s">
        <v>120</v>
      </c>
      <c r="E9" s="37">
        <v>1</v>
      </c>
      <c r="F9" s="39" t="s">
        <v>46</v>
      </c>
      <c r="G9" s="47" t="s">
        <v>103</v>
      </c>
      <c r="H9" s="40" t="s">
        <v>287</v>
      </c>
      <c r="I9" s="48">
        <v>1</v>
      </c>
      <c r="J9" s="49"/>
      <c r="K9" s="50"/>
      <c r="L9" s="51"/>
      <c r="M9" s="52"/>
      <c r="N9" s="46">
        <v>0.34236111111111112</v>
      </c>
      <c r="O9" s="53">
        <f t="shared" si="0"/>
        <v>3.4722222222222654E-3</v>
      </c>
      <c r="P9" s="54"/>
    </row>
    <row r="10" spans="1:18" ht="16" x14ac:dyDescent="0.2">
      <c r="A10" s="46">
        <v>0.33888888888888885</v>
      </c>
      <c r="B10" s="40" t="s">
        <v>191</v>
      </c>
      <c r="C10" s="40"/>
      <c r="D10" s="40" t="s">
        <v>120</v>
      </c>
      <c r="E10" s="37">
        <v>1</v>
      </c>
      <c r="F10" s="39" t="s">
        <v>51</v>
      </c>
      <c r="G10" s="47" t="s">
        <v>103</v>
      </c>
      <c r="H10" s="40" t="s">
        <v>300</v>
      </c>
      <c r="I10" s="48">
        <v>1</v>
      </c>
      <c r="J10" s="49"/>
      <c r="K10" s="50"/>
      <c r="L10" s="51"/>
      <c r="M10" s="52"/>
      <c r="N10" s="46">
        <v>0.34236111111111112</v>
      </c>
      <c r="O10" s="53">
        <f t="shared" si="0"/>
        <v>3.4722222222222654E-3</v>
      </c>
      <c r="P10" s="54"/>
    </row>
    <row r="11" spans="1:18" ht="16" x14ac:dyDescent="0.2">
      <c r="A11" s="46">
        <v>0.34097222222222223</v>
      </c>
      <c r="B11" s="40" t="s">
        <v>290</v>
      </c>
      <c r="C11" s="40"/>
      <c r="D11" s="40" t="s">
        <v>120</v>
      </c>
      <c r="E11" s="37">
        <v>2</v>
      </c>
      <c r="F11" s="39" t="s">
        <v>45</v>
      </c>
      <c r="G11" s="47" t="s">
        <v>103</v>
      </c>
      <c r="H11" s="40" t="s">
        <v>288</v>
      </c>
      <c r="I11" s="48"/>
      <c r="J11" s="49"/>
      <c r="K11" s="50"/>
      <c r="L11" s="51">
        <v>1</v>
      </c>
      <c r="M11" s="52"/>
      <c r="N11" s="46">
        <v>0.34513888888888888</v>
      </c>
      <c r="O11" s="53">
        <f t="shared" si="0"/>
        <v>4.1666666666666519E-3</v>
      </c>
      <c r="P11" s="54"/>
    </row>
    <row r="12" spans="1:18" ht="16" x14ac:dyDescent="0.2">
      <c r="A12" s="46">
        <v>0.34097222222222223</v>
      </c>
      <c r="B12" s="40" t="s">
        <v>282</v>
      </c>
      <c r="C12" s="40"/>
      <c r="D12" s="40" t="s">
        <v>120</v>
      </c>
      <c r="E12" s="37">
        <v>1</v>
      </c>
      <c r="F12" s="39" t="s">
        <v>51</v>
      </c>
      <c r="G12" s="47" t="s">
        <v>103</v>
      </c>
      <c r="H12" s="40" t="s">
        <v>264</v>
      </c>
      <c r="I12" s="48"/>
      <c r="J12" s="49"/>
      <c r="K12" s="50"/>
      <c r="L12" s="51">
        <v>1</v>
      </c>
      <c r="M12" s="52"/>
      <c r="N12" s="46">
        <v>0.3527777777777778</v>
      </c>
      <c r="O12" s="53">
        <f t="shared" si="0"/>
        <v>1.1805555555555569E-2</v>
      </c>
      <c r="P12" s="54"/>
    </row>
    <row r="13" spans="1:18" ht="16" x14ac:dyDescent="0.2">
      <c r="A13" s="46">
        <v>0.34513888888888888</v>
      </c>
      <c r="B13" s="40" t="s">
        <v>198</v>
      </c>
      <c r="C13" s="40"/>
      <c r="D13" s="40" t="s">
        <v>120</v>
      </c>
      <c r="E13" s="37">
        <v>2</v>
      </c>
      <c r="F13" s="39" t="s">
        <v>46</v>
      </c>
      <c r="G13" s="47" t="s">
        <v>250</v>
      </c>
      <c r="H13" s="40" t="s">
        <v>103</v>
      </c>
      <c r="I13" s="48">
        <v>1</v>
      </c>
      <c r="J13" s="49"/>
      <c r="K13" s="50"/>
      <c r="L13" s="51"/>
      <c r="M13" s="52"/>
      <c r="N13" s="46">
        <v>0.35625000000000001</v>
      </c>
      <c r="O13" s="53">
        <f t="shared" si="0"/>
        <v>1.1111111111111127E-2</v>
      </c>
      <c r="P13" s="54"/>
    </row>
    <row r="14" spans="1:18" ht="16" x14ac:dyDescent="0.2">
      <c r="A14" s="46">
        <v>0.35625000000000001</v>
      </c>
      <c r="B14" s="40" t="s">
        <v>301</v>
      </c>
      <c r="C14" s="40"/>
      <c r="D14" s="40" t="s">
        <v>120</v>
      </c>
      <c r="E14" s="37">
        <v>2</v>
      </c>
      <c r="F14" s="39" t="s">
        <v>44</v>
      </c>
      <c r="G14" s="47" t="s">
        <v>103</v>
      </c>
      <c r="H14" s="40" t="s">
        <v>142</v>
      </c>
      <c r="I14" s="48"/>
      <c r="J14" s="49"/>
      <c r="K14" s="50"/>
      <c r="L14" s="51">
        <v>1</v>
      </c>
      <c r="M14" s="52"/>
      <c r="N14" s="46">
        <v>0.35902777777777778</v>
      </c>
      <c r="O14" s="53">
        <f t="shared" si="0"/>
        <v>2.7777777777777679E-3</v>
      </c>
      <c r="P14" s="54"/>
    </row>
    <row r="15" spans="1:18" ht="16" x14ac:dyDescent="0.2">
      <c r="A15" s="46">
        <v>0.35625000000000001</v>
      </c>
      <c r="B15" s="40" t="s">
        <v>133</v>
      </c>
      <c r="C15" s="40"/>
      <c r="D15" s="40" t="s">
        <v>120</v>
      </c>
      <c r="E15" s="37">
        <v>1</v>
      </c>
      <c r="F15" s="39" t="s">
        <v>51</v>
      </c>
      <c r="G15" s="47" t="s">
        <v>103</v>
      </c>
      <c r="H15" s="40" t="s">
        <v>145</v>
      </c>
      <c r="I15" s="48"/>
      <c r="J15" s="49"/>
      <c r="K15" s="50"/>
      <c r="L15" s="51">
        <v>1</v>
      </c>
      <c r="M15" s="52"/>
      <c r="N15" s="46">
        <v>0.36041666666666666</v>
      </c>
      <c r="O15" s="53">
        <f t="shared" si="0"/>
        <v>4.1666666666666519E-3</v>
      </c>
      <c r="P15" s="54"/>
    </row>
    <row r="16" spans="1:18" ht="16" x14ac:dyDescent="0.2">
      <c r="A16" s="46">
        <v>0.35625000000000001</v>
      </c>
      <c r="B16" s="40" t="s">
        <v>109</v>
      </c>
      <c r="C16" s="40">
        <v>1</v>
      </c>
      <c r="D16" s="40"/>
      <c r="E16" s="37"/>
      <c r="F16" s="39" t="s">
        <v>46</v>
      </c>
      <c r="G16" s="47" t="s">
        <v>103</v>
      </c>
      <c r="H16" s="40" t="s">
        <v>287</v>
      </c>
      <c r="I16" s="48"/>
      <c r="J16" s="49"/>
      <c r="K16" s="50"/>
      <c r="L16" s="51">
        <v>1</v>
      </c>
      <c r="M16" s="52"/>
      <c r="N16" s="46">
        <v>0.36249999999999999</v>
      </c>
      <c r="O16" s="53">
        <f t="shared" si="0"/>
        <v>6.2499999999999778E-3</v>
      </c>
      <c r="P16" s="54"/>
    </row>
    <row r="17" spans="1:16" ht="16" x14ac:dyDescent="0.2">
      <c r="A17" s="46">
        <v>0.35625000000000001</v>
      </c>
      <c r="B17" s="40" t="s">
        <v>222</v>
      </c>
      <c r="C17" s="40"/>
      <c r="D17" s="40" t="s">
        <v>120</v>
      </c>
      <c r="E17" s="37">
        <v>1</v>
      </c>
      <c r="F17" s="39" t="s">
        <v>50</v>
      </c>
      <c r="G17" s="47" t="s">
        <v>103</v>
      </c>
      <c r="H17" s="40" t="s">
        <v>170</v>
      </c>
      <c r="I17" s="48"/>
      <c r="J17" s="49"/>
      <c r="K17" s="50"/>
      <c r="L17" s="51">
        <v>1</v>
      </c>
      <c r="M17" s="52"/>
      <c r="N17" s="46">
        <v>0.36527777777777781</v>
      </c>
      <c r="O17" s="53">
        <f t="shared" si="0"/>
        <v>9.0277777777778012E-3</v>
      </c>
      <c r="P17" s="54"/>
    </row>
    <row r="18" spans="1:16" ht="16" x14ac:dyDescent="0.2">
      <c r="A18" s="46">
        <v>0.35902777777777778</v>
      </c>
      <c r="B18" s="40" t="s">
        <v>256</v>
      </c>
      <c r="C18" s="40"/>
      <c r="D18" s="40" t="s">
        <v>120</v>
      </c>
      <c r="E18" s="37">
        <v>1</v>
      </c>
      <c r="F18" s="39" t="s">
        <v>45</v>
      </c>
      <c r="G18" s="47" t="s">
        <v>302</v>
      </c>
      <c r="H18" s="40" t="s">
        <v>103</v>
      </c>
      <c r="I18" s="48">
        <v>1</v>
      </c>
      <c r="J18" s="49"/>
      <c r="K18" s="50"/>
      <c r="L18" s="51"/>
      <c r="M18" s="52"/>
      <c r="N18" s="46">
        <v>0.36805555555555558</v>
      </c>
      <c r="O18" s="53">
        <f t="shared" si="0"/>
        <v>9.0277777777778012E-3</v>
      </c>
      <c r="P18" s="54"/>
    </row>
    <row r="19" spans="1:16" ht="16" x14ac:dyDescent="0.2">
      <c r="A19" s="46">
        <v>0.36180555555555555</v>
      </c>
      <c r="B19" s="40" t="s">
        <v>131</v>
      </c>
      <c r="C19" s="40">
        <v>1</v>
      </c>
      <c r="D19" s="40" t="s">
        <v>194</v>
      </c>
      <c r="E19" s="37"/>
      <c r="F19" s="39" t="s">
        <v>45</v>
      </c>
      <c r="G19" s="47" t="s">
        <v>143</v>
      </c>
      <c r="H19" s="40" t="s">
        <v>142</v>
      </c>
      <c r="I19" s="48"/>
      <c r="J19" s="49"/>
      <c r="K19" s="50"/>
      <c r="L19" s="51">
        <v>1</v>
      </c>
      <c r="M19" s="52"/>
      <c r="N19" s="46">
        <v>0.3833333333333333</v>
      </c>
      <c r="O19" s="53">
        <f t="shared" si="0"/>
        <v>2.1527777777777757E-2</v>
      </c>
      <c r="P19" s="54"/>
    </row>
    <row r="20" spans="1:16" ht="16" x14ac:dyDescent="0.2">
      <c r="A20" s="46">
        <v>0.36180555555555555</v>
      </c>
      <c r="B20" s="40" t="s">
        <v>191</v>
      </c>
      <c r="C20" s="40"/>
      <c r="D20" s="40" t="s">
        <v>120</v>
      </c>
      <c r="E20" s="37">
        <v>1</v>
      </c>
      <c r="F20" s="39" t="s">
        <v>51</v>
      </c>
      <c r="G20" s="47" t="s">
        <v>300</v>
      </c>
      <c r="H20" s="40" t="s">
        <v>103</v>
      </c>
      <c r="I20" s="48"/>
      <c r="J20" s="49"/>
      <c r="K20" s="50"/>
      <c r="L20" s="51">
        <v>1</v>
      </c>
      <c r="M20" s="52"/>
      <c r="N20" s="46">
        <v>0.37708333333333338</v>
      </c>
      <c r="O20" s="53">
        <f t="shared" si="0"/>
        <v>1.5277777777777835E-2</v>
      </c>
      <c r="P20" s="54"/>
    </row>
    <row r="21" spans="1:16" ht="16" x14ac:dyDescent="0.2">
      <c r="A21" s="46">
        <v>0.36249999999999999</v>
      </c>
      <c r="B21" s="40" t="s">
        <v>207</v>
      </c>
      <c r="C21" s="40">
        <v>1</v>
      </c>
      <c r="D21" s="40" t="s">
        <v>120</v>
      </c>
      <c r="E21" s="37"/>
      <c r="F21" s="39" t="s">
        <v>45</v>
      </c>
      <c r="G21" s="47" t="s">
        <v>214</v>
      </c>
      <c r="H21" s="40" t="s">
        <v>248</v>
      </c>
      <c r="I21" s="48"/>
      <c r="J21" s="49"/>
      <c r="K21" s="50"/>
      <c r="L21" s="51">
        <v>1</v>
      </c>
      <c r="M21" s="52"/>
      <c r="N21" s="46">
        <v>0.37708333333333338</v>
      </c>
      <c r="O21" s="53">
        <f t="shared" si="0"/>
        <v>1.4583333333333393E-2</v>
      </c>
      <c r="P21" s="54"/>
    </row>
    <row r="22" spans="1:16" ht="16" x14ac:dyDescent="0.2">
      <c r="A22" s="46">
        <v>0.36458333333333331</v>
      </c>
      <c r="B22" s="40" t="s">
        <v>109</v>
      </c>
      <c r="C22" s="40">
        <v>1</v>
      </c>
      <c r="D22" s="40" t="s">
        <v>194</v>
      </c>
      <c r="E22" s="37"/>
      <c r="F22" s="39" t="s">
        <v>46</v>
      </c>
      <c r="G22" s="47" t="s">
        <v>143</v>
      </c>
      <c r="H22" s="40" t="s">
        <v>287</v>
      </c>
      <c r="I22" s="48"/>
      <c r="J22" s="49"/>
      <c r="K22" s="50"/>
      <c r="L22" s="51">
        <v>1</v>
      </c>
      <c r="M22" s="52"/>
      <c r="N22" s="46">
        <v>0.38611111111111113</v>
      </c>
      <c r="O22" s="53">
        <f t="shared" si="0"/>
        <v>2.1527777777777812E-2</v>
      </c>
      <c r="P22" s="54"/>
    </row>
    <row r="23" spans="1:16" ht="16" x14ac:dyDescent="0.2">
      <c r="A23" s="46">
        <v>0.36805555555555558</v>
      </c>
      <c r="B23" s="40" t="s">
        <v>213</v>
      </c>
      <c r="C23" s="40"/>
      <c r="D23" s="40" t="s">
        <v>120</v>
      </c>
      <c r="E23" s="37">
        <v>1</v>
      </c>
      <c r="F23" s="39" t="s">
        <v>51</v>
      </c>
      <c r="G23" s="47" t="s">
        <v>103</v>
      </c>
      <c r="H23" s="40" t="s">
        <v>125</v>
      </c>
      <c r="I23" s="48">
        <v>1</v>
      </c>
      <c r="J23" s="49"/>
      <c r="K23" s="50"/>
      <c r="L23" s="51"/>
      <c r="M23" s="52"/>
      <c r="N23" s="46">
        <v>0.38125000000000003</v>
      </c>
      <c r="O23" s="53">
        <f t="shared" si="0"/>
        <v>1.3194444444444453E-2</v>
      </c>
      <c r="P23" s="54"/>
    </row>
    <row r="24" spans="1:16" ht="16" x14ac:dyDescent="0.2">
      <c r="A24" s="46">
        <v>0.36805555555555558</v>
      </c>
      <c r="B24" s="40" t="s">
        <v>223</v>
      </c>
      <c r="C24" s="40"/>
      <c r="D24" s="40" t="s">
        <v>120</v>
      </c>
      <c r="E24" s="37">
        <v>1</v>
      </c>
      <c r="F24" s="39" t="s">
        <v>46</v>
      </c>
      <c r="G24" s="47" t="s">
        <v>103</v>
      </c>
      <c r="H24" s="40" t="s">
        <v>220</v>
      </c>
      <c r="I24" s="48">
        <v>1</v>
      </c>
      <c r="J24" s="49"/>
      <c r="K24" s="50"/>
      <c r="L24" s="51"/>
      <c r="M24" s="52"/>
      <c r="N24" s="46">
        <v>0.37708333333333338</v>
      </c>
      <c r="O24" s="53">
        <f t="shared" si="0"/>
        <v>9.0277777777778012E-3</v>
      </c>
      <c r="P24" s="54"/>
    </row>
    <row r="25" spans="1:16" ht="16" x14ac:dyDescent="0.2">
      <c r="A25" s="46">
        <v>0.36944444444444446</v>
      </c>
      <c r="B25" s="40" t="s">
        <v>304</v>
      </c>
      <c r="C25" s="40"/>
      <c r="D25" s="40" t="s">
        <v>194</v>
      </c>
      <c r="E25" s="37">
        <v>2</v>
      </c>
      <c r="F25" s="39" t="s">
        <v>44</v>
      </c>
      <c r="G25" s="47" t="s">
        <v>103</v>
      </c>
      <c r="H25" s="40" t="s">
        <v>125</v>
      </c>
      <c r="I25" s="48">
        <v>1</v>
      </c>
      <c r="J25" s="49"/>
      <c r="K25" s="50"/>
      <c r="L25" s="51"/>
      <c r="M25" s="52"/>
      <c r="N25" s="46">
        <v>0.38125000000000003</v>
      </c>
      <c r="O25" s="53">
        <f t="shared" si="0"/>
        <v>1.1805555555555569E-2</v>
      </c>
      <c r="P25" s="131" t="s">
        <v>254</v>
      </c>
    </row>
    <row r="26" spans="1:16" ht="16" x14ac:dyDescent="0.2">
      <c r="A26" s="46">
        <v>0.37708333333333338</v>
      </c>
      <c r="B26" s="40" t="s">
        <v>135</v>
      </c>
      <c r="C26" s="40">
        <v>1</v>
      </c>
      <c r="D26" s="40" t="s">
        <v>194</v>
      </c>
      <c r="E26" s="37"/>
      <c r="F26" s="39" t="s">
        <v>45</v>
      </c>
      <c r="G26" s="47" t="s">
        <v>143</v>
      </c>
      <c r="H26" s="40" t="s">
        <v>107</v>
      </c>
      <c r="I26" s="48"/>
      <c r="J26" s="49"/>
      <c r="K26" s="50"/>
      <c r="L26" s="51">
        <v>1</v>
      </c>
      <c r="M26" s="52"/>
      <c r="N26" s="46">
        <v>0.39930555555555558</v>
      </c>
      <c r="O26" s="53">
        <f t="shared" si="0"/>
        <v>2.2222222222222199E-2</v>
      </c>
      <c r="P26" s="54"/>
    </row>
    <row r="27" spans="1:16" ht="16" x14ac:dyDescent="0.2">
      <c r="A27" s="46">
        <v>0.38125000000000003</v>
      </c>
      <c r="B27" s="40" t="s">
        <v>213</v>
      </c>
      <c r="C27" s="40"/>
      <c r="D27" s="40" t="s">
        <v>120</v>
      </c>
      <c r="E27" s="37">
        <v>1</v>
      </c>
      <c r="F27" s="39" t="s">
        <v>51</v>
      </c>
      <c r="G27" s="47" t="s">
        <v>125</v>
      </c>
      <c r="H27" s="40" t="s">
        <v>303</v>
      </c>
      <c r="I27" s="48">
        <v>1</v>
      </c>
      <c r="J27" s="49"/>
      <c r="K27" s="50"/>
      <c r="L27" s="51"/>
      <c r="M27" s="52"/>
      <c r="N27" s="46">
        <v>0.3972222222222222</v>
      </c>
      <c r="O27" s="53">
        <f t="shared" si="0"/>
        <v>1.5972222222222165E-2</v>
      </c>
      <c r="P27" s="54"/>
    </row>
    <row r="28" spans="1:16" ht="16" x14ac:dyDescent="0.2">
      <c r="A28" s="46">
        <v>0.37847222222222227</v>
      </c>
      <c r="B28" s="40" t="s">
        <v>305</v>
      </c>
      <c r="C28" s="40"/>
      <c r="D28" s="40" t="s">
        <v>120</v>
      </c>
      <c r="E28" s="37">
        <v>2</v>
      </c>
      <c r="F28" s="39" t="s">
        <v>50</v>
      </c>
      <c r="G28" s="47" t="s">
        <v>103</v>
      </c>
      <c r="H28" s="40" t="s">
        <v>142</v>
      </c>
      <c r="I28" s="48"/>
      <c r="J28" s="49"/>
      <c r="K28" s="50"/>
      <c r="L28" s="51">
        <v>1</v>
      </c>
      <c r="M28" s="52"/>
      <c r="N28" s="46">
        <v>0.3833333333333333</v>
      </c>
      <c r="O28" s="53">
        <f t="shared" si="0"/>
        <v>4.8611111111110383E-3</v>
      </c>
      <c r="P28" s="54"/>
    </row>
    <row r="29" spans="1:16" ht="16" x14ac:dyDescent="0.2">
      <c r="A29" s="46">
        <v>0.37847222222222227</v>
      </c>
      <c r="B29" s="40" t="s">
        <v>290</v>
      </c>
      <c r="C29" s="40">
        <v>1</v>
      </c>
      <c r="D29" s="40" t="s">
        <v>120</v>
      </c>
      <c r="E29" s="37"/>
      <c r="F29" s="39" t="s">
        <v>45</v>
      </c>
      <c r="G29" s="47" t="s">
        <v>248</v>
      </c>
      <c r="H29" s="40" t="s">
        <v>288</v>
      </c>
      <c r="I29" s="48"/>
      <c r="J29" s="49"/>
      <c r="K29" s="50"/>
      <c r="L29" s="51">
        <v>1</v>
      </c>
      <c r="M29" s="52"/>
      <c r="N29" s="46">
        <v>0.38472222222222219</v>
      </c>
      <c r="O29" s="53">
        <f t="shared" si="0"/>
        <v>6.2499999999999223E-3</v>
      </c>
      <c r="P29" s="54"/>
    </row>
    <row r="30" spans="1:16" ht="16" x14ac:dyDescent="0.2">
      <c r="A30" s="46">
        <v>0.37847222222222227</v>
      </c>
      <c r="B30" s="40" t="s">
        <v>112</v>
      </c>
      <c r="C30" s="40"/>
      <c r="D30" s="40" t="s">
        <v>120</v>
      </c>
      <c r="E30" s="37">
        <v>1</v>
      </c>
      <c r="F30" s="39" t="s">
        <v>46</v>
      </c>
      <c r="G30" s="47" t="s">
        <v>103</v>
      </c>
      <c r="H30" s="40" t="s">
        <v>274</v>
      </c>
      <c r="I30" s="48"/>
      <c r="J30" s="49"/>
      <c r="K30" s="50"/>
      <c r="L30" s="51">
        <v>1</v>
      </c>
      <c r="M30" s="52"/>
      <c r="N30" s="46">
        <v>0.39097222222222222</v>
      </c>
      <c r="O30" s="53">
        <f t="shared" si="0"/>
        <v>1.2499999999999956E-2</v>
      </c>
      <c r="P30" s="54"/>
    </row>
    <row r="31" spans="1:16" ht="16" x14ac:dyDescent="0.2">
      <c r="A31" s="46">
        <v>0.3888888888888889</v>
      </c>
      <c r="B31" s="40" t="s">
        <v>251</v>
      </c>
      <c r="C31" s="40">
        <v>1</v>
      </c>
      <c r="D31" s="40" t="s">
        <v>194</v>
      </c>
      <c r="E31" s="37"/>
      <c r="F31" s="39" t="s">
        <v>44</v>
      </c>
      <c r="G31" s="47" t="s">
        <v>103</v>
      </c>
      <c r="H31" s="40" t="s">
        <v>125</v>
      </c>
      <c r="I31" s="48">
        <v>1</v>
      </c>
      <c r="J31" s="49"/>
      <c r="K31" s="50"/>
      <c r="L31" s="51"/>
      <c r="M31" s="52"/>
      <c r="N31" s="46">
        <v>0.41388888888888892</v>
      </c>
      <c r="O31" s="53">
        <f t="shared" si="0"/>
        <v>2.5000000000000022E-2</v>
      </c>
      <c r="P31" s="54"/>
    </row>
    <row r="32" spans="1:16" ht="16" x14ac:dyDescent="0.2">
      <c r="A32" s="46">
        <v>0.3923611111111111</v>
      </c>
      <c r="B32" s="40" t="s">
        <v>147</v>
      </c>
      <c r="C32" s="40"/>
      <c r="D32" s="40" t="s">
        <v>194</v>
      </c>
      <c r="E32" s="37">
        <v>1</v>
      </c>
      <c r="F32" s="39" t="s">
        <v>44</v>
      </c>
      <c r="G32" s="47" t="s">
        <v>190</v>
      </c>
      <c r="H32" s="40" t="s">
        <v>274</v>
      </c>
      <c r="I32" s="48">
        <v>1</v>
      </c>
      <c r="J32" s="49"/>
      <c r="K32" s="50"/>
      <c r="L32" s="51"/>
      <c r="M32" s="52"/>
      <c r="N32" s="46">
        <v>0.42152777777777778</v>
      </c>
      <c r="O32" s="53">
        <f t="shared" si="0"/>
        <v>2.9166666666666674E-2</v>
      </c>
      <c r="P32" s="131" t="s">
        <v>294</v>
      </c>
    </row>
    <row r="33" spans="1:16" ht="16" x14ac:dyDescent="0.2">
      <c r="A33" s="46">
        <v>0.4055555555555555</v>
      </c>
      <c r="B33" s="40" t="s">
        <v>224</v>
      </c>
      <c r="C33" s="40"/>
      <c r="D33" s="40" t="s">
        <v>120</v>
      </c>
      <c r="E33" s="37">
        <v>1</v>
      </c>
      <c r="F33" s="39" t="s">
        <v>50</v>
      </c>
      <c r="G33" s="47" t="s">
        <v>103</v>
      </c>
      <c r="H33" s="40" t="s">
        <v>165</v>
      </c>
      <c r="I33" s="48">
        <v>1</v>
      </c>
      <c r="J33" s="49"/>
      <c r="K33" s="50"/>
      <c r="L33" s="51"/>
      <c r="M33" s="52"/>
      <c r="N33" s="46">
        <v>0.40972222222222227</v>
      </c>
      <c r="O33" s="53">
        <f t="shared" si="0"/>
        <v>4.1666666666667629E-3</v>
      </c>
      <c r="P33" s="54"/>
    </row>
    <row r="34" spans="1:16" ht="16" x14ac:dyDescent="0.2">
      <c r="A34" s="46">
        <v>0.40625</v>
      </c>
      <c r="B34" s="40" t="s">
        <v>256</v>
      </c>
      <c r="C34" s="40"/>
      <c r="D34" s="40" t="s">
        <v>120</v>
      </c>
      <c r="E34" s="37">
        <v>1</v>
      </c>
      <c r="F34" s="39" t="s">
        <v>45</v>
      </c>
      <c r="G34" s="47" t="s">
        <v>103</v>
      </c>
      <c r="H34" s="40" t="s">
        <v>136</v>
      </c>
      <c r="I34" s="48"/>
      <c r="J34" s="49"/>
      <c r="K34" s="50"/>
      <c r="L34" s="51">
        <v>1</v>
      </c>
      <c r="M34" s="52"/>
      <c r="N34" s="46">
        <v>0.41111111111111115</v>
      </c>
      <c r="O34" s="53">
        <f t="shared" si="0"/>
        <v>4.8611111111111494E-3</v>
      </c>
      <c r="P34" s="54"/>
    </row>
    <row r="35" spans="1:16" ht="16" x14ac:dyDescent="0.2">
      <c r="A35" s="46">
        <v>0.40625</v>
      </c>
      <c r="B35" s="40" t="s">
        <v>123</v>
      </c>
      <c r="C35" s="40"/>
      <c r="D35" s="40" t="s">
        <v>120</v>
      </c>
      <c r="E35" s="37">
        <v>1</v>
      </c>
      <c r="F35" s="39" t="s">
        <v>46</v>
      </c>
      <c r="G35" s="47" t="s">
        <v>103</v>
      </c>
      <c r="H35" s="40" t="s">
        <v>195</v>
      </c>
      <c r="I35" s="48"/>
      <c r="J35" s="49"/>
      <c r="K35" s="50"/>
      <c r="L35" s="51">
        <v>1</v>
      </c>
      <c r="M35" s="52"/>
      <c r="N35" s="46">
        <v>0.4145833333333333</v>
      </c>
      <c r="O35" s="53">
        <f t="shared" si="0"/>
        <v>8.3333333333333037E-3</v>
      </c>
      <c r="P35" s="54"/>
    </row>
    <row r="36" spans="1:16" ht="16" x14ac:dyDescent="0.2">
      <c r="A36" s="46">
        <v>0.43055555555555558</v>
      </c>
      <c r="B36" s="40" t="s">
        <v>202</v>
      </c>
      <c r="C36" s="40"/>
      <c r="D36" s="40" t="s">
        <v>120</v>
      </c>
      <c r="E36" s="37">
        <v>1</v>
      </c>
      <c r="F36" s="39" t="s">
        <v>51</v>
      </c>
      <c r="G36" s="47" t="s">
        <v>103</v>
      </c>
      <c r="H36" s="40" t="s">
        <v>217</v>
      </c>
      <c r="I36" s="48"/>
      <c r="J36" s="49"/>
      <c r="K36" s="50"/>
      <c r="L36" s="51">
        <v>1</v>
      </c>
      <c r="M36" s="52"/>
      <c r="N36" s="46">
        <v>0.43888888888888888</v>
      </c>
      <c r="O36" s="53">
        <f t="shared" si="0"/>
        <v>8.3333333333333037E-3</v>
      </c>
      <c r="P36" s="54"/>
    </row>
    <row r="37" spans="1:16" ht="16" x14ac:dyDescent="0.2">
      <c r="A37" s="46">
        <v>0.43402777777777773</v>
      </c>
      <c r="B37" s="40" t="s">
        <v>131</v>
      </c>
      <c r="C37" s="40"/>
      <c r="D37" s="40" t="s">
        <v>120</v>
      </c>
      <c r="E37" s="37">
        <v>1</v>
      </c>
      <c r="F37" s="39" t="s">
        <v>45</v>
      </c>
      <c r="G37" s="47" t="s">
        <v>288</v>
      </c>
      <c r="H37" s="40" t="s">
        <v>303</v>
      </c>
      <c r="I37" s="48">
        <v>1</v>
      </c>
      <c r="J37" s="49"/>
      <c r="K37" s="50"/>
      <c r="L37" s="51"/>
      <c r="M37" s="52"/>
      <c r="N37" s="46">
        <v>0.4465277777777778</v>
      </c>
      <c r="O37" s="53">
        <f t="shared" si="0"/>
        <v>1.2500000000000067E-2</v>
      </c>
      <c r="P37" s="54"/>
    </row>
    <row r="38" spans="1:16" ht="16" x14ac:dyDescent="0.2">
      <c r="A38" s="46">
        <v>0.43402777777777773</v>
      </c>
      <c r="B38" s="40" t="s">
        <v>207</v>
      </c>
      <c r="C38" s="40">
        <v>1</v>
      </c>
      <c r="D38" s="40" t="s">
        <v>120</v>
      </c>
      <c r="E38" s="37"/>
      <c r="F38" s="39" t="s">
        <v>45</v>
      </c>
      <c r="G38" s="47" t="s">
        <v>248</v>
      </c>
      <c r="H38" s="40" t="s">
        <v>303</v>
      </c>
      <c r="I38" s="48">
        <v>1</v>
      </c>
      <c r="J38" s="49"/>
      <c r="K38" s="50"/>
      <c r="L38" s="51"/>
      <c r="M38" s="52"/>
      <c r="N38" s="46">
        <v>0.4465277777777778</v>
      </c>
      <c r="O38" s="53">
        <f t="shared" si="0"/>
        <v>1.2500000000000067E-2</v>
      </c>
      <c r="P38" s="54"/>
    </row>
    <row r="39" spans="1:16" ht="16" x14ac:dyDescent="0.2">
      <c r="A39" s="46">
        <v>0.43611111111111112</v>
      </c>
      <c r="B39" s="40" t="s">
        <v>109</v>
      </c>
      <c r="C39" s="40"/>
      <c r="D39" s="40" t="s">
        <v>120</v>
      </c>
      <c r="E39" s="37">
        <v>1</v>
      </c>
      <c r="F39" s="39" t="s">
        <v>49</v>
      </c>
      <c r="G39" s="47" t="s">
        <v>143</v>
      </c>
      <c r="H39" s="40" t="s">
        <v>103</v>
      </c>
      <c r="I39" s="48"/>
      <c r="J39" s="49"/>
      <c r="K39" s="50"/>
      <c r="L39" s="51">
        <v>1</v>
      </c>
      <c r="M39" s="52"/>
      <c r="N39" s="46">
        <v>0.4548611111111111</v>
      </c>
      <c r="O39" s="53">
        <f t="shared" si="0"/>
        <v>1.8749999999999989E-2</v>
      </c>
      <c r="P39" s="54"/>
    </row>
    <row r="40" spans="1:16" ht="16" x14ac:dyDescent="0.2">
      <c r="A40" s="46">
        <v>0.4381944444444445</v>
      </c>
      <c r="B40" s="40" t="s">
        <v>112</v>
      </c>
      <c r="C40" s="40"/>
      <c r="D40" s="40" t="s">
        <v>120</v>
      </c>
      <c r="E40" s="37">
        <v>1</v>
      </c>
      <c r="F40" s="39" t="s">
        <v>46</v>
      </c>
      <c r="G40" s="47" t="s">
        <v>274</v>
      </c>
      <c r="H40" s="40" t="s">
        <v>103</v>
      </c>
      <c r="I40" s="48"/>
      <c r="J40" s="49"/>
      <c r="K40" s="50"/>
      <c r="L40" s="51">
        <v>1</v>
      </c>
      <c r="M40" s="52"/>
      <c r="N40" s="46">
        <v>0.45</v>
      </c>
      <c r="O40" s="53">
        <f t="shared" si="0"/>
        <v>1.1805555555555514E-2</v>
      </c>
      <c r="P40" s="54"/>
    </row>
    <row r="41" spans="1:16" ht="16" x14ac:dyDescent="0.2">
      <c r="A41" s="46">
        <v>0.45</v>
      </c>
      <c r="B41" s="40" t="s">
        <v>131</v>
      </c>
      <c r="C41" s="40">
        <v>1</v>
      </c>
      <c r="D41" s="40" t="s">
        <v>194</v>
      </c>
      <c r="E41" s="37"/>
      <c r="F41" s="39" t="s">
        <v>44</v>
      </c>
      <c r="G41" s="47" t="s">
        <v>143</v>
      </c>
      <c r="H41" s="40" t="s">
        <v>199</v>
      </c>
      <c r="I41" s="48"/>
      <c r="J41" s="49"/>
      <c r="K41" s="50"/>
      <c r="L41" s="51">
        <v>1</v>
      </c>
      <c r="M41" s="52"/>
      <c r="N41" s="46">
        <v>0.45833333333333331</v>
      </c>
      <c r="O41" s="53">
        <f t="shared" si="0"/>
        <v>8.3333333333333037E-3</v>
      </c>
      <c r="P41" s="54"/>
    </row>
    <row r="42" spans="1:16" ht="16" x14ac:dyDescent="0.2">
      <c r="A42" s="46">
        <v>0.45</v>
      </c>
      <c r="B42" s="40" t="s">
        <v>112</v>
      </c>
      <c r="C42" s="40"/>
      <c r="D42" s="40" t="s">
        <v>194</v>
      </c>
      <c r="E42" s="37">
        <v>1</v>
      </c>
      <c r="F42" s="39" t="s">
        <v>51</v>
      </c>
      <c r="G42" s="47" t="s">
        <v>103</v>
      </c>
      <c r="H42" s="40" t="s">
        <v>125</v>
      </c>
      <c r="I42" s="48"/>
      <c r="J42" s="49"/>
      <c r="K42" s="50"/>
      <c r="L42" s="51">
        <v>1</v>
      </c>
      <c r="M42" s="52"/>
      <c r="N42" s="46">
        <v>0.46249999999999997</v>
      </c>
      <c r="O42" s="53">
        <f t="shared" si="0"/>
        <v>1.2499999999999956E-2</v>
      </c>
      <c r="P42" s="54"/>
    </row>
    <row r="43" spans="1:16" ht="16" x14ac:dyDescent="0.2">
      <c r="A43" s="46">
        <v>0.4465277777777778</v>
      </c>
      <c r="B43" s="40" t="s">
        <v>207</v>
      </c>
      <c r="C43" s="40">
        <v>1</v>
      </c>
      <c r="D43" s="40" t="s">
        <v>120</v>
      </c>
      <c r="E43" s="37"/>
      <c r="F43" s="39" t="s">
        <v>45</v>
      </c>
      <c r="G43" s="47" t="s">
        <v>303</v>
      </c>
      <c r="H43" s="40" t="s">
        <v>248</v>
      </c>
      <c r="I43" s="48">
        <v>1</v>
      </c>
      <c r="J43" s="49"/>
      <c r="K43" s="50"/>
      <c r="L43" s="51"/>
      <c r="M43" s="52"/>
      <c r="N43" s="46">
        <v>0.45069444444444445</v>
      </c>
      <c r="O43" s="53">
        <f t="shared" si="0"/>
        <v>4.1666666666666519E-3</v>
      </c>
      <c r="P43" s="54"/>
    </row>
    <row r="44" spans="1:16" ht="16" x14ac:dyDescent="0.2">
      <c r="A44" s="46">
        <v>0.45069444444444445</v>
      </c>
      <c r="B44" s="40" t="s">
        <v>148</v>
      </c>
      <c r="C44" s="40"/>
      <c r="D44" s="40" t="s">
        <v>194</v>
      </c>
      <c r="E44" s="37">
        <v>1</v>
      </c>
      <c r="F44" s="39" t="s">
        <v>44</v>
      </c>
      <c r="G44" s="47" t="s">
        <v>103</v>
      </c>
      <c r="H44" s="40" t="s">
        <v>142</v>
      </c>
      <c r="I44" s="48"/>
      <c r="J44" s="49"/>
      <c r="K44" s="50"/>
      <c r="L44" s="51">
        <v>1</v>
      </c>
      <c r="M44" s="52"/>
      <c r="N44" s="46">
        <v>0.45833333333333331</v>
      </c>
      <c r="O44" s="53">
        <f t="shared" si="0"/>
        <v>7.6388888888888618E-3</v>
      </c>
      <c r="P44" s="54"/>
    </row>
    <row r="45" spans="1:16" ht="16" x14ac:dyDescent="0.2">
      <c r="A45" s="46">
        <v>0.45069444444444445</v>
      </c>
      <c r="B45" s="40" t="s">
        <v>207</v>
      </c>
      <c r="C45" s="40">
        <v>1</v>
      </c>
      <c r="D45" s="40" t="s">
        <v>120</v>
      </c>
      <c r="E45" s="37"/>
      <c r="F45" s="39" t="s">
        <v>45</v>
      </c>
      <c r="G45" s="47" t="s">
        <v>248</v>
      </c>
      <c r="H45" s="40" t="s">
        <v>303</v>
      </c>
      <c r="I45" s="48">
        <v>1</v>
      </c>
      <c r="J45" s="49"/>
      <c r="K45" s="50"/>
      <c r="L45" s="51"/>
      <c r="M45" s="52"/>
      <c r="N45" s="46">
        <v>0.4604166666666667</v>
      </c>
      <c r="O45" s="53">
        <f t="shared" si="0"/>
        <v>9.7222222222222432E-3</v>
      </c>
      <c r="P45" s="54"/>
    </row>
    <row r="46" spans="1:16" ht="16" x14ac:dyDescent="0.2">
      <c r="A46" s="46">
        <v>0.45069444444444445</v>
      </c>
      <c r="B46" s="40" t="s">
        <v>282</v>
      </c>
      <c r="C46" s="40"/>
      <c r="D46" s="40" t="s">
        <v>120</v>
      </c>
      <c r="E46" s="37">
        <v>1</v>
      </c>
      <c r="F46" s="39" t="s">
        <v>51</v>
      </c>
      <c r="G46" s="47" t="s">
        <v>264</v>
      </c>
      <c r="H46" s="40" t="s">
        <v>103</v>
      </c>
      <c r="I46" s="48">
        <v>1</v>
      </c>
      <c r="J46" s="49"/>
      <c r="K46" s="50"/>
      <c r="L46" s="51"/>
      <c r="M46" s="52"/>
      <c r="N46" s="46">
        <v>0.47291666666666665</v>
      </c>
      <c r="O46" s="53">
        <f t="shared" si="0"/>
        <v>2.2222222222222199E-2</v>
      </c>
      <c r="P46" s="54"/>
    </row>
    <row r="47" spans="1:16" ht="16" x14ac:dyDescent="0.2">
      <c r="A47" s="46">
        <v>0.4604166666666667</v>
      </c>
      <c r="B47" s="40" t="s">
        <v>207</v>
      </c>
      <c r="C47" s="40">
        <v>1</v>
      </c>
      <c r="D47" s="40" t="s">
        <v>194</v>
      </c>
      <c r="E47" s="37"/>
      <c r="F47" s="39" t="s">
        <v>45</v>
      </c>
      <c r="G47" s="47" t="s">
        <v>143</v>
      </c>
      <c r="H47" s="40" t="s">
        <v>303</v>
      </c>
      <c r="I47" s="48"/>
      <c r="J47" s="49"/>
      <c r="K47" s="50"/>
      <c r="L47" s="51">
        <v>1</v>
      </c>
      <c r="M47" s="52"/>
      <c r="N47" s="46">
        <v>0.47847222222222219</v>
      </c>
      <c r="O47" s="53">
        <f t="shared" si="0"/>
        <v>1.8055555555555491E-2</v>
      </c>
      <c r="P47" s="54"/>
    </row>
    <row r="48" spans="1:16" ht="16" x14ac:dyDescent="0.2">
      <c r="A48" s="46">
        <v>0.46249999999999997</v>
      </c>
      <c r="B48" s="40" t="s">
        <v>211</v>
      </c>
      <c r="C48" s="40">
        <v>1</v>
      </c>
      <c r="D48" s="40" t="s">
        <v>194</v>
      </c>
      <c r="E48" s="37"/>
      <c r="F48" s="39" t="s">
        <v>45</v>
      </c>
      <c r="G48" s="47" t="s">
        <v>143</v>
      </c>
      <c r="H48" s="40" t="s">
        <v>221</v>
      </c>
      <c r="I48" s="48"/>
      <c r="J48" s="49"/>
      <c r="K48" s="50"/>
      <c r="L48" s="51">
        <v>1</v>
      </c>
      <c r="M48" s="52"/>
      <c r="N48" s="46">
        <v>0.47430555555555554</v>
      </c>
      <c r="O48" s="53">
        <f t="shared" si="0"/>
        <v>1.1805555555555569E-2</v>
      </c>
      <c r="P48" s="54"/>
    </row>
    <row r="49" spans="1:16" ht="16" x14ac:dyDescent="0.2">
      <c r="A49" s="46">
        <v>0.47430555555555554</v>
      </c>
      <c r="B49" s="40" t="s">
        <v>112</v>
      </c>
      <c r="C49" s="40"/>
      <c r="D49" s="40" t="s">
        <v>120</v>
      </c>
      <c r="E49" s="37">
        <v>1</v>
      </c>
      <c r="F49" s="39" t="s">
        <v>46</v>
      </c>
      <c r="G49" s="47" t="s">
        <v>103</v>
      </c>
      <c r="H49" s="40" t="s">
        <v>274</v>
      </c>
      <c r="I49" s="48">
        <v>1</v>
      </c>
      <c r="J49" s="49"/>
      <c r="K49" s="50"/>
      <c r="L49" s="51"/>
      <c r="M49" s="52"/>
      <c r="N49" s="46">
        <v>0.4826388888888889</v>
      </c>
      <c r="O49" s="53">
        <f t="shared" si="0"/>
        <v>8.3333333333333592E-3</v>
      </c>
      <c r="P49" s="54"/>
    </row>
    <row r="50" spans="1:16" ht="16" x14ac:dyDescent="0.2">
      <c r="A50" s="46">
        <v>0.47500000000000003</v>
      </c>
      <c r="B50" s="40" t="s">
        <v>127</v>
      </c>
      <c r="C50" s="40"/>
      <c r="D50" s="40" t="s">
        <v>120</v>
      </c>
      <c r="E50" s="37">
        <v>1</v>
      </c>
      <c r="F50" s="39" t="s">
        <v>49</v>
      </c>
      <c r="G50" s="47" t="s">
        <v>103</v>
      </c>
      <c r="H50" s="40" t="s">
        <v>159</v>
      </c>
      <c r="I50" s="48">
        <v>1</v>
      </c>
      <c r="J50" s="49"/>
      <c r="K50" s="50"/>
      <c r="L50" s="51"/>
      <c r="M50" s="52"/>
      <c r="N50" s="46">
        <v>0.4770833333333333</v>
      </c>
      <c r="O50" s="53">
        <f t="shared" si="0"/>
        <v>2.0833333333332704E-3</v>
      </c>
      <c r="P50" s="54"/>
    </row>
    <row r="51" spans="1:16" ht="16" x14ac:dyDescent="0.2">
      <c r="A51" s="46">
        <v>0.47569444444444442</v>
      </c>
      <c r="B51" s="40" t="s">
        <v>126</v>
      </c>
      <c r="C51" s="40">
        <v>1</v>
      </c>
      <c r="D51" s="40" t="s">
        <v>194</v>
      </c>
      <c r="E51" s="37"/>
      <c r="F51" s="39" t="s">
        <v>45</v>
      </c>
      <c r="G51" s="47" t="s">
        <v>103</v>
      </c>
      <c r="H51" s="40" t="s">
        <v>125</v>
      </c>
      <c r="I51" s="48"/>
      <c r="J51" s="49"/>
      <c r="K51" s="50"/>
      <c r="L51" s="51">
        <v>1</v>
      </c>
      <c r="M51" s="52"/>
      <c r="N51" s="46">
        <v>0.48819444444444443</v>
      </c>
      <c r="O51" s="53">
        <f t="shared" si="0"/>
        <v>1.2500000000000011E-2</v>
      </c>
      <c r="P51" s="54"/>
    </row>
    <row r="52" spans="1:16" ht="16" x14ac:dyDescent="0.2">
      <c r="A52" s="46">
        <v>0.4777777777777778</v>
      </c>
      <c r="B52" s="40" t="s">
        <v>123</v>
      </c>
      <c r="C52" s="40">
        <v>1</v>
      </c>
      <c r="D52" s="40" t="s">
        <v>194</v>
      </c>
      <c r="E52" s="37"/>
      <c r="F52" s="39" t="s">
        <v>46</v>
      </c>
      <c r="G52" s="47" t="s">
        <v>143</v>
      </c>
      <c r="H52" s="40" t="s">
        <v>201</v>
      </c>
      <c r="I52" s="48">
        <v>1</v>
      </c>
      <c r="J52" s="49"/>
      <c r="K52" s="50"/>
      <c r="L52" s="51"/>
      <c r="M52" s="52"/>
      <c r="N52" s="46">
        <v>0.49583333333333335</v>
      </c>
      <c r="O52" s="53">
        <f t="shared" si="0"/>
        <v>1.8055555555555547E-2</v>
      </c>
      <c r="P52" s="54"/>
    </row>
    <row r="53" spans="1:16" ht="16" x14ac:dyDescent="0.2">
      <c r="A53" s="46">
        <v>0.48194444444444445</v>
      </c>
      <c r="B53" s="40" t="s">
        <v>112</v>
      </c>
      <c r="C53" s="40"/>
      <c r="D53" s="40" t="s">
        <v>194</v>
      </c>
      <c r="E53" s="37">
        <v>1</v>
      </c>
      <c r="F53" s="39" t="s">
        <v>51</v>
      </c>
      <c r="G53" s="47" t="s">
        <v>245</v>
      </c>
      <c r="H53" s="40" t="s">
        <v>103</v>
      </c>
      <c r="I53" s="48"/>
      <c r="J53" s="49"/>
      <c r="K53" s="50"/>
      <c r="L53" s="51">
        <v>1</v>
      </c>
      <c r="M53" s="52"/>
      <c r="N53" s="46">
        <v>0.49444444444444446</v>
      </c>
      <c r="O53" s="53">
        <f t="shared" si="0"/>
        <v>1.2500000000000011E-2</v>
      </c>
      <c r="P53" s="54"/>
    </row>
    <row r="54" spans="1:16" ht="16" x14ac:dyDescent="0.2">
      <c r="A54" s="46">
        <v>0.48333333333333334</v>
      </c>
      <c r="B54" s="40" t="s">
        <v>124</v>
      </c>
      <c r="C54" s="40"/>
      <c r="D54" s="40" t="s">
        <v>120</v>
      </c>
      <c r="E54" s="37">
        <v>1</v>
      </c>
      <c r="F54" s="39" t="s">
        <v>44</v>
      </c>
      <c r="G54" s="47" t="s">
        <v>165</v>
      </c>
      <c r="H54" s="40" t="s">
        <v>103</v>
      </c>
      <c r="I54" s="48"/>
      <c r="J54" s="55"/>
      <c r="K54" s="56"/>
      <c r="L54" s="51">
        <v>1</v>
      </c>
      <c r="M54" s="52"/>
      <c r="N54" s="46">
        <v>0.49444444444444446</v>
      </c>
      <c r="O54" s="53">
        <f t="shared" si="0"/>
        <v>1.1111111111111127E-2</v>
      </c>
      <c r="P54" s="54"/>
    </row>
    <row r="55" spans="1:16" ht="16" x14ac:dyDescent="0.2">
      <c r="A55" s="46">
        <v>0.48333333333333334</v>
      </c>
      <c r="B55" s="40" t="s">
        <v>224</v>
      </c>
      <c r="C55" s="40"/>
      <c r="D55" s="40" t="s">
        <v>194</v>
      </c>
      <c r="E55" s="37">
        <v>1</v>
      </c>
      <c r="F55" s="39" t="s">
        <v>50</v>
      </c>
      <c r="G55" s="47" t="s">
        <v>165</v>
      </c>
      <c r="H55" s="40" t="s">
        <v>103</v>
      </c>
      <c r="I55" s="48"/>
      <c r="J55" s="55"/>
      <c r="K55" s="56"/>
      <c r="L55" s="51">
        <v>1</v>
      </c>
      <c r="M55" s="52"/>
      <c r="N55" s="46">
        <v>0.49444444444444446</v>
      </c>
      <c r="O55" s="53">
        <f t="shared" si="0"/>
        <v>1.1111111111111127E-2</v>
      </c>
      <c r="P55" s="54"/>
    </row>
    <row r="56" spans="1:16" ht="16" x14ac:dyDescent="0.2">
      <c r="A56" s="46">
        <v>0.4826388888888889</v>
      </c>
      <c r="B56" s="40" t="s">
        <v>147</v>
      </c>
      <c r="C56" s="40"/>
      <c r="D56" s="40" t="s">
        <v>194</v>
      </c>
      <c r="E56" s="37">
        <v>1</v>
      </c>
      <c r="F56" s="39" t="s">
        <v>44</v>
      </c>
      <c r="G56" s="47" t="s">
        <v>238</v>
      </c>
      <c r="H56" s="40" t="s">
        <v>143</v>
      </c>
      <c r="I56" s="48">
        <v>1</v>
      </c>
      <c r="J56" s="55"/>
      <c r="K56" s="56"/>
      <c r="L56" s="51"/>
      <c r="M56" s="52"/>
      <c r="N56" s="46">
        <v>0.48958333333333331</v>
      </c>
      <c r="O56" s="53">
        <f t="shared" si="0"/>
        <v>6.9444444444444198E-3</v>
      </c>
      <c r="P56" s="54"/>
    </row>
    <row r="57" spans="1:16" ht="16" x14ac:dyDescent="0.2">
      <c r="A57" s="46">
        <v>0.52500000000000002</v>
      </c>
      <c r="B57" s="40" t="s">
        <v>148</v>
      </c>
      <c r="C57" s="40"/>
      <c r="D57" s="40" t="s">
        <v>194</v>
      </c>
      <c r="E57" s="37">
        <v>1</v>
      </c>
      <c r="F57" s="39" t="s">
        <v>44</v>
      </c>
      <c r="G57" s="47" t="s">
        <v>103</v>
      </c>
      <c r="H57" s="40" t="s">
        <v>142</v>
      </c>
      <c r="I57" s="48"/>
      <c r="J57" s="55"/>
      <c r="K57" s="56"/>
      <c r="L57" s="51">
        <v>1</v>
      </c>
      <c r="M57" s="52"/>
      <c r="N57" s="46">
        <v>0.53194444444444444</v>
      </c>
      <c r="O57" s="53">
        <f t="shared" si="0"/>
        <v>6.9444444444444198E-3</v>
      </c>
      <c r="P57" s="54"/>
    </row>
    <row r="58" spans="1:16" ht="16" x14ac:dyDescent="0.2">
      <c r="A58" s="46">
        <v>0.52500000000000002</v>
      </c>
      <c r="B58" s="40" t="s">
        <v>131</v>
      </c>
      <c r="C58" s="40"/>
      <c r="D58" s="40" t="s">
        <v>194</v>
      </c>
      <c r="E58" s="37">
        <v>1</v>
      </c>
      <c r="F58" s="39" t="s">
        <v>45</v>
      </c>
      <c r="G58" s="47" t="s">
        <v>103</v>
      </c>
      <c r="H58" s="40" t="s">
        <v>303</v>
      </c>
      <c r="I58" s="57"/>
      <c r="J58" s="55"/>
      <c r="K58" s="56"/>
      <c r="L58" s="51">
        <v>1</v>
      </c>
      <c r="M58" s="52"/>
      <c r="N58" s="46">
        <v>0.53819444444444442</v>
      </c>
      <c r="O58" s="53">
        <f t="shared" si="0"/>
        <v>1.3194444444444398E-2</v>
      </c>
      <c r="P58" s="54"/>
    </row>
    <row r="59" spans="1:16" ht="16" x14ac:dyDescent="0.2">
      <c r="A59" s="46">
        <v>0.52500000000000002</v>
      </c>
      <c r="B59" s="40" t="s">
        <v>304</v>
      </c>
      <c r="C59" s="40">
        <v>1</v>
      </c>
      <c r="D59" s="40" t="s">
        <v>194</v>
      </c>
      <c r="E59" s="37"/>
      <c r="F59" s="39" t="s">
        <v>44</v>
      </c>
      <c r="G59" s="47" t="s">
        <v>143</v>
      </c>
      <c r="H59" s="40" t="s">
        <v>125</v>
      </c>
      <c r="I59" s="57"/>
      <c r="J59" s="55"/>
      <c r="K59" s="56"/>
      <c r="L59" s="51">
        <v>1</v>
      </c>
      <c r="M59" s="52"/>
      <c r="N59" s="46">
        <v>0.53472222222222221</v>
      </c>
      <c r="O59" s="53">
        <f t="shared" si="0"/>
        <v>9.7222222222221877E-3</v>
      </c>
      <c r="P59" s="54"/>
    </row>
    <row r="60" spans="1:16" ht="16" x14ac:dyDescent="0.2">
      <c r="A60" s="46">
        <v>0.52569444444444446</v>
      </c>
      <c r="B60" s="40" t="s">
        <v>282</v>
      </c>
      <c r="C60" s="40"/>
      <c r="D60" s="40" t="s">
        <v>120</v>
      </c>
      <c r="E60" s="37">
        <v>1</v>
      </c>
      <c r="F60" s="39" t="s">
        <v>51</v>
      </c>
      <c r="G60" s="47" t="s">
        <v>103</v>
      </c>
      <c r="H60" s="40" t="s">
        <v>264</v>
      </c>
      <c r="I60" s="48">
        <v>1</v>
      </c>
      <c r="J60" s="55"/>
      <c r="K60" s="56"/>
      <c r="L60" s="51"/>
      <c r="M60" s="52"/>
      <c r="N60" s="46">
        <v>0.53194444444444444</v>
      </c>
      <c r="O60" s="53">
        <f t="shared" si="0"/>
        <v>6.2499999999999778E-3</v>
      </c>
      <c r="P60" s="88"/>
    </row>
    <row r="61" spans="1:16" ht="16" x14ac:dyDescent="0.2">
      <c r="A61" s="46">
        <v>0.52569444444444446</v>
      </c>
      <c r="B61" s="40" t="s">
        <v>147</v>
      </c>
      <c r="C61" s="40"/>
      <c r="D61" s="40" t="s">
        <v>194</v>
      </c>
      <c r="E61" s="37">
        <v>1</v>
      </c>
      <c r="F61" s="39" t="s">
        <v>44</v>
      </c>
      <c r="G61" s="47" t="s">
        <v>103</v>
      </c>
      <c r="H61" s="40" t="s">
        <v>238</v>
      </c>
      <c r="I61" s="48"/>
      <c r="J61" s="55"/>
      <c r="K61" s="56"/>
      <c r="L61" s="51">
        <v>1</v>
      </c>
      <c r="M61" s="52"/>
      <c r="N61" s="46">
        <v>0.54236111111111118</v>
      </c>
      <c r="O61" s="53">
        <f t="shared" si="0"/>
        <v>1.6666666666666718E-2</v>
      </c>
      <c r="P61" s="54"/>
    </row>
    <row r="62" spans="1:16" ht="16" x14ac:dyDescent="0.2">
      <c r="A62" s="46">
        <v>0.53125</v>
      </c>
      <c r="B62" s="40" t="s">
        <v>112</v>
      </c>
      <c r="C62" s="40"/>
      <c r="D62" s="40" t="s">
        <v>120</v>
      </c>
      <c r="E62" s="37">
        <v>1</v>
      </c>
      <c r="F62" s="39" t="s">
        <v>46</v>
      </c>
      <c r="G62" s="47" t="s">
        <v>274</v>
      </c>
      <c r="H62" s="40" t="s">
        <v>103</v>
      </c>
      <c r="I62" s="48"/>
      <c r="J62" s="55"/>
      <c r="K62" s="56"/>
      <c r="L62" s="51">
        <v>1</v>
      </c>
      <c r="M62" s="52"/>
      <c r="N62" s="46">
        <v>0.55069444444444449</v>
      </c>
      <c r="O62" s="53">
        <f t="shared" si="0"/>
        <v>1.9444444444444486E-2</v>
      </c>
      <c r="P62" s="54"/>
    </row>
    <row r="63" spans="1:16" ht="16" x14ac:dyDescent="0.2">
      <c r="A63" s="46">
        <v>0.53472222222222221</v>
      </c>
      <c r="B63" s="40" t="s">
        <v>229</v>
      </c>
      <c r="C63" s="40"/>
      <c r="D63" s="40" t="s">
        <v>120</v>
      </c>
      <c r="E63" s="37">
        <v>1</v>
      </c>
      <c r="F63" s="39" t="s">
        <v>44</v>
      </c>
      <c r="G63" s="47" t="s">
        <v>103</v>
      </c>
      <c r="H63" s="40" t="s">
        <v>195</v>
      </c>
      <c r="I63" s="48">
        <v>1</v>
      </c>
      <c r="J63" s="55"/>
      <c r="K63" s="56"/>
      <c r="L63" s="51"/>
      <c r="M63" s="52"/>
      <c r="N63" s="46">
        <v>0.54097222222222219</v>
      </c>
      <c r="O63" s="53">
        <f t="shared" si="0"/>
        <v>6.2499999999999778E-3</v>
      </c>
      <c r="P63" s="54"/>
    </row>
    <row r="64" spans="1:16" ht="16" x14ac:dyDescent="0.2">
      <c r="A64" s="46">
        <v>4.5138888888888888E-2</v>
      </c>
      <c r="B64" s="40" t="s">
        <v>227</v>
      </c>
      <c r="C64" s="40"/>
      <c r="D64" s="40" t="s">
        <v>120</v>
      </c>
      <c r="E64" s="37">
        <v>1</v>
      </c>
      <c r="F64" s="39" t="s">
        <v>51</v>
      </c>
      <c r="G64" s="47" t="s">
        <v>103</v>
      </c>
      <c r="H64" s="40" t="s">
        <v>125</v>
      </c>
      <c r="I64" s="48">
        <v>1</v>
      </c>
      <c r="J64" s="55"/>
      <c r="K64" s="56"/>
      <c r="L64" s="51"/>
      <c r="M64" s="52"/>
      <c r="N64" s="46">
        <v>4.9999999999999996E-2</v>
      </c>
      <c r="O64" s="53">
        <f t="shared" si="0"/>
        <v>4.8611111111111077E-3</v>
      </c>
      <c r="P64" s="54"/>
    </row>
    <row r="65" spans="1:16" ht="16" x14ac:dyDescent="0.2">
      <c r="A65" s="46">
        <v>4.5833333333333337E-2</v>
      </c>
      <c r="B65" s="40" t="s">
        <v>202</v>
      </c>
      <c r="C65" s="40"/>
      <c r="D65" s="40" t="s">
        <v>120</v>
      </c>
      <c r="E65" s="37">
        <v>1</v>
      </c>
      <c r="F65" s="39" t="s">
        <v>51</v>
      </c>
      <c r="G65" s="47" t="s">
        <v>217</v>
      </c>
      <c r="H65" s="40" t="s">
        <v>103</v>
      </c>
      <c r="I65" s="48">
        <v>1</v>
      </c>
      <c r="J65" s="55"/>
      <c r="K65" s="56"/>
      <c r="L65" s="51"/>
      <c r="M65" s="52"/>
      <c r="N65" s="46">
        <v>7.5694444444444439E-2</v>
      </c>
      <c r="O65" s="53">
        <f t="shared" si="0"/>
        <v>2.9861111111111102E-2</v>
      </c>
      <c r="P65" s="54"/>
    </row>
    <row r="66" spans="1:16" ht="16" x14ac:dyDescent="0.2">
      <c r="A66" s="46">
        <v>5.0694444444444452E-2</v>
      </c>
      <c r="B66" s="40" t="s">
        <v>307</v>
      </c>
      <c r="C66" s="40"/>
      <c r="D66" s="40" t="s">
        <v>194</v>
      </c>
      <c r="E66" s="37">
        <v>1</v>
      </c>
      <c r="F66" s="39" t="s">
        <v>44</v>
      </c>
      <c r="G66" s="47" t="s">
        <v>125</v>
      </c>
      <c r="H66" s="40" t="s">
        <v>103</v>
      </c>
      <c r="I66" s="48"/>
      <c r="J66" s="55"/>
      <c r="K66" s="56"/>
      <c r="L66" s="51">
        <v>1</v>
      </c>
      <c r="M66" s="52"/>
      <c r="N66" s="46">
        <v>7.3611111111111113E-2</v>
      </c>
      <c r="O66" s="53">
        <f t="shared" si="0"/>
        <v>2.2916666666666662E-2</v>
      </c>
      <c r="P66" s="131"/>
    </row>
    <row r="67" spans="1:16" ht="16" x14ac:dyDescent="0.2">
      <c r="A67" s="46">
        <v>6.5972222222222224E-2</v>
      </c>
      <c r="B67" s="40" t="s">
        <v>123</v>
      </c>
      <c r="C67" s="40"/>
      <c r="D67" s="40" t="s">
        <v>120</v>
      </c>
      <c r="E67" s="37">
        <v>1</v>
      </c>
      <c r="F67" s="39" t="s">
        <v>46</v>
      </c>
      <c r="G67" s="47" t="s">
        <v>308</v>
      </c>
      <c r="H67" s="40" t="s">
        <v>103</v>
      </c>
      <c r="I67" s="48">
        <v>1</v>
      </c>
      <c r="J67" s="55"/>
      <c r="K67" s="56"/>
      <c r="L67" s="51"/>
      <c r="M67" s="52"/>
      <c r="N67" s="46">
        <v>7.5694444444444439E-2</v>
      </c>
      <c r="O67" s="53">
        <f t="shared" ref="O67:O130" si="1">ABS(N67-A67)</f>
        <v>9.7222222222222154E-3</v>
      </c>
      <c r="P67" s="131"/>
    </row>
    <row r="68" spans="1:16" ht="16" x14ac:dyDescent="0.2">
      <c r="A68" s="46">
        <v>6.5972222222222224E-2</v>
      </c>
      <c r="B68" s="40" t="s">
        <v>309</v>
      </c>
      <c r="C68" s="40"/>
      <c r="D68" s="40" t="s">
        <v>120</v>
      </c>
      <c r="E68" s="37">
        <v>2</v>
      </c>
      <c r="F68" s="39" t="s">
        <v>44</v>
      </c>
      <c r="G68" s="47" t="s">
        <v>142</v>
      </c>
      <c r="H68" s="40" t="s">
        <v>103</v>
      </c>
      <c r="I68" s="48"/>
      <c r="J68" s="55"/>
      <c r="K68" s="56"/>
      <c r="L68" s="51">
        <v>1</v>
      </c>
      <c r="M68" s="52"/>
      <c r="N68" s="46">
        <v>7.3611111111111113E-2</v>
      </c>
      <c r="O68" s="53">
        <f t="shared" si="1"/>
        <v>7.6388888888888895E-3</v>
      </c>
      <c r="P68" s="131"/>
    </row>
    <row r="69" spans="1:16" ht="16" x14ac:dyDescent="0.2">
      <c r="A69" s="46">
        <v>7.1527777777777787E-2</v>
      </c>
      <c r="B69" s="40" t="s">
        <v>282</v>
      </c>
      <c r="C69" s="40"/>
      <c r="D69" s="40" t="s">
        <v>120</v>
      </c>
      <c r="E69" s="37">
        <v>1</v>
      </c>
      <c r="F69" s="39" t="s">
        <v>51</v>
      </c>
      <c r="G69" s="47" t="s">
        <v>264</v>
      </c>
      <c r="H69" s="40" t="s">
        <v>103</v>
      </c>
      <c r="I69" s="48"/>
      <c r="J69" s="55"/>
      <c r="K69" s="56"/>
      <c r="L69" s="51">
        <v>1</v>
      </c>
      <c r="M69" s="52"/>
      <c r="N69" s="46">
        <v>8.8888888888888892E-2</v>
      </c>
      <c r="O69" s="53">
        <f t="shared" si="1"/>
        <v>1.7361111111111105E-2</v>
      </c>
      <c r="P69" s="131" t="s">
        <v>294</v>
      </c>
    </row>
    <row r="70" spans="1:16" ht="16" x14ac:dyDescent="0.2">
      <c r="A70" s="46">
        <v>7.3611111111111113E-2</v>
      </c>
      <c r="B70" s="40" t="s">
        <v>135</v>
      </c>
      <c r="C70" s="40"/>
      <c r="D70" s="40" t="s">
        <v>194</v>
      </c>
      <c r="E70" s="37">
        <v>1</v>
      </c>
      <c r="F70" s="39" t="s">
        <v>45</v>
      </c>
      <c r="G70" s="47" t="s">
        <v>103</v>
      </c>
      <c r="H70" s="40" t="s">
        <v>107</v>
      </c>
      <c r="I70" s="48"/>
      <c r="J70" s="55"/>
      <c r="K70" s="56"/>
      <c r="L70" s="51">
        <v>1</v>
      </c>
      <c r="M70" s="52"/>
      <c r="N70" s="46">
        <v>8.1250000000000003E-2</v>
      </c>
      <c r="O70" s="53">
        <f t="shared" si="1"/>
        <v>7.6388888888888895E-3</v>
      </c>
      <c r="P70" s="131"/>
    </row>
    <row r="71" spans="1:16" ht="16" x14ac:dyDescent="0.2">
      <c r="A71" s="46">
        <v>7.4999999999999997E-2</v>
      </c>
      <c r="B71" s="40" t="s">
        <v>310</v>
      </c>
      <c r="C71" s="40"/>
      <c r="D71" s="40" t="s">
        <v>194</v>
      </c>
      <c r="E71" s="37">
        <v>1</v>
      </c>
      <c r="F71" s="39" t="s">
        <v>51</v>
      </c>
      <c r="G71" s="47" t="s">
        <v>103</v>
      </c>
      <c r="H71" s="40" t="s">
        <v>125</v>
      </c>
      <c r="I71" s="48">
        <v>1</v>
      </c>
      <c r="J71" s="55"/>
      <c r="K71" s="56"/>
      <c r="L71" s="51"/>
      <c r="M71" s="52"/>
      <c r="N71" s="46">
        <v>8.2638888888888887E-2</v>
      </c>
      <c r="O71" s="53">
        <f t="shared" si="1"/>
        <v>7.6388888888888895E-3</v>
      </c>
      <c r="P71" s="131" t="s">
        <v>294</v>
      </c>
    </row>
    <row r="72" spans="1:16" ht="16" x14ac:dyDescent="0.2">
      <c r="A72" s="46">
        <v>9.8611111111111108E-2</v>
      </c>
      <c r="B72" s="40" t="s">
        <v>135</v>
      </c>
      <c r="C72" s="40"/>
      <c r="D72" s="40" t="s">
        <v>194</v>
      </c>
      <c r="E72" s="37">
        <v>1</v>
      </c>
      <c r="F72" s="39" t="s">
        <v>45</v>
      </c>
      <c r="G72" s="47" t="s">
        <v>107</v>
      </c>
      <c r="H72" s="40" t="s">
        <v>103</v>
      </c>
      <c r="I72" s="48">
        <v>1</v>
      </c>
      <c r="J72" s="55"/>
      <c r="K72" s="56"/>
      <c r="L72" s="51"/>
      <c r="M72" s="52"/>
      <c r="N72" s="46">
        <v>0.12083333333333333</v>
      </c>
      <c r="O72" s="53">
        <f t="shared" si="1"/>
        <v>2.2222222222222227E-2</v>
      </c>
      <c r="P72" s="131"/>
    </row>
    <row r="73" spans="1:16" ht="16" x14ac:dyDescent="0.2">
      <c r="A73" s="46">
        <v>0.10069444444444443</v>
      </c>
      <c r="B73" s="40" t="s">
        <v>251</v>
      </c>
      <c r="C73" s="40"/>
      <c r="D73" s="40" t="s">
        <v>120</v>
      </c>
      <c r="E73" s="37">
        <v>1</v>
      </c>
      <c r="F73" s="39" t="s">
        <v>44</v>
      </c>
      <c r="G73" s="47" t="s">
        <v>125</v>
      </c>
      <c r="H73" s="40" t="s">
        <v>103</v>
      </c>
      <c r="I73" s="48"/>
      <c r="J73" s="55"/>
      <c r="K73" s="56"/>
      <c r="L73" s="51">
        <v>1</v>
      </c>
      <c r="M73" s="52"/>
      <c r="N73" s="46">
        <v>0.11805555555555557</v>
      </c>
      <c r="O73" s="53">
        <f t="shared" si="1"/>
        <v>1.7361111111111133E-2</v>
      </c>
      <c r="P73" s="131"/>
    </row>
    <row r="74" spans="1:16" ht="16" x14ac:dyDescent="0.2">
      <c r="A74" s="46">
        <v>0.1013888888888889</v>
      </c>
      <c r="B74" s="40" t="s">
        <v>311</v>
      </c>
      <c r="C74" s="40"/>
      <c r="D74" s="40" t="s">
        <v>120</v>
      </c>
      <c r="E74" s="37">
        <v>2</v>
      </c>
      <c r="F74" s="39" t="s">
        <v>51</v>
      </c>
      <c r="G74" s="47" t="s">
        <v>125</v>
      </c>
      <c r="H74" s="40" t="s">
        <v>103</v>
      </c>
      <c r="I74" s="48"/>
      <c r="J74" s="55"/>
      <c r="K74" s="56"/>
      <c r="L74" s="51">
        <v>1</v>
      </c>
      <c r="M74" s="52"/>
      <c r="N74" s="46">
        <v>0.11805555555555557</v>
      </c>
      <c r="O74" s="53">
        <f t="shared" si="1"/>
        <v>1.6666666666666663E-2</v>
      </c>
      <c r="P74" s="131"/>
    </row>
    <row r="75" spans="1:16" ht="16" x14ac:dyDescent="0.2">
      <c r="A75" s="46">
        <v>0.10208333333333335</v>
      </c>
      <c r="B75" s="40" t="s">
        <v>140</v>
      </c>
      <c r="C75" s="40"/>
      <c r="D75" s="40" t="s">
        <v>194</v>
      </c>
      <c r="E75" s="37">
        <v>1</v>
      </c>
      <c r="F75" s="39" t="s">
        <v>44</v>
      </c>
      <c r="G75" s="47" t="s">
        <v>103</v>
      </c>
      <c r="H75" s="40" t="s">
        <v>261</v>
      </c>
      <c r="I75" s="48"/>
      <c r="J75" s="55"/>
      <c r="K75" s="56"/>
      <c r="L75" s="51">
        <v>1</v>
      </c>
      <c r="M75" s="52"/>
      <c r="N75" s="46">
        <v>0.10347222222222223</v>
      </c>
      <c r="O75" s="53">
        <f t="shared" si="1"/>
        <v>1.388888888888884E-3</v>
      </c>
      <c r="P75" s="54"/>
    </row>
    <row r="76" spans="1:16" ht="16" x14ac:dyDescent="0.2">
      <c r="A76" s="46">
        <v>0.10208333333333335</v>
      </c>
      <c r="B76" s="40" t="s">
        <v>191</v>
      </c>
      <c r="C76" s="40"/>
      <c r="D76" s="40" t="s">
        <v>120</v>
      </c>
      <c r="E76" s="37">
        <v>1</v>
      </c>
      <c r="F76" s="39" t="s">
        <v>51</v>
      </c>
      <c r="G76" s="47" t="s">
        <v>103</v>
      </c>
      <c r="H76" s="40" t="s">
        <v>115</v>
      </c>
      <c r="I76" s="48"/>
      <c r="J76" s="55"/>
      <c r="K76" s="56"/>
      <c r="L76" s="51">
        <v>1</v>
      </c>
      <c r="M76" s="52"/>
      <c r="N76" s="46">
        <v>0.1076388888888889</v>
      </c>
      <c r="O76" s="53">
        <f t="shared" si="1"/>
        <v>5.5555555555555497E-3</v>
      </c>
      <c r="P76" s="54"/>
    </row>
    <row r="77" spans="1:16" ht="16" x14ac:dyDescent="0.2">
      <c r="A77" s="46">
        <v>0.10208333333333335</v>
      </c>
      <c r="B77" s="40" t="s">
        <v>309</v>
      </c>
      <c r="C77" s="40"/>
      <c r="D77" s="40" t="s">
        <v>120</v>
      </c>
      <c r="E77" s="37">
        <v>2</v>
      </c>
      <c r="F77" s="39" t="s">
        <v>44</v>
      </c>
      <c r="G77" s="47" t="s">
        <v>103</v>
      </c>
      <c r="H77" s="40" t="s">
        <v>142</v>
      </c>
      <c r="I77" s="48"/>
      <c r="J77" s="55"/>
      <c r="K77" s="56"/>
      <c r="L77" s="51">
        <v>1</v>
      </c>
      <c r="M77" s="52"/>
      <c r="N77" s="46">
        <v>0.10486111111111111</v>
      </c>
      <c r="O77" s="53">
        <f t="shared" si="1"/>
        <v>2.7777777777777679E-3</v>
      </c>
      <c r="P77" s="54"/>
    </row>
    <row r="78" spans="1:16" ht="16" x14ac:dyDescent="0.2">
      <c r="A78" s="46">
        <v>0.10277777777777779</v>
      </c>
      <c r="B78" s="40" t="s">
        <v>282</v>
      </c>
      <c r="C78" s="40"/>
      <c r="D78" s="40" t="s">
        <v>120</v>
      </c>
      <c r="E78" s="37">
        <v>1</v>
      </c>
      <c r="F78" s="39" t="s">
        <v>51</v>
      </c>
      <c r="G78" s="47" t="s">
        <v>103</v>
      </c>
      <c r="H78" s="40" t="s">
        <v>264</v>
      </c>
      <c r="I78" s="48">
        <v>1</v>
      </c>
      <c r="J78" s="55"/>
      <c r="K78" s="56"/>
      <c r="L78" s="51"/>
      <c r="M78" s="52"/>
      <c r="N78" s="46">
        <v>0.11319444444444444</v>
      </c>
      <c r="O78" s="53">
        <f t="shared" si="1"/>
        <v>1.0416666666666657E-2</v>
      </c>
      <c r="P78" s="54"/>
    </row>
    <row r="79" spans="1:16" ht="16" x14ac:dyDescent="0.2">
      <c r="A79" s="46">
        <v>0.10277777777777779</v>
      </c>
      <c r="B79" s="40" t="s">
        <v>218</v>
      </c>
      <c r="C79" s="40"/>
      <c r="D79" s="40" t="s">
        <v>194</v>
      </c>
      <c r="E79" s="37">
        <v>1</v>
      </c>
      <c r="F79" s="39" t="s">
        <v>44</v>
      </c>
      <c r="G79" s="47" t="s">
        <v>103</v>
      </c>
      <c r="H79" s="40" t="s">
        <v>107</v>
      </c>
      <c r="I79" s="48">
        <v>1</v>
      </c>
      <c r="J79" s="55"/>
      <c r="K79" s="56"/>
      <c r="L79" s="51"/>
      <c r="M79" s="52"/>
      <c r="N79" s="46">
        <v>0.11041666666666666</v>
      </c>
      <c r="O79" s="53">
        <f t="shared" si="1"/>
        <v>7.6388888888888756E-3</v>
      </c>
      <c r="P79" s="54"/>
    </row>
    <row r="80" spans="1:16" ht="16" x14ac:dyDescent="0.2">
      <c r="A80" s="46">
        <v>0.10625</v>
      </c>
      <c r="B80" s="40" t="s">
        <v>114</v>
      </c>
      <c r="C80" s="40"/>
      <c r="D80" s="40" t="s">
        <v>120</v>
      </c>
      <c r="E80" s="37">
        <v>1</v>
      </c>
      <c r="F80" s="39" t="s">
        <v>46</v>
      </c>
      <c r="G80" s="47" t="s">
        <v>115</v>
      </c>
      <c r="H80" s="40" t="s">
        <v>103</v>
      </c>
      <c r="I80" s="48">
        <v>1</v>
      </c>
      <c r="J80" s="55"/>
      <c r="K80" s="56"/>
      <c r="L80" s="51"/>
      <c r="M80" s="52"/>
      <c r="N80" s="46">
        <v>0.13194444444444445</v>
      </c>
      <c r="O80" s="53">
        <f t="shared" si="1"/>
        <v>2.569444444444445E-2</v>
      </c>
      <c r="P80" s="54"/>
    </row>
    <row r="81" spans="1:16" ht="16" x14ac:dyDescent="0.2">
      <c r="A81" s="46">
        <v>0.10972222222222222</v>
      </c>
      <c r="B81" s="40" t="s">
        <v>126</v>
      </c>
      <c r="C81" s="40"/>
      <c r="D81" s="40" t="s">
        <v>194</v>
      </c>
      <c r="E81" s="37">
        <v>1</v>
      </c>
      <c r="F81" s="39" t="s">
        <v>45</v>
      </c>
      <c r="G81" s="47" t="s">
        <v>125</v>
      </c>
      <c r="H81" s="40" t="s">
        <v>103</v>
      </c>
      <c r="I81" s="48"/>
      <c r="J81" s="55"/>
      <c r="K81" s="56"/>
      <c r="L81" s="51">
        <v>1</v>
      </c>
      <c r="M81" s="52"/>
      <c r="N81" s="46">
        <v>0.11805555555555557</v>
      </c>
      <c r="O81" s="53">
        <f t="shared" si="1"/>
        <v>8.3333333333333454E-3</v>
      </c>
      <c r="P81" s="54"/>
    </row>
    <row r="82" spans="1:16" ht="16" x14ac:dyDescent="0.2">
      <c r="A82" s="46">
        <v>0.1125</v>
      </c>
      <c r="B82" s="40" t="s">
        <v>293</v>
      </c>
      <c r="C82" s="40"/>
      <c r="D82" s="40" t="s">
        <v>120</v>
      </c>
      <c r="E82" s="37">
        <v>2</v>
      </c>
      <c r="F82" s="39" t="s">
        <v>45</v>
      </c>
      <c r="G82" s="47" t="s">
        <v>312</v>
      </c>
      <c r="H82" s="40" t="s">
        <v>103</v>
      </c>
      <c r="I82" s="48">
        <v>1</v>
      </c>
      <c r="J82" s="55"/>
      <c r="K82" s="56"/>
      <c r="L82" s="51"/>
      <c r="M82" s="52"/>
      <c r="N82" s="46">
        <v>0.13194444444444445</v>
      </c>
      <c r="O82" s="53">
        <f t="shared" si="1"/>
        <v>1.9444444444444445E-2</v>
      </c>
      <c r="P82" s="54"/>
    </row>
    <row r="83" spans="1:16" ht="16" x14ac:dyDescent="0.2">
      <c r="A83" s="46">
        <v>0.11875000000000001</v>
      </c>
      <c r="B83" s="40" t="s">
        <v>213</v>
      </c>
      <c r="C83" s="40"/>
      <c r="D83" s="40" t="s">
        <v>120</v>
      </c>
      <c r="E83" s="37">
        <v>1</v>
      </c>
      <c r="F83" s="39" t="s">
        <v>51</v>
      </c>
      <c r="G83" s="47" t="s">
        <v>142</v>
      </c>
      <c r="H83" s="40" t="s">
        <v>103</v>
      </c>
      <c r="I83" s="48">
        <v>1</v>
      </c>
      <c r="J83" s="55"/>
      <c r="K83" s="56"/>
      <c r="L83" s="51"/>
      <c r="M83" s="52"/>
      <c r="N83" s="46">
        <v>0.13194444444444445</v>
      </c>
      <c r="O83" s="53">
        <f t="shared" si="1"/>
        <v>1.3194444444444439E-2</v>
      </c>
      <c r="P83" s="54"/>
    </row>
    <row r="84" spans="1:16" ht="16" x14ac:dyDescent="0.2">
      <c r="A84" s="46">
        <v>0.12152777777777778</v>
      </c>
      <c r="B84" s="40" t="s">
        <v>305</v>
      </c>
      <c r="C84" s="40"/>
      <c r="D84" s="40" t="s">
        <v>120</v>
      </c>
      <c r="E84" s="37">
        <v>2</v>
      </c>
      <c r="F84" s="39" t="s">
        <v>50</v>
      </c>
      <c r="G84" s="47" t="s">
        <v>303</v>
      </c>
      <c r="H84" s="40" t="s">
        <v>103</v>
      </c>
      <c r="I84" s="48"/>
      <c r="J84" s="55"/>
      <c r="K84" s="56"/>
      <c r="L84" s="51">
        <v>1</v>
      </c>
      <c r="M84" s="52"/>
      <c r="N84" s="46">
        <v>0.13749999999999998</v>
      </c>
      <c r="O84" s="53">
        <f t="shared" si="1"/>
        <v>1.5972222222222207E-2</v>
      </c>
      <c r="P84" s="54"/>
    </row>
    <row r="85" spans="1:16" ht="16" x14ac:dyDescent="0.2">
      <c r="A85" s="46">
        <v>0.12638888888888888</v>
      </c>
      <c r="B85" s="40" t="s">
        <v>191</v>
      </c>
      <c r="C85" s="40"/>
      <c r="D85" s="40" t="s">
        <v>120</v>
      </c>
      <c r="E85" s="37">
        <v>1</v>
      </c>
      <c r="F85" s="39" t="s">
        <v>51</v>
      </c>
      <c r="G85" s="47" t="s">
        <v>115</v>
      </c>
      <c r="H85" s="40" t="s">
        <v>103</v>
      </c>
      <c r="I85" s="48"/>
      <c r="J85" s="55"/>
      <c r="K85" s="56"/>
      <c r="L85" s="51">
        <v>1</v>
      </c>
      <c r="M85" s="52"/>
      <c r="N85" s="46">
        <v>0.13749999999999998</v>
      </c>
      <c r="O85" s="53">
        <f t="shared" si="1"/>
        <v>1.1111111111111099E-2</v>
      </c>
      <c r="P85" s="54"/>
    </row>
    <row r="86" spans="1:16" ht="16" x14ac:dyDescent="0.2">
      <c r="A86" s="46">
        <v>0.12708333333333333</v>
      </c>
      <c r="B86" s="40" t="s">
        <v>282</v>
      </c>
      <c r="C86" s="40"/>
      <c r="D86" s="40" t="s">
        <v>120</v>
      </c>
      <c r="E86" s="37">
        <v>1</v>
      </c>
      <c r="F86" s="39" t="s">
        <v>51</v>
      </c>
      <c r="G86" s="47" t="s">
        <v>264</v>
      </c>
      <c r="H86" s="40" t="s">
        <v>103</v>
      </c>
      <c r="I86" s="48">
        <v>1</v>
      </c>
      <c r="J86" s="55"/>
      <c r="K86" s="56"/>
      <c r="L86" s="51"/>
      <c r="M86" s="52"/>
      <c r="N86" s="46">
        <v>0.14027777777777778</v>
      </c>
      <c r="O86" s="53">
        <f t="shared" si="1"/>
        <v>1.3194444444444453E-2</v>
      </c>
      <c r="P86" s="54"/>
    </row>
    <row r="87" spans="1:16" ht="16" x14ac:dyDescent="0.2">
      <c r="A87" s="46">
        <v>0.14166666666666666</v>
      </c>
      <c r="B87" s="40" t="s">
        <v>147</v>
      </c>
      <c r="C87" s="40"/>
      <c r="D87" s="40" t="s">
        <v>194</v>
      </c>
      <c r="E87" s="37">
        <v>1</v>
      </c>
      <c r="F87" s="39" t="s">
        <v>44</v>
      </c>
      <c r="G87" s="47" t="s">
        <v>238</v>
      </c>
      <c r="H87" s="40" t="s">
        <v>103</v>
      </c>
      <c r="I87" s="48"/>
      <c r="J87" s="55"/>
      <c r="K87" s="56"/>
      <c r="L87" s="51">
        <v>1</v>
      </c>
      <c r="M87" s="52"/>
      <c r="N87" s="46">
        <v>0.15833333333333333</v>
      </c>
      <c r="O87" s="53">
        <f t="shared" si="1"/>
        <v>1.6666666666666663E-2</v>
      </c>
      <c r="P87" s="54"/>
    </row>
    <row r="88" spans="1:16" ht="16" x14ac:dyDescent="0.2">
      <c r="A88" s="46">
        <v>0.14166666666666666</v>
      </c>
      <c r="B88" s="40" t="s">
        <v>218</v>
      </c>
      <c r="C88" s="40"/>
      <c r="D88" s="40" t="s">
        <v>194</v>
      </c>
      <c r="E88" s="37">
        <v>1</v>
      </c>
      <c r="F88" s="39" t="s">
        <v>44</v>
      </c>
      <c r="G88" s="47" t="s">
        <v>107</v>
      </c>
      <c r="H88" s="40" t="s">
        <v>103</v>
      </c>
      <c r="I88" s="48">
        <v>1</v>
      </c>
      <c r="J88" s="55"/>
      <c r="K88" s="56"/>
      <c r="L88" s="51"/>
      <c r="M88" s="52"/>
      <c r="N88" s="46">
        <v>0.15625</v>
      </c>
      <c r="O88" s="53">
        <f t="shared" si="1"/>
        <v>1.4583333333333337E-2</v>
      </c>
      <c r="P88" s="54"/>
    </row>
    <row r="89" spans="1:16" ht="16" x14ac:dyDescent="0.2">
      <c r="A89" s="46">
        <v>0.14861111111111111</v>
      </c>
      <c r="B89" s="40" t="s">
        <v>309</v>
      </c>
      <c r="C89" s="40"/>
      <c r="D89" s="40" t="s">
        <v>120</v>
      </c>
      <c r="E89" s="37">
        <v>2</v>
      </c>
      <c r="F89" s="39" t="s">
        <v>44</v>
      </c>
      <c r="G89" s="47" t="s">
        <v>199</v>
      </c>
      <c r="H89" s="40" t="s">
        <v>103</v>
      </c>
      <c r="I89" s="48"/>
      <c r="J89" s="55"/>
      <c r="K89" s="56"/>
      <c r="L89" s="51">
        <v>1</v>
      </c>
      <c r="M89" s="52"/>
      <c r="N89" s="46">
        <v>0.15833333333333333</v>
      </c>
      <c r="O89" s="53">
        <f t="shared" si="1"/>
        <v>9.7222222222222154E-3</v>
      </c>
      <c r="P89" s="54"/>
    </row>
    <row r="90" spans="1:16" ht="16" x14ac:dyDescent="0.2">
      <c r="A90" s="46">
        <v>0.15069444444444444</v>
      </c>
      <c r="B90" s="40" t="s">
        <v>140</v>
      </c>
      <c r="C90" s="40"/>
      <c r="D90" s="40" t="s">
        <v>120</v>
      </c>
      <c r="E90" s="37">
        <v>1</v>
      </c>
      <c r="F90" s="39" t="s">
        <v>44</v>
      </c>
      <c r="G90" s="47" t="s">
        <v>261</v>
      </c>
      <c r="H90" s="40" t="s">
        <v>103</v>
      </c>
      <c r="I90" s="48"/>
      <c r="J90" s="55"/>
      <c r="K90" s="56"/>
      <c r="L90" s="51">
        <v>1</v>
      </c>
      <c r="M90" s="52"/>
      <c r="N90" s="46">
        <v>0.15833333333333333</v>
      </c>
      <c r="O90" s="53">
        <f t="shared" si="1"/>
        <v>7.6388888888888895E-3</v>
      </c>
      <c r="P90" s="54"/>
    </row>
    <row r="91" spans="1:16" ht="16" x14ac:dyDescent="0.2">
      <c r="A91" s="46"/>
      <c r="B91" s="40"/>
      <c r="C91" s="40"/>
      <c r="D91" s="40"/>
      <c r="E91" s="37"/>
      <c r="F91" s="39"/>
      <c r="G91" s="47"/>
      <c r="H91" s="40"/>
      <c r="I91" s="48"/>
      <c r="J91" s="55"/>
      <c r="K91" s="56"/>
      <c r="L91" s="51"/>
      <c r="M91" s="52"/>
      <c r="N91" s="46"/>
      <c r="O91" s="53">
        <f t="shared" si="1"/>
        <v>0</v>
      </c>
      <c r="P91" s="54"/>
    </row>
    <row r="92" spans="1:16" ht="16" x14ac:dyDescent="0.2">
      <c r="A92" s="46"/>
      <c r="B92" s="40"/>
      <c r="C92" s="40"/>
      <c r="D92" s="40"/>
      <c r="E92" s="37"/>
      <c r="F92" s="39"/>
      <c r="G92" s="47"/>
      <c r="H92" s="40"/>
      <c r="I92" s="48"/>
      <c r="J92" s="55"/>
      <c r="K92" s="56"/>
      <c r="L92" s="51"/>
      <c r="M92" s="52"/>
      <c r="N92" s="46"/>
      <c r="O92" s="53">
        <f t="shared" si="1"/>
        <v>0</v>
      </c>
      <c r="P92" s="54"/>
    </row>
    <row r="93" spans="1:16" ht="16" x14ac:dyDescent="0.2">
      <c r="A93" s="46"/>
      <c r="B93" s="40"/>
      <c r="C93" s="40"/>
      <c r="D93" s="40"/>
      <c r="E93" s="37"/>
      <c r="F93" s="39"/>
      <c r="G93" s="47"/>
      <c r="H93" s="40"/>
      <c r="I93" s="48"/>
      <c r="J93" s="55"/>
      <c r="K93" s="56"/>
      <c r="L93" s="51"/>
      <c r="M93" s="52"/>
      <c r="N93" s="46"/>
      <c r="O93" s="53">
        <f t="shared" si="1"/>
        <v>0</v>
      </c>
      <c r="P93" s="54"/>
    </row>
    <row r="94" spans="1:16" ht="16" x14ac:dyDescent="0.2">
      <c r="A94" s="46"/>
      <c r="B94" s="40"/>
      <c r="C94" s="40"/>
      <c r="D94" s="40"/>
      <c r="E94" s="37"/>
      <c r="F94" s="39"/>
      <c r="G94" s="47"/>
      <c r="H94" s="40"/>
      <c r="I94" s="48"/>
      <c r="J94" s="55"/>
      <c r="K94" s="56"/>
      <c r="L94" s="51"/>
      <c r="M94" s="52"/>
      <c r="N94" s="46"/>
      <c r="O94" s="53">
        <f t="shared" si="1"/>
        <v>0</v>
      </c>
      <c r="P94" s="54"/>
    </row>
    <row r="95" spans="1:16" ht="16" x14ac:dyDescent="0.2">
      <c r="A95" s="46"/>
      <c r="B95" s="40"/>
      <c r="C95" s="40"/>
      <c r="D95" s="40"/>
      <c r="E95" s="37"/>
      <c r="F95" s="39"/>
      <c r="G95" s="47"/>
      <c r="H95" s="40"/>
      <c r="I95" s="48"/>
      <c r="J95" s="55"/>
      <c r="K95" s="56"/>
      <c r="L95" s="51"/>
      <c r="M95" s="52"/>
      <c r="N95" s="46"/>
      <c r="O95" s="53">
        <f t="shared" si="1"/>
        <v>0</v>
      </c>
      <c r="P95" s="54"/>
    </row>
    <row r="96" spans="1:16" ht="16" x14ac:dyDescent="0.2">
      <c r="A96" s="46"/>
      <c r="B96" s="40"/>
      <c r="C96" s="40"/>
      <c r="D96" s="40"/>
      <c r="E96" s="37"/>
      <c r="F96" s="39"/>
      <c r="G96" s="47"/>
      <c r="H96" s="40"/>
      <c r="I96" s="48"/>
      <c r="J96" s="55"/>
      <c r="K96" s="56"/>
      <c r="L96" s="51"/>
      <c r="M96" s="52"/>
      <c r="N96" s="46"/>
      <c r="O96" s="53">
        <f t="shared" si="1"/>
        <v>0</v>
      </c>
      <c r="P96" s="54"/>
    </row>
    <row r="97" spans="1:16" ht="16" x14ac:dyDescent="0.2">
      <c r="A97" s="46"/>
      <c r="B97" s="40"/>
      <c r="C97" s="40"/>
      <c r="D97" s="40"/>
      <c r="E97" s="37"/>
      <c r="F97" s="39"/>
      <c r="G97" s="47"/>
      <c r="H97" s="40"/>
      <c r="I97" s="48"/>
      <c r="J97" s="55"/>
      <c r="K97" s="56"/>
      <c r="L97" s="51"/>
      <c r="M97" s="52"/>
      <c r="N97" s="46"/>
      <c r="O97" s="53">
        <f t="shared" si="1"/>
        <v>0</v>
      </c>
      <c r="P97" s="54"/>
    </row>
    <row r="98" spans="1:16" ht="16" x14ac:dyDescent="0.2">
      <c r="A98" s="46"/>
      <c r="B98" s="40"/>
      <c r="C98" s="40"/>
      <c r="D98" s="40"/>
      <c r="E98" s="37"/>
      <c r="F98" s="39"/>
      <c r="G98" s="47"/>
      <c r="H98" s="40"/>
      <c r="I98" s="48"/>
      <c r="J98" s="55"/>
      <c r="K98" s="56"/>
      <c r="L98" s="51"/>
      <c r="M98" s="52"/>
      <c r="N98" s="46"/>
      <c r="O98" s="53">
        <f t="shared" si="1"/>
        <v>0</v>
      </c>
      <c r="P98" s="54"/>
    </row>
    <row r="99" spans="1:16" ht="16" x14ac:dyDescent="0.2">
      <c r="A99" s="46"/>
      <c r="B99" s="40"/>
      <c r="C99" s="40"/>
      <c r="D99" s="40"/>
      <c r="E99" s="37"/>
      <c r="F99" s="39"/>
      <c r="G99" s="47"/>
      <c r="H99" s="40"/>
      <c r="I99" s="48"/>
      <c r="J99" s="55"/>
      <c r="K99" s="56"/>
      <c r="L99" s="51"/>
      <c r="M99" s="52"/>
      <c r="N99" s="46"/>
      <c r="O99" s="53">
        <f t="shared" si="1"/>
        <v>0</v>
      </c>
      <c r="P99" s="54"/>
    </row>
    <row r="100" spans="1:16" ht="16" x14ac:dyDescent="0.2">
      <c r="A100" s="46"/>
      <c r="B100" s="40"/>
      <c r="C100" s="40"/>
      <c r="D100" s="40"/>
      <c r="E100" s="37"/>
      <c r="F100" s="39"/>
      <c r="G100" s="47"/>
      <c r="H100" s="40"/>
      <c r="I100" s="48"/>
      <c r="J100" s="55"/>
      <c r="K100" s="56"/>
      <c r="L100" s="51"/>
      <c r="M100" s="52"/>
      <c r="N100" s="46"/>
      <c r="O100" s="53">
        <f t="shared" si="1"/>
        <v>0</v>
      </c>
      <c r="P100" s="54"/>
    </row>
    <row r="101" spans="1:16" ht="16" x14ac:dyDescent="0.2">
      <c r="A101" s="46"/>
      <c r="B101" s="40"/>
      <c r="C101" s="40"/>
      <c r="D101" s="40"/>
      <c r="E101" s="37"/>
      <c r="F101" s="39"/>
      <c r="G101" s="47"/>
      <c r="H101" s="40"/>
      <c r="I101" s="48"/>
      <c r="J101" s="55"/>
      <c r="K101" s="56"/>
      <c r="L101" s="51"/>
      <c r="M101" s="52"/>
      <c r="N101" s="46"/>
      <c r="O101" s="53">
        <f t="shared" si="1"/>
        <v>0</v>
      </c>
      <c r="P101" s="54"/>
    </row>
    <row r="102" spans="1:16" ht="16" x14ac:dyDescent="0.2">
      <c r="A102" s="46"/>
      <c r="B102" s="40"/>
      <c r="C102" s="40"/>
      <c r="D102" s="40"/>
      <c r="E102" s="37"/>
      <c r="F102" s="39"/>
      <c r="G102" s="47"/>
      <c r="H102" s="40"/>
      <c r="I102" s="48"/>
      <c r="J102" s="55"/>
      <c r="K102" s="56"/>
      <c r="L102" s="51"/>
      <c r="M102" s="52"/>
      <c r="N102" s="46"/>
      <c r="O102" s="53">
        <f t="shared" si="1"/>
        <v>0</v>
      </c>
      <c r="P102" s="54"/>
    </row>
    <row r="103" spans="1:16" ht="16" x14ac:dyDescent="0.2">
      <c r="A103" s="46"/>
      <c r="B103" s="40"/>
      <c r="C103" s="40"/>
      <c r="D103" s="40"/>
      <c r="E103" s="37"/>
      <c r="F103" s="39"/>
      <c r="G103" s="47"/>
      <c r="H103" s="40"/>
      <c r="I103" s="48"/>
      <c r="J103" s="55"/>
      <c r="K103" s="56"/>
      <c r="L103" s="51"/>
      <c r="M103" s="52"/>
      <c r="N103" s="46"/>
      <c r="O103" s="53">
        <f t="shared" si="1"/>
        <v>0</v>
      </c>
      <c r="P103" s="54"/>
    </row>
    <row r="104" spans="1:16" ht="16" x14ac:dyDescent="0.2">
      <c r="A104" s="46"/>
      <c r="B104" s="40"/>
      <c r="C104" s="40"/>
      <c r="D104" s="40"/>
      <c r="E104" s="37"/>
      <c r="F104" s="39"/>
      <c r="G104" s="47"/>
      <c r="H104" s="40"/>
      <c r="I104" s="48"/>
      <c r="J104" s="55"/>
      <c r="K104" s="56"/>
      <c r="L104" s="51"/>
      <c r="M104" s="52"/>
      <c r="N104" s="46"/>
      <c r="O104" s="53">
        <f t="shared" si="1"/>
        <v>0</v>
      </c>
      <c r="P104" s="54"/>
    </row>
    <row r="105" spans="1:16" ht="16" x14ac:dyDescent="0.2">
      <c r="A105" s="46"/>
      <c r="B105" s="40"/>
      <c r="C105" s="40"/>
      <c r="D105" s="40"/>
      <c r="E105" s="37"/>
      <c r="F105" s="39"/>
      <c r="G105" s="47"/>
      <c r="H105" s="40"/>
      <c r="I105" s="48"/>
      <c r="J105" s="55"/>
      <c r="K105" s="56"/>
      <c r="L105" s="51"/>
      <c r="M105" s="52"/>
      <c r="N105" s="46"/>
      <c r="O105" s="53">
        <f t="shared" si="1"/>
        <v>0</v>
      </c>
      <c r="P105" s="54"/>
    </row>
    <row r="106" spans="1:16" ht="16" x14ac:dyDescent="0.2">
      <c r="A106" s="46"/>
      <c r="B106" s="40"/>
      <c r="C106" s="40"/>
      <c r="D106" s="40"/>
      <c r="E106" s="37"/>
      <c r="F106" s="39"/>
      <c r="G106" s="47"/>
      <c r="H106" s="40"/>
      <c r="I106" s="48"/>
      <c r="J106" s="55"/>
      <c r="K106" s="56"/>
      <c r="L106" s="51"/>
      <c r="M106" s="52"/>
      <c r="N106" s="46"/>
      <c r="O106" s="53">
        <f t="shared" si="1"/>
        <v>0</v>
      </c>
      <c r="P106" s="54"/>
    </row>
    <row r="107" spans="1:16" ht="16" x14ac:dyDescent="0.2">
      <c r="A107" s="46"/>
      <c r="B107" s="40"/>
      <c r="C107" s="40"/>
      <c r="D107" s="40"/>
      <c r="E107" s="37"/>
      <c r="F107" s="39"/>
      <c r="G107" s="47"/>
      <c r="H107" s="40"/>
      <c r="I107" s="48"/>
      <c r="J107" s="55"/>
      <c r="K107" s="56"/>
      <c r="L107" s="51"/>
      <c r="M107" s="52"/>
      <c r="N107" s="46"/>
      <c r="O107" s="53">
        <f t="shared" si="1"/>
        <v>0</v>
      </c>
      <c r="P107" s="54"/>
    </row>
    <row r="108" spans="1:16" ht="16" x14ac:dyDescent="0.2">
      <c r="A108" s="46"/>
      <c r="B108" s="40"/>
      <c r="C108" s="40"/>
      <c r="D108" s="40"/>
      <c r="E108" s="37"/>
      <c r="F108" s="39"/>
      <c r="G108" s="47"/>
      <c r="H108" s="40"/>
      <c r="I108" s="48"/>
      <c r="J108" s="55"/>
      <c r="K108" s="56"/>
      <c r="L108" s="51"/>
      <c r="M108" s="52"/>
      <c r="N108" s="46"/>
      <c r="O108" s="53">
        <f t="shared" si="1"/>
        <v>0</v>
      </c>
      <c r="P108" s="54"/>
    </row>
    <row r="109" spans="1:16" ht="16" x14ac:dyDescent="0.2">
      <c r="A109" s="46"/>
      <c r="B109" s="40"/>
      <c r="C109" s="40"/>
      <c r="D109" s="40"/>
      <c r="E109" s="37"/>
      <c r="F109" s="39"/>
      <c r="G109" s="47"/>
      <c r="H109" s="40"/>
      <c r="I109" s="48"/>
      <c r="J109" s="55"/>
      <c r="K109" s="56"/>
      <c r="L109" s="51"/>
      <c r="M109" s="52"/>
      <c r="N109" s="46"/>
      <c r="O109" s="53">
        <f t="shared" si="1"/>
        <v>0</v>
      </c>
      <c r="P109" s="54"/>
    </row>
    <row r="110" spans="1:16" ht="16" x14ac:dyDescent="0.2">
      <c r="A110" s="46"/>
      <c r="B110" s="40"/>
      <c r="C110" s="40"/>
      <c r="D110" s="40"/>
      <c r="E110" s="37"/>
      <c r="F110" s="39"/>
      <c r="G110" s="47"/>
      <c r="H110" s="40"/>
      <c r="I110" s="48"/>
      <c r="J110" s="55"/>
      <c r="K110" s="56"/>
      <c r="L110" s="51"/>
      <c r="M110" s="52"/>
      <c r="N110" s="46"/>
      <c r="O110" s="53">
        <f t="shared" si="1"/>
        <v>0</v>
      </c>
      <c r="P110" s="54"/>
    </row>
    <row r="111" spans="1:16" ht="16" x14ac:dyDescent="0.2">
      <c r="A111" s="46"/>
      <c r="B111" s="40"/>
      <c r="C111" s="40"/>
      <c r="D111" s="40"/>
      <c r="E111" s="37"/>
      <c r="F111" s="39"/>
      <c r="G111" s="47"/>
      <c r="H111" s="40"/>
      <c r="I111" s="48"/>
      <c r="J111" s="55"/>
      <c r="K111" s="56"/>
      <c r="L111" s="51"/>
      <c r="M111" s="52"/>
      <c r="N111" s="46"/>
      <c r="O111" s="53">
        <f t="shared" si="1"/>
        <v>0</v>
      </c>
      <c r="P111" s="54"/>
    </row>
    <row r="112" spans="1:16" ht="16" x14ac:dyDescent="0.2">
      <c r="A112" s="46"/>
      <c r="B112" s="40"/>
      <c r="C112" s="40"/>
      <c r="D112" s="40"/>
      <c r="E112" s="37"/>
      <c r="F112" s="39"/>
      <c r="G112" s="47"/>
      <c r="H112" s="40"/>
      <c r="I112" s="48"/>
      <c r="J112" s="55"/>
      <c r="K112" s="56"/>
      <c r="L112" s="51"/>
      <c r="M112" s="52"/>
      <c r="N112" s="46"/>
      <c r="O112" s="53">
        <f t="shared" si="1"/>
        <v>0</v>
      </c>
      <c r="P112" s="54"/>
    </row>
    <row r="113" spans="1:16" ht="16" x14ac:dyDescent="0.2">
      <c r="A113" s="46"/>
      <c r="B113" s="40"/>
      <c r="C113" s="40"/>
      <c r="D113" s="40"/>
      <c r="E113" s="37"/>
      <c r="F113" s="39"/>
      <c r="G113" s="47"/>
      <c r="H113" s="40"/>
      <c r="I113" s="48"/>
      <c r="J113" s="55"/>
      <c r="K113" s="56"/>
      <c r="L113" s="51"/>
      <c r="M113" s="52"/>
      <c r="N113" s="46"/>
      <c r="O113" s="53">
        <f t="shared" si="1"/>
        <v>0</v>
      </c>
      <c r="P113" s="54"/>
    </row>
    <row r="114" spans="1:16" ht="16" x14ac:dyDescent="0.2">
      <c r="A114" s="46"/>
      <c r="B114" s="40"/>
      <c r="C114" s="40"/>
      <c r="D114" s="40"/>
      <c r="E114" s="37"/>
      <c r="F114" s="39"/>
      <c r="G114" s="47"/>
      <c r="H114" s="40"/>
      <c r="I114" s="48"/>
      <c r="J114" s="55"/>
      <c r="K114" s="56"/>
      <c r="L114" s="51"/>
      <c r="M114" s="52"/>
      <c r="N114" s="46"/>
      <c r="O114" s="53">
        <f t="shared" si="1"/>
        <v>0</v>
      </c>
      <c r="P114" s="54"/>
    </row>
    <row r="115" spans="1:16" ht="16" x14ac:dyDescent="0.2">
      <c r="A115" s="46"/>
      <c r="B115" s="40"/>
      <c r="C115" s="40"/>
      <c r="D115" s="40"/>
      <c r="E115" s="37"/>
      <c r="F115" s="39"/>
      <c r="G115" s="47"/>
      <c r="H115" s="40"/>
      <c r="I115" s="48"/>
      <c r="J115" s="55"/>
      <c r="K115" s="56"/>
      <c r="L115" s="51"/>
      <c r="M115" s="52"/>
      <c r="N115" s="46"/>
      <c r="O115" s="53">
        <f t="shared" si="1"/>
        <v>0</v>
      </c>
      <c r="P115" s="54"/>
    </row>
    <row r="116" spans="1:16" ht="16" x14ac:dyDescent="0.2">
      <c r="A116" s="46"/>
      <c r="B116" s="40"/>
      <c r="C116" s="40"/>
      <c r="D116" s="40"/>
      <c r="E116" s="37"/>
      <c r="F116" s="39"/>
      <c r="G116" s="47"/>
      <c r="H116" s="40"/>
      <c r="I116" s="48"/>
      <c r="J116" s="55"/>
      <c r="K116" s="56"/>
      <c r="L116" s="51"/>
      <c r="M116" s="52"/>
      <c r="N116" s="46"/>
      <c r="O116" s="53">
        <f t="shared" si="1"/>
        <v>0</v>
      </c>
      <c r="P116" s="54"/>
    </row>
    <row r="117" spans="1:16" ht="16" x14ac:dyDescent="0.2">
      <c r="A117" s="46"/>
      <c r="B117" s="40"/>
      <c r="C117" s="40"/>
      <c r="D117" s="40"/>
      <c r="E117" s="37"/>
      <c r="F117" s="39"/>
      <c r="G117" s="47"/>
      <c r="H117" s="40"/>
      <c r="I117" s="48"/>
      <c r="J117" s="55"/>
      <c r="K117" s="56"/>
      <c r="L117" s="51"/>
      <c r="M117" s="52"/>
      <c r="N117" s="46"/>
      <c r="O117" s="53">
        <f t="shared" si="1"/>
        <v>0</v>
      </c>
      <c r="P117" s="54"/>
    </row>
    <row r="118" spans="1:16" ht="16" x14ac:dyDescent="0.2">
      <c r="A118" s="46"/>
      <c r="B118" s="40"/>
      <c r="C118" s="40"/>
      <c r="D118" s="40"/>
      <c r="E118" s="37"/>
      <c r="F118" s="39"/>
      <c r="G118" s="47"/>
      <c r="H118" s="40"/>
      <c r="I118" s="48"/>
      <c r="J118" s="55"/>
      <c r="K118" s="56"/>
      <c r="L118" s="51"/>
      <c r="M118" s="52"/>
      <c r="N118" s="46"/>
      <c r="O118" s="53">
        <f t="shared" si="1"/>
        <v>0</v>
      </c>
      <c r="P118" s="54"/>
    </row>
    <row r="119" spans="1:16" ht="16" x14ac:dyDescent="0.2">
      <c r="A119" s="46"/>
      <c r="B119" s="40"/>
      <c r="C119" s="40"/>
      <c r="D119" s="40"/>
      <c r="E119" s="37"/>
      <c r="F119" s="39"/>
      <c r="G119" s="47"/>
      <c r="H119" s="40"/>
      <c r="I119" s="48"/>
      <c r="J119" s="55"/>
      <c r="K119" s="56"/>
      <c r="L119" s="51"/>
      <c r="M119" s="52"/>
      <c r="N119" s="46"/>
      <c r="O119" s="53">
        <f t="shared" si="1"/>
        <v>0</v>
      </c>
      <c r="P119" s="54"/>
    </row>
    <row r="120" spans="1:16" ht="16" x14ac:dyDescent="0.2">
      <c r="A120" s="46"/>
      <c r="B120" s="40"/>
      <c r="C120" s="40"/>
      <c r="D120" s="40"/>
      <c r="E120" s="37"/>
      <c r="F120" s="39"/>
      <c r="G120" s="47"/>
      <c r="H120" s="40"/>
      <c r="I120" s="48"/>
      <c r="J120" s="55"/>
      <c r="K120" s="56"/>
      <c r="L120" s="51"/>
      <c r="M120" s="52"/>
      <c r="N120" s="46"/>
      <c r="O120" s="53">
        <f t="shared" si="1"/>
        <v>0</v>
      </c>
      <c r="P120" s="54"/>
    </row>
    <row r="121" spans="1:16" ht="16" x14ac:dyDescent="0.2">
      <c r="A121" s="46"/>
      <c r="B121" s="40"/>
      <c r="C121" s="40"/>
      <c r="D121" s="40"/>
      <c r="E121" s="37"/>
      <c r="F121" s="39"/>
      <c r="G121" s="47"/>
      <c r="H121" s="40"/>
      <c r="I121" s="48"/>
      <c r="J121" s="55"/>
      <c r="K121" s="56"/>
      <c r="L121" s="51"/>
      <c r="M121" s="52"/>
      <c r="N121" s="46"/>
      <c r="O121" s="53">
        <f t="shared" si="1"/>
        <v>0</v>
      </c>
      <c r="P121" s="54"/>
    </row>
    <row r="122" spans="1:16" ht="16" x14ac:dyDescent="0.2">
      <c r="A122" s="46"/>
      <c r="B122" s="40"/>
      <c r="C122" s="40"/>
      <c r="D122" s="40"/>
      <c r="E122" s="37"/>
      <c r="F122" s="39"/>
      <c r="G122" s="47"/>
      <c r="H122" s="40"/>
      <c r="I122" s="48"/>
      <c r="J122" s="55"/>
      <c r="K122" s="56"/>
      <c r="L122" s="51"/>
      <c r="M122" s="52"/>
      <c r="N122" s="46"/>
      <c r="O122" s="53">
        <f t="shared" si="1"/>
        <v>0</v>
      </c>
      <c r="P122" s="58"/>
    </row>
    <row r="123" spans="1:16" ht="16" x14ac:dyDescent="0.2">
      <c r="A123" s="46"/>
      <c r="B123" s="40"/>
      <c r="C123" s="40"/>
      <c r="D123" s="40"/>
      <c r="E123" s="37"/>
      <c r="F123" s="39"/>
      <c r="G123" s="47"/>
      <c r="H123" s="40"/>
      <c r="I123" s="48"/>
      <c r="J123" s="55"/>
      <c r="K123" s="56"/>
      <c r="L123" s="51"/>
      <c r="M123" s="52"/>
      <c r="N123" s="46"/>
      <c r="O123" s="53">
        <f t="shared" si="1"/>
        <v>0</v>
      </c>
      <c r="P123" s="54"/>
    </row>
    <row r="124" spans="1:16" ht="16" x14ac:dyDescent="0.2">
      <c r="A124" s="46"/>
      <c r="B124" s="40"/>
      <c r="C124" s="40"/>
      <c r="D124" s="40"/>
      <c r="E124" s="37"/>
      <c r="F124" s="39"/>
      <c r="G124" s="47"/>
      <c r="H124" s="40"/>
      <c r="I124" s="48"/>
      <c r="J124" s="55"/>
      <c r="K124" s="56"/>
      <c r="L124" s="51"/>
      <c r="M124" s="52"/>
      <c r="N124" s="46"/>
      <c r="O124" s="53">
        <f t="shared" si="1"/>
        <v>0</v>
      </c>
      <c r="P124" s="54"/>
    </row>
    <row r="125" spans="1:16" ht="16" x14ac:dyDescent="0.2">
      <c r="A125" s="46"/>
      <c r="B125" s="40"/>
      <c r="C125" s="40"/>
      <c r="D125" s="40"/>
      <c r="E125" s="37"/>
      <c r="F125" s="39"/>
      <c r="G125" s="47"/>
      <c r="H125" s="40"/>
      <c r="I125" s="48"/>
      <c r="J125" s="55"/>
      <c r="K125" s="56"/>
      <c r="L125" s="51"/>
      <c r="M125" s="52"/>
      <c r="N125" s="46"/>
      <c r="O125" s="53">
        <f t="shared" si="1"/>
        <v>0</v>
      </c>
      <c r="P125" s="54"/>
    </row>
    <row r="126" spans="1:16" ht="16" x14ac:dyDescent="0.2">
      <c r="A126" s="46"/>
      <c r="B126" s="40"/>
      <c r="C126" s="40"/>
      <c r="D126" s="40"/>
      <c r="E126" s="37"/>
      <c r="F126" s="39"/>
      <c r="G126" s="47"/>
      <c r="H126" s="40"/>
      <c r="I126" s="48"/>
      <c r="J126" s="55"/>
      <c r="K126" s="56"/>
      <c r="L126" s="51"/>
      <c r="M126" s="52"/>
      <c r="N126" s="46"/>
      <c r="O126" s="53">
        <f t="shared" si="1"/>
        <v>0</v>
      </c>
      <c r="P126" s="54"/>
    </row>
    <row r="127" spans="1:16" ht="16" x14ac:dyDescent="0.2">
      <c r="A127" s="46"/>
      <c r="B127" s="40"/>
      <c r="C127" s="40"/>
      <c r="D127" s="40"/>
      <c r="E127" s="37"/>
      <c r="F127" s="39"/>
      <c r="G127" s="47"/>
      <c r="H127" s="40"/>
      <c r="I127" s="48"/>
      <c r="J127" s="55"/>
      <c r="K127" s="56"/>
      <c r="L127" s="51"/>
      <c r="M127" s="52"/>
      <c r="N127" s="46"/>
      <c r="O127" s="53">
        <f t="shared" si="1"/>
        <v>0</v>
      </c>
      <c r="P127" s="54"/>
    </row>
    <row r="128" spans="1:16" ht="16" x14ac:dyDescent="0.2">
      <c r="A128" s="46"/>
      <c r="B128" s="40"/>
      <c r="C128" s="40"/>
      <c r="D128" s="40"/>
      <c r="E128" s="37"/>
      <c r="F128" s="39"/>
      <c r="G128" s="47"/>
      <c r="H128" s="40"/>
      <c r="I128" s="57"/>
      <c r="J128" s="49"/>
      <c r="K128" s="50"/>
      <c r="L128" s="51"/>
      <c r="M128" s="52"/>
      <c r="N128" s="46"/>
      <c r="O128" s="53">
        <f t="shared" si="1"/>
        <v>0</v>
      </c>
      <c r="P128" s="54"/>
    </row>
    <row r="129" spans="1:16" ht="16" x14ac:dyDescent="0.2">
      <c r="A129" s="46"/>
      <c r="B129" s="40"/>
      <c r="C129" s="40"/>
      <c r="D129" s="40"/>
      <c r="E129" s="37"/>
      <c r="F129" s="39"/>
      <c r="G129" s="47"/>
      <c r="H129" s="40"/>
      <c r="I129" s="48"/>
      <c r="J129" s="49"/>
      <c r="K129" s="50"/>
      <c r="L129" s="51"/>
      <c r="M129" s="52"/>
      <c r="N129" s="46"/>
      <c r="O129" s="53">
        <f t="shared" si="1"/>
        <v>0</v>
      </c>
      <c r="P129" s="54"/>
    </row>
    <row r="130" spans="1:16" ht="16" x14ac:dyDescent="0.2">
      <c r="A130" s="46"/>
      <c r="B130" s="40"/>
      <c r="C130" s="40"/>
      <c r="D130" s="40"/>
      <c r="E130" s="37"/>
      <c r="F130" s="39"/>
      <c r="G130" s="47"/>
      <c r="H130" s="40"/>
      <c r="I130" s="48"/>
      <c r="J130" s="49"/>
      <c r="K130" s="50"/>
      <c r="L130" s="51"/>
      <c r="M130" s="52"/>
      <c r="N130" s="46"/>
      <c r="O130" s="53">
        <f t="shared" si="1"/>
        <v>0</v>
      </c>
      <c r="P130" s="54"/>
    </row>
    <row r="131" spans="1:16" ht="16" x14ac:dyDescent="0.2">
      <c r="A131" s="46"/>
      <c r="B131" s="40"/>
      <c r="C131" s="40"/>
      <c r="D131" s="40"/>
      <c r="E131" s="37"/>
      <c r="F131" s="39"/>
      <c r="G131" s="47"/>
      <c r="H131" s="40"/>
      <c r="I131" s="48"/>
      <c r="J131" s="49"/>
      <c r="K131" s="50"/>
      <c r="L131" s="51"/>
      <c r="M131" s="52"/>
      <c r="N131" s="46"/>
      <c r="O131" s="53">
        <f t="shared" ref="O131:O194" si="2">ABS(N131-A131)</f>
        <v>0</v>
      </c>
      <c r="P131" s="54"/>
    </row>
    <row r="132" spans="1:16" ht="16" x14ac:dyDescent="0.2">
      <c r="A132" s="46"/>
      <c r="B132" s="40"/>
      <c r="C132" s="40"/>
      <c r="D132" s="40"/>
      <c r="E132" s="37"/>
      <c r="F132" s="39"/>
      <c r="G132" s="47"/>
      <c r="H132" s="40"/>
      <c r="I132" s="48"/>
      <c r="J132" s="49"/>
      <c r="K132" s="50"/>
      <c r="L132" s="51"/>
      <c r="M132" s="52"/>
      <c r="N132" s="46"/>
      <c r="O132" s="53">
        <f t="shared" si="2"/>
        <v>0</v>
      </c>
      <c r="P132" s="54"/>
    </row>
    <row r="133" spans="1:16" ht="16" x14ac:dyDescent="0.2">
      <c r="A133" s="46"/>
      <c r="B133" s="40"/>
      <c r="C133" s="40"/>
      <c r="D133" s="40"/>
      <c r="E133" s="37"/>
      <c r="F133" s="39"/>
      <c r="G133" s="47"/>
      <c r="H133" s="40"/>
      <c r="I133" s="48"/>
      <c r="J133" s="49"/>
      <c r="K133" s="50"/>
      <c r="L133" s="51"/>
      <c r="M133" s="52"/>
      <c r="N133" s="46"/>
      <c r="O133" s="53">
        <f t="shared" si="2"/>
        <v>0</v>
      </c>
      <c r="P133" s="54"/>
    </row>
    <row r="134" spans="1:16" ht="16" x14ac:dyDescent="0.2">
      <c r="A134" s="46"/>
      <c r="B134" s="40"/>
      <c r="C134" s="40"/>
      <c r="D134" s="40"/>
      <c r="E134" s="37"/>
      <c r="F134" s="39"/>
      <c r="G134" s="47"/>
      <c r="H134" s="40"/>
      <c r="I134" s="48"/>
      <c r="J134" s="49"/>
      <c r="K134" s="50"/>
      <c r="L134" s="51"/>
      <c r="M134" s="52"/>
      <c r="N134" s="46"/>
      <c r="O134" s="53">
        <f t="shared" si="2"/>
        <v>0</v>
      </c>
      <c r="P134" s="54"/>
    </row>
    <row r="135" spans="1:16" ht="16" x14ac:dyDescent="0.2">
      <c r="A135" s="46"/>
      <c r="B135" s="40"/>
      <c r="C135" s="40"/>
      <c r="D135" s="40"/>
      <c r="E135" s="37"/>
      <c r="F135" s="39"/>
      <c r="G135" s="47"/>
      <c r="H135" s="40"/>
      <c r="I135" s="48"/>
      <c r="J135" s="49"/>
      <c r="K135" s="50"/>
      <c r="L135" s="51"/>
      <c r="M135" s="52"/>
      <c r="N135" s="46"/>
      <c r="O135" s="53">
        <f t="shared" si="2"/>
        <v>0</v>
      </c>
      <c r="P135" s="54"/>
    </row>
    <row r="136" spans="1:16" ht="16" x14ac:dyDescent="0.2">
      <c r="A136" s="46"/>
      <c r="B136" s="40"/>
      <c r="C136" s="40"/>
      <c r="D136" s="40"/>
      <c r="E136" s="37"/>
      <c r="F136" s="39"/>
      <c r="G136" s="47"/>
      <c r="H136" s="40"/>
      <c r="I136" s="48"/>
      <c r="J136" s="49"/>
      <c r="K136" s="50"/>
      <c r="L136" s="51"/>
      <c r="M136" s="52"/>
      <c r="N136" s="46"/>
      <c r="O136" s="53">
        <f t="shared" si="2"/>
        <v>0</v>
      </c>
      <c r="P136" s="54"/>
    </row>
    <row r="137" spans="1:16" ht="16" x14ac:dyDescent="0.2">
      <c r="A137" s="46"/>
      <c r="B137" s="40"/>
      <c r="C137" s="40"/>
      <c r="D137" s="40"/>
      <c r="E137" s="37"/>
      <c r="F137" s="39"/>
      <c r="G137" s="47"/>
      <c r="H137" s="40"/>
      <c r="I137" s="48"/>
      <c r="J137" s="49"/>
      <c r="K137" s="50"/>
      <c r="L137" s="51"/>
      <c r="M137" s="52"/>
      <c r="N137" s="46"/>
      <c r="O137" s="53">
        <f t="shared" si="2"/>
        <v>0</v>
      </c>
      <c r="P137" s="54"/>
    </row>
    <row r="138" spans="1:16" ht="16" x14ac:dyDescent="0.2">
      <c r="A138" s="46"/>
      <c r="B138" s="40"/>
      <c r="C138" s="40"/>
      <c r="D138" s="40"/>
      <c r="E138" s="37"/>
      <c r="F138" s="39"/>
      <c r="G138" s="47"/>
      <c r="H138" s="40"/>
      <c r="I138" s="48"/>
      <c r="J138" s="49"/>
      <c r="K138" s="50"/>
      <c r="L138" s="51"/>
      <c r="M138" s="52"/>
      <c r="N138" s="46"/>
      <c r="O138" s="53">
        <f t="shared" si="2"/>
        <v>0</v>
      </c>
      <c r="P138" s="54"/>
    </row>
    <row r="139" spans="1:16" ht="16" x14ac:dyDescent="0.2">
      <c r="A139" s="46"/>
      <c r="B139" s="40"/>
      <c r="C139" s="40"/>
      <c r="D139" s="40"/>
      <c r="E139" s="37"/>
      <c r="F139" s="39"/>
      <c r="G139" s="47"/>
      <c r="H139" s="40"/>
      <c r="I139" s="48"/>
      <c r="J139" s="49"/>
      <c r="K139" s="50"/>
      <c r="L139" s="51"/>
      <c r="M139" s="52"/>
      <c r="N139" s="46"/>
      <c r="O139" s="53">
        <f t="shared" si="2"/>
        <v>0</v>
      </c>
      <c r="P139" s="54"/>
    </row>
    <row r="140" spans="1:16" ht="16" x14ac:dyDescent="0.2">
      <c r="A140" s="46"/>
      <c r="B140" s="40"/>
      <c r="C140" s="40"/>
      <c r="D140" s="40"/>
      <c r="E140" s="37"/>
      <c r="F140" s="39"/>
      <c r="G140" s="47"/>
      <c r="H140" s="40"/>
      <c r="I140" s="48"/>
      <c r="J140" s="49"/>
      <c r="K140" s="50"/>
      <c r="L140" s="51"/>
      <c r="M140" s="52"/>
      <c r="N140" s="46"/>
      <c r="O140" s="53">
        <f t="shared" si="2"/>
        <v>0</v>
      </c>
      <c r="P140" s="54"/>
    </row>
    <row r="141" spans="1:16" ht="16" x14ac:dyDescent="0.2">
      <c r="A141" s="46"/>
      <c r="B141" s="40"/>
      <c r="C141" s="40"/>
      <c r="D141" s="40"/>
      <c r="E141" s="37"/>
      <c r="F141" s="39"/>
      <c r="G141" s="47"/>
      <c r="H141" s="40"/>
      <c r="I141" s="48"/>
      <c r="J141" s="49"/>
      <c r="K141" s="50"/>
      <c r="L141" s="51"/>
      <c r="M141" s="52"/>
      <c r="N141" s="46"/>
      <c r="O141" s="53">
        <f t="shared" si="2"/>
        <v>0</v>
      </c>
      <c r="P141" s="54"/>
    </row>
    <row r="142" spans="1:16" ht="16" x14ac:dyDescent="0.2">
      <c r="A142" s="46"/>
      <c r="B142" s="40"/>
      <c r="C142" s="40"/>
      <c r="D142" s="40"/>
      <c r="E142" s="37"/>
      <c r="F142" s="39"/>
      <c r="G142" s="47"/>
      <c r="H142" s="40"/>
      <c r="I142" s="48"/>
      <c r="J142" s="49"/>
      <c r="K142" s="50"/>
      <c r="L142" s="51"/>
      <c r="M142" s="52"/>
      <c r="N142" s="46"/>
      <c r="O142" s="53">
        <f t="shared" si="2"/>
        <v>0</v>
      </c>
      <c r="P142" s="54"/>
    </row>
    <row r="143" spans="1:16" ht="16" x14ac:dyDescent="0.2">
      <c r="A143" s="46"/>
      <c r="B143" s="40"/>
      <c r="C143" s="40"/>
      <c r="D143" s="40"/>
      <c r="E143" s="37"/>
      <c r="F143" s="39"/>
      <c r="G143" s="47"/>
      <c r="H143" s="40"/>
      <c r="I143" s="48"/>
      <c r="J143" s="49"/>
      <c r="K143" s="50"/>
      <c r="L143" s="51"/>
      <c r="M143" s="52"/>
      <c r="N143" s="46"/>
      <c r="O143" s="53">
        <f t="shared" si="2"/>
        <v>0</v>
      </c>
      <c r="P143" s="54"/>
    </row>
    <row r="144" spans="1:16" ht="16" x14ac:dyDescent="0.2">
      <c r="A144" s="46"/>
      <c r="B144" s="40"/>
      <c r="C144" s="40"/>
      <c r="D144" s="40"/>
      <c r="E144" s="37"/>
      <c r="F144" s="39"/>
      <c r="G144" s="47"/>
      <c r="H144" s="40"/>
      <c r="I144" s="48"/>
      <c r="J144" s="49"/>
      <c r="K144" s="50"/>
      <c r="L144" s="51"/>
      <c r="M144" s="52"/>
      <c r="N144" s="46"/>
      <c r="O144" s="53">
        <f t="shared" si="2"/>
        <v>0</v>
      </c>
      <c r="P144" s="54"/>
    </row>
    <row r="145" spans="1:16" ht="16" x14ac:dyDescent="0.2">
      <c r="A145" s="46"/>
      <c r="B145" s="40"/>
      <c r="C145" s="40"/>
      <c r="D145" s="40"/>
      <c r="E145" s="37"/>
      <c r="F145" s="39"/>
      <c r="G145" s="47"/>
      <c r="H145" s="40"/>
      <c r="I145" s="48"/>
      <c r="J145" s="49"/>
      <c r="K145" s="50"/>
      <c r="L145" s="51"/>
      <c r="M145" s="52"/>
      <c r="N145" s="46"/>
      <c r="O145" s="53">
        <f t="shared" si="2"/>
        <v>0</v>
      </c>
      <c r="P145" s="54"/>
    </row>
    <row r="146" spans="1:16" ht="16" x14ac:dyDescent="0.2">
      <c r="A146" s="46"/>
      <c r="B146" s="40"/>
      <c r="C146" s="40"/>
      <c r="D146" s="40"/>
      <c r="E146" s="37"/>
      <c r="F146" s="39"/>
      <c r="G146" s="47"/>
      <c r="H146" s="40"/>
      <c r="I146" s="48"/>
      <c r="J146" s="49"/>
      <c r="K146" s="50"/>
      <c r="L146" s="51"/>
      <c r="M146" s="52"/>
      <c r="N146" s="46"/>
      <c r="O146" s="53">
        <f t="shared" si="2"/>
        <v>0</v>
      </c>
      <c r="P146" s="54"/>
    </row>
    <row r="147" spans="1:16" ht="16" x14ac:dyDescent="0.2">
      <c r="A147" s="46"/>
      <c r="B147" s="40"/>
      <c r="C147" s="40"/>
      <c r="D147" s="40"/>
      <c r="E147" s="37"/>
      <c r="F147" s="39"/>
      <c r="G147" s="47"/>
      <c r="H147" s="40"/>
      <c r="I147" s="48"/>
      <c r="J147" s="49"/>
      <c r="K147" s="50"/>
      <c r="L147" s="51"/>
      <c r="M147" s="52"/>
      <c r="N147" s="46"/>
      <c r="O147" s="53">
        <f t="shared" si="2"/>
        <v>0</v>
      </c>
      <c r="P147" s="54"/>
    </row>
    <row r="148" spans="1:16" ht="16" x14ac:dyDescent="0.2">
      <c r="A148" s="46"/>
      <c r="B148" s="40"/>
      <c r="C148" s="40"/>
      <c r="D148" s="40"/>
      <c r="E148" s="37"/>
      <c r="F148" s="39"/>
      <c r="G148" s="47"/>
      <c r="H148" s="40"/>
      <c r="I148" s="48"/>
      <c r="J148" s="49"/>
      <c r="K148" s="50"/>
      <c r="L148" s="51"/>
      <c r="M148" s="52"/>
      <c r="N148" s="46"/>
      <c r="O148" s="53">
        <f t="shared" si="2"/>
        <v>0</v>
      </c>
      <c r="P148" s="54"/>
    </row>
    <row r="149" spans="1:16" ht="16" x14ac:dyDescent="0.2">
      <c r="A149" s="46"/>
      <c r="B149" s="40"/>
      <c r="C149" s="40"/>
      <c r="D149" s="40"/>
      <c r="E149" s="37"/>
      <c r="F149" s="39"/>
      <c r="G149" s="47"/>
      <c r="H149" s="40"/>
      <c r="I149" s="48"/>
      <c r="J149" s="49"/>
      <c r="K149" s="50"/>
      <c r="L149" s="51"/>
      <c r="M149" s="52"/>
      <c r="N149" s="46"/>
      <c r="O149" s="53">
        <f t="shared" si="2"/>
        <v>0</v>
      </c>
      <c r="P149" s="54"/>
    </row>
    <row r="150" spans="1:16" ht="16" x14ac:dyDescent="0.2">
      <c r="A150" s="46"/>
      <c r="B150" s="40"/>
      <c r="C150" s="40"/>
      <c r="D150" s="40"/>
      <c r="E150" s="37"/>
      <c r="F150" s="39"/>
      <c r="G150" s="47"/>
      <c r="H150" s="40"/>
      <c r="I150" s="48"/>
      <c r="J150" s="49"/>
      <c r="K150" s="50"/>
      <c r="L150" s="51"/>
      <c r="M150" s="52"/>
      <c r="N150" s="46"/>
      <c r="O150" s="53">
        <f t="shared" si="2"/>
        <v>0</v>
      </c>
      <c r="P150" s="54"/>
    </row>
    <row r="151" spans="1:16" ht="16" x14ac:dyDescent="0.2">
      <c r="A151" s="46"/>
      <c r="B151" s="40"/>
      <c r="C151" s="40"/>
      <c r="D151" s="40"/>
      <c r="E151" s="37"/>
      <c r="F151" s="39"/>
      <c r="G151" s="47"/>
      <c r="H151" s="40"/>
      <c r="I151" s="48"/>
      <c r="J151" s="49"/>
      <c r="K151" s="50"/>
      <c r="L151" s="51"/>
      <c r="M151" s="52"/>
      <c r="N151" s="46"/>
      <c r="O151" s="53">
        <f t="shared" si="2"/>
        <v>0</v>
      </c>
      <c r="P151" s="54"/>
    </row>
    <row r="152" spans="1:16" ht="16" x14ac:dyDescent="0.2">
      <c r="A152" s="46"/>
      <c r="B152" s="40"/>
      <c r="C152" s="40"/>
      <c r="D152" s="40"/>
      <c r="E152" s="37"/>
      <c r="F152" s="39"/>
      <c r="G152" s="47"/>
      <c r="H152" s="40"/>
      <c r="I152" s="48"/>
      <c r="J152" s="49"/>
      <c r="K152" s="50"/>
      <c r="L152" s="51"/>
      <c r="M152" s="52"/>
      <c r="N152" s="46"/>
      <c r="O152" s="53">
        <f t="shared" si="2"/>
        <v>0</v>
      </c>
      <c r="P152" s="54"/>
    </row>
    <row r="153" spans="1:16" ht="16" x14ac:dyDescent="0.2">
      <c r="A153" s="46"/>
      <c r="B153" s="40"/>
      <c r="C153" s="40"/>
      <c r="D153" s="40"/>
      <c r="E153" s="37"/>
      <c r="F153" s="39"/>
      <c r="G153" s="47"/>
      <c r="H153" s="40"/>
      <c r="I153" s="48"/>
      <c r="J153" s="49"/>
      <c r="K153" s="50"/>
      <c r="L153" s="51"/>
      <c r="M153" s="52"/>
      <c r="N153" s="46"/>
      <c r="O153" s="53">
        <f t="shared" si="2"/>
        <v>0</v>
      </c>
      <c r="P153" s="54"/>
    </row>
    <row r="154" spans="1:16" ht="16" x14ac:dyDescent="0.2">
      <c r="A154" s="46"/>
      <c r="B154" s="40"/>
      <c r="C154" s="40"/>
      <c r="D154" s="40"/>
      <c r="E154" s="37"/>
      <c r="F154" s="39"/>
      <c r="G154" s="47"/>
      <c r="H154" s="40"/>
      <c r="I154" s="48"/>
      <c r="J154" s="49"/>
      <c r="K154" s="50"/>
      <c r="L154" s="51"/>
      <c r="M154" s="52"/>
      <c r="N154" s="46"/>
      <c r="O154" s="53">
        <f t="shared" si="2"/>
        <v>0</v>
      </c>
      <c r="P154" s="54"/>
    </row>
    <row r="155" spans="1:16" ht="16" x14ac:dyDescent="0.2">
      <c r="A155" s="46"/>
      <c r="B155" s="40"/>
      <c r="C155" s="40"/>
      <c r="D155" s="40"/>
      <c r="E155" s="37"/>
      <c r="F155" s="39"/>
      <c r="G155" s="47"/>
      <c r="H155" s="40"/>
      <c r="I155" s="48"/>
      <c r="J155" s="49"/>
      <c r="K155" s="50"/>
      <c r="L155" s="51"/>
      <c r="M155" s="52"/>
      <c r="N155" s="46"/>
      <c r="O155" s="53">
        <f t="shared" si="2"/>
        <v>0</v>
      </c>
      <c r="P155" s="54"/>
    </row>
    <row r="156" spans="1:16" ht="16" x14ac:dyDescent="0.2">
      <c r="A156" s="46"/>
      <c r="B156" s="40"/>
      <c r="C156" s="40"/>
      <c r="D156" s="40"/>
      <c r="E156" s="37"/>
      <c r="F156" s="39"/>
      <c r="G156" s="47"/>
      <c r="H156" s="40"/>
      <c r="I156" s="48"/>
      <c r="J156" s="49"/>
      <c r="K156" s="50"/>
      <c r="L156" s="51"/>
      <c r="M156" s="52"/>
      <c r="N156" s="46"/>
      <c r="O156" s="53">
        <f t="shared" si="2"/>
        <v>0</v>
      </c>
      <c r="P156" s="54"/>
    </row>
    <row r="157" spans="1:16" ht="16" x14ac:dyDescent="0.2">
      <c r="A157" s="46"/>
      <c r="B157" s="40"/>
      <c r="C157" s="40"/>
      <c r="D157" s="40"/>
      <c r="E157" s="37"/>
      <c r="F157" s="39"/>
      <c r="G157" s="47"/>
      <c r="H157" s="40"/>
      <c r="I157" s="48"/>
      <c r="J157" s="49"/>
      <c r="K157" s="50"/>
      <c r="L157" s="51"/>
      <c r="M157" s="52"/>
      <c r="N157" s="46"/>
      <c r="O157" s="53">
        <f t="shared" si="2"/>
        <v>0</v>
      </c>
      <c r="P157" s="54"/>
    </row>
    <row r="158" spans="1:16" ht="16" x14ac:dyDescent="0.2">
      <c r="A158" s="46"/>
      <c r="B158" s="40"/>
      <c r="C158" s="40"/>
      <c r="D158" s="40"/>
      <c r="E158" s="37"/>
      <c r="F158" s="39"/>
      <c r="G158" s="47"/>
      <c r="H158" s="40"/>
      <c r="I158" s="48"/>
      <c r="J158" s="49"/>
      <c r="K158" s="50"/>
      <c r="L158" s="51"/>
      <c r="M158" s="52"/>
      <c r="N158" s="46"/>
      <c r="O158" s="53">
        <f t="shared" si="2"/>
        <v>0</v>
      </c>
      <c r="P158" s="54"/>
    </row>
    <row r="159" spans="1:16" ht="16" x14ac:dyDescent="0.2">
      <c r="A159" s="46"/>
      <c r="B159" s="40"/>
      <c r="C159" s="40"/>
      <c r="D159" s="40"/>
      <c r="E159" s="37"/>
      <c r="F159" s="39"/>
      <c r="G159" s="47"/>
      <c r="H159" s="40"/>
      <c r="I159" s="48"/>
      <c r="J159" s="49"/>
      <c r="K159" s="50"/>
      <c r="L159" s="51"/>
      <c r="M159" s="52"/>
      <c r="N159" s="46"/>
      <c r="O159" s="53">
        <f t="shared" si="2"/>
        <v>0</v>
      </c>
      <c r="P159" s="54"/>
    </row>
    <row r="160" spans="1:16" ht="16" x14ac:dyDescent="0.2">
      <c r="A160" s="46"/>
      <c r="B160" s="40"/>
      <c r="C160" s="40"/>
      <c r="D160" s="40"/>
      <c r="E160" s="37"/>
      <c r="F160" s="39"/>
      <c r="G160" s="47"/>
      <c r="H160" s="40"/>
      <c r="I160" s="48"/>
      <c r="J160" s="49"/>
      <c r="K160" s="50"/>
      <c r="L160" s="51"/>
      <c r="M160" s="52"/>
      <c r="N160" s="46"/>
      <c r="O160" s="53">
        <f t="shared" si="2"/>
        <v>0</v>
      </c>
      <c r="P160" s="54"/>
    </row>
    <row r="161" spans="1:16" ht="16" x14ac:dyDescent="0.2">
      <c r="A161" s="46"/>
      <c r="B161" s="40"/>
      <c r="C161" s="40"/>
      <c r="D161" s="40"/>
      <c r="E161" s="37"/>
      <c r="F161" s="39"/>
      <c r="G161" s="47"/>
      <c r="H161" s="40"/>
      <c r="I161" s="48"/>
      <c r="J161" s="49"/>
      <c r="K161" s="50"/>
      <c r="L161" s="51"/>
      <c r="M161" s="52"/>
      <c r="N161" s="46"/>
      <c r="O161" s="53">
        <f t="shared" si="2"/>
        <v>0</v>
      </c>
      <c r="P161" s="54"/>
    </row>
    <row r="162" spans="1:16" ht="16" x14ac:dyDescent="0.2">
      <c r="A162" s="46"/>
      <c r="B162" s="40"/>
      <c r="C162" s="40"/>
      <c r="D162" s="40"/>
      <c r="E162" s="37"/>
      <c r="F162" s="39"/>
      <c r="G162" s="47"/>
      <c r="H162" s="40"/>
      <c r="I162" s="48"/>
      <c r="J162" s="49"/>
      <c r="K162" s="50"/>
      <c r="L162" s="51"/>
      <c r="M162" s="52"/>
      <c r="N162" s="46"/>
      <c r="O162" s="53">
        <f t="shared" si="2"/>
        <v>0</v>
      </c>
      <c r="P162" s="54"/>
    </row>
    <row r="163" spans="1:16" ht="16" x14ac:dyDescent="0.2">
      <c r="A163" s="46"/>
      <c r="B163" s="40"/>
      <c r="C163" s="40"/>
      <c r="D163" s="40"/>
      <c r="E163" s="37"/>
      <c r="F163" s="39"/>
      <c r="G163" s="47"/>
      <c r="H163" s="40"/>
      <c r="I163" s="48"/>
      <c r="J163" s="49"/>
      <c r="K163" s="50"/>
      <c r="L163" s="51"/>
      <c r="M163" s="52"/>
      <c r="N163" s="46"/>
      <c r="O163" s="53">
        <f t="shared" si="2"/>
        <v>0</v>
      </c>
      <c r="P163" s="54"/>
    </row>
    <row r="164" spans="1:16" ht="16" x14ac:dyDescent="0.2">
      <c r="A164" s="46"/>
      <c r="B164" s="40"/>
      <c r="C164" s="40"/>
      <c r="D164" s="40"/>
      <c r="E164" s="37"/>
      <c r="F164" s="39"/>
      <c r="G164" s="47"/>
      <c r="H164" s="40"/>
      <c r="I164" s="48"/>
      <c r="J164" s="49"/>
      <c r="K164" s="50"/>
      <c r="L164" s="51"/>
      <c r="M164" s="52"/>
      <c r="N164" s="46"/>
      <c r="O164" s="53">
        <f t="shared" si="2"/>
        <v>0</v>
      </c>
      <c r="P164" s="54"/>
    </row>
    <row r="165" spans="1:16" ht="16" x14ac:dyDescent="0.2">
      <c r="A165" s="46"/>
      <c r="B165" s="40"/>
      <c r="C165" s="40"/>
      <c r="D165" s="40"/>
      <c r="E165" s="37"/>
      <c r="F165" s="39"/>
      <c r="G165" s="47"/>
      <c r="H165" s="40"/>
      <c r="I165" s="48"/>
      <c r="J165" s="49"/>
      <c r="K165" s="50"/>
      <c r="L165" s="51"/>
      <c r="M165" s="52"/>
      <c r="N165" s="46"/>
      <c r="O165" s="53">
        <f t="shared" si="2"/>
        <v>0</v>
      </c>
      <c r="P165" s="54"/>
    </row>
    <row r="166" spans="1:16" ht="16" x14ac:dyDescent="0.2">
      <c r="A166" s="46"/>
      <c r="B166" s="40"/>
      <c r="C166" s="40"/>
      <c r="D166" s="40"/>
      <c r="E166" s="37"/>
      <c r="F166" s="39"/>
      <c r="G166" s="47"/>
      <c r="H166" s="40"/>
      <c r="I166" s="48"/>
      <c r="J166" s="49"/>
      <c r="K166" s="50"/>
      <c r="L166" s="51"/>
      <c r="M166" s="52"/>
      <c r="N166" s="46"/>
      <c r="O166" s="53">
        <f t="shared" si="2"/>
        <v>0</v>
      </c>
      <c r="P166" s="54"/>
    </row>
    <row r="167" spans="1:16" ht="16" x14ac:dyDescent="0.2">
      <c r="A167" s="46"/>
      <c r="B167" s="40"/>
      <c r="C167" s="40"/>
      <c r="D167" s="40"/>
      <c r="E167" s="37"/>
      <c r="F167" s="39"/>
      <c r="G167" s="47"/>
      <c r="H167" s="40"/>
      <c r="I167" s="48"/>
      <c r="J167" s="49"/>
      <c r="K167" s="50"/>
      <c r="L167" s="51"/>
      <c r="M167" s="52"/>
      <c r="N167" s="46"/>
      <c r="O167" s="53">
        <f t="shared" si="2"/>
        <v>0</v>
      </c>
      <c r="P167" s="54"/>
    </row>
    <row r="168" spans="1:16" ht="16" x14ac:dyDescent="0.2">
      <c r="A168" s="46"/>
      <c r="B168" s="40"/>
      <c r="C168" s="40"/>
      <c r="D168" s="40"/>
      <c r="E168" s="37"/>
      <c r="F168" s="39"/>
      <c r="G168" s="47"/>
      <c r="H168" s="40"/>
      <c r="I168" s="48"/>
      <c r="J168" s="49"/>
      <c r="K168" s="50"/>
      <c r="L168" s="51"/>
      <c r="M168" s="52"/>
      <c r="N168" s="46"/>
      <c r="O168" s="53">
        <f t="shared" si="2"/>
        <v>0</v>
      </c>
      <c r="P168" s="54"/>
    </row>
    <row r="169" spans="1:16" ht="16" x14ac:dyDescent="0.2">
      <c r="A169" s="46"/>
      <c r="B169" s="40"/>
      <c r="C169" s="40"/>
      <c r="D169" s="40"/>
      <c r="E169" s="37"/>
      <c r="F169" s="39"/>
      <c r="G169" s="47"/>
      <c r="H169" s="40"/>
      <c r="I169" s="48"/>
      <c r="J169" s="49"/>
      <c r="K169" s="50"/>
      <c r="L169" s="51"/>
      <c r="M169" s="52"/>
      <c r="N169" s="46"/>
      <c r="O169" s="53">
        <f t="shared" si="2"/>
        <v>0</v>
      </c>
      <c r="P169" s="54"/>
    </row>
    <row r="170" spans="1:16" ht="16" x14ac:dyDescent="0.2">
      <c r="A170" s="46"/>
      <c r="B170" s="40"/>
      <c r="C170" s="40"/>
      <c r="D170" s="40"/>
      <c r="E170" s="37"/>
      <c r="F170" s="39"/>
      <c r="G170" s="47"/>
      <c r="H170" s="40"/>
      <c r="I170" s="48"/>
      <c r="J170" s="49"/>
      <c r="K170" s="50"/>
      <c r="L170" s="51"/>
      <c r="M170" s="52"/>
      <c r="N170" s="46"/>
      <c r="O170" s="53">
        <f t="shared" si="2"/>
        <v>0</v>
      </c>
      <c r="P170" s="54"/>
    </row>
    <row r="171" spans="1:16" ht="16" x14ac:dyDescent="0.2">
      <c r="A171" s="46"/>
      <c r="B171" s="40"/>
      <c r="C171" s="40"/>
      <c r="D171" s="40"/>
      <c r="E171" s="37"/>
      <c r="F171" s="39"/>
      <c r="G171" s="47"/>
      <c r="H171" s="40"/>
      <c r="I171" s="48"/>
      <c r="J171" s="49"/>
      <c r="K171" s="50"/>
      <c r="L171" s="51"/>
      <c r="M171" s="52"/>
      <c r="N171" s="46"/>
      <c r="O171" s="53">
        <f t="shared" si="2"/>
        <v>0</v>
      </c>
      <c r="P171" s="54"/>
    </row>
    <row r="172" spans="1:16" ht="16" x14ac:dyDescent="0.2">
      <c r="A172" s="46"/>
      <c r="B172" s="40"/>
      <c r="C172" s="40"/>
      <c r="D172" s="40"/>
      <c r="E172" s="37"/>
      <c r="F172" s="39"/>
      <c r="G172" s="47"/>
      <c r="H172" s="40"/>
      <c r="I172" s="48"/>
      <c r="J172" s="49"/>
      <c r="K172" s="50"/>
      <c r="L172" s="51"/>
      <c r="M172" s="52"/>
      <c r="N172" s="46"/>
      <c r="O172" s="53">
        <f t="shared" si="2"/>
        <v>0</v>
      </c>
      <c r="P172" s="54"/>
    </row>
    <row r="173" spans="1:16" ht="16" x14ac:dyDescent="0.2">
      <c r="A173" s="46"/>
      <c r="B173" s="40"/>
      <c r="C173" s="40"/>
      <c r="D173" s="90"/>
      <c r="E173" s="59"/>
      <c r="F173" s="39"/>
      <c r="G173" s="47"/>
      <c r="H173" s="40"/>
      <c r="I173" s="48"/>
      <c r="J173" s="49"/>
      <c r="K173" s="50"/>
      <c r="L173" s="51"/>
      <c r="M173" s="52"/>
      <c r="N173" s="46"/>
      <c r="O173" s="53">
        <f t="shared" si="2"/>
        <v>0</v>
      </c>
      <c r="P173" s="54"/>
    </row>
    <row r="174" spans="1:16" ht="16" x14ac:dyDescent="0.2">
      <c r="A174" s="46"/>
      <c r="B174" s="40"/>
      <c r="C174" s="40"/>
      <c r="D174" s="40"/>
      <c r="E174" s="37"/>
      <c r="F174" s="39"/>
      <c r="G174" s="47"/>
      <c r="H174" s="40"/>
      <c r="I174" s="48"/>
      <c r="J174" s="49"/>
      <c r="K174" s="50"/>
      <c r="L174" s="51"/>
      <c r="M174" s="52"/>
      <c r="N174" s="46"/>
      <c r="O174" s="53">
        <f t="shared" si="2"/>
        <v>0</v>
      </c>
      <c r="P174" s="54"/>
    </row>
    <row r="175" spans="1:16" ht="16" x14ac:dyDescent="0.2">
      <c r="A175" s="46"/>
      <c r="B175" s="40"/>
      <c r="C175" s="40"/>
      <c r="D175" s="40"/>
      <c r="E175" s="37"/>
      <c r="F175" s="39"/>
      <c r="G175" s="47"/>
      <c r="H175" s="40"/>
      <c r="I175" s="48"/>
      <c r="J175" s="49"/>
      <c r="K175" s="50"/>
      <c r="L175" s="51"/>
      <c r="M175" s="52"/>
      <c r="N175" s="46"/>
      <c r="O175" s="53">
        <f t="shared" si="2"/>
        <v>0</v>
      </c>
      <c r="P175" s="54"/>
    </row>
    <row r="176" spans="1:16" ht="16" x14ac:dyDescent="0.2">
      <c r="A176" s="46"/>
      <c r="B176" s="40"/>
      <c r="C176" s="40"/>
      <c r="D176" s="40"/>
      <c r="E176" s="37"/>
      <c r="F176" s="39"/>
      <c r="G176" s="47"/>
      <c r="H176" s="40"/>
      <c r="I176" s="48"/>
      <c r="J176" s="49"/>
      <c r="K176" s="50"/>
      <c r="L176" s="51"/>
      <c r="M176" s="52"/>
      <c r="N176" s="46"/>
      <c r="O176" s="53">
        <f t="shared" si="2"/>
        <v>0</v>
      </c>
      <c r="P176" s="54"/>
    </row>
    <row r="177" spans="1:16" ht="16" x14ac:dyDescent="0.2">
      <c r="A177" s="46"/>
      <c r="B177" s="40"/>
      <c r="C177" s="40"/>
      <c r="D177" s="40"/>
      <c r="E177" s="37"/>
      <c r="F177" s="39"/>
      <c r="G177" s="47"/>
      <c r="H177" s="40"/>
      <c r="I177" s="48"/>
      <c r="J177" s="49"/>
      <c r="K177" s="50"/>
      <c r="L177" s="51"/>
      <c r="M177" s="52"/>
      <c r="N177" s="46"/>
      <c r="O177" s="53">
        <f t="shared" si="2"/>
        <v>0</v>
      </c>
      <c r="P177" s="54"/>
    </row>
    <row r="178" spans="1:16" ht="16" x14ac:dyDescent="0.2">
      <c r="A178" s="46"/>
      <c r="B178" s="40"/>
      <c r="C178" s="40"/>
      <c r="D178" s="40"/>
      <c r="E178" s="37"/>
      <c r="F178" s="39"/>
      <c r="G178" s="47"/>
      <c r="H178" s="40"/>
      <c r="I178" s="48"/>
      <c r="J178" s="49"/>
      <c r="K178" s="50"/>
      <c r="L178" s="51"/>
      <c r="M178" s="52"/>
      <c r="N178" s="46"/>
      <c r="O178" s="53">
        <f t="shared" si="2"/>
        <v>0</v>
      </c>
      <c r="P178" s="54"/>
    </row>
    <row r="179" spans="1:16" ht="16" x14ac:dyDescent="0.2">
      <c r="A179" s="46"/>
      <c r="B179" s="40"/>
      <c r="C179" s="40"/>
      <c r="D179" s="40"/>
      <c r="E179" s="37"/>
      <c r="F179" s="39"/>
      <c r="G179" s="47"/>
      <c r="H179" s="40"/>
      <c r="I179" s="48"/>
      <c r="J179" s="49"/>
      <c r="K179" s="50"/>
      <c r="L179" s="51"/>
      <c r="M179" s="52"/>
      <c r="N179" s="46"/>
      <c r="O179" s="53">
        <f t="shared" si="2"/>
        <v>0</v>
      </c>
      <c r="P179" s="54"/>
    </row>
    <row r="180" spans="1:16" ht="16" x14ac:dyDescent="0.2">
      <c r="A180" s="46"/>
      <c r="B180" s="40"/>
      <c r="C180" s="40"/>
      <c r="D180" s="40"/>
      <c r="E180" s="37"/>
      <c r="F180" s="39"/>
      <c r="G180" s="47"/>
      <c r="H180" s="40"/>
      <c r="I180" s="48"/>
      <c r="J180" s="49"/>
      <c r="K180" s="50"/>
      <c r="L180" s="51"/>
      <c r="M180" s="52"/>
      <c r="N180" s="46"/>
      <c r="O180" s="53">
        <f t="shared" si="2"/>
        <v>0</v>
      </c>
      <c r="P180" s="54"/>
    </row>
    <row r="181" spans="1:16" ht="16" x14ac:dyDescent="0.2">
      <c r="A181" s="46"/>
      <c r="B181" s="40"/>
      <c r="C181" s="40"/>
      <c r="D181" s="40"/>
      <c r="E181" s="37"/>
      <c r="F181" s="39"/>
      <c r="G181" s="47"/>
      <c r="H181" s="40"/>
      <c r="I181" s="48"/>
      <c r="J181" s="49"/>
      <c r="K181" s="50"/>
      <c r="L181" s="51"/>
      <c r="M181" s="52"/>
      <c r="N181" s="46"/>
      <c r="O181" s="53">
        <f t="shared" si="2"/>
        <v>0</v>
      </c>
      <c r="P181" s="54"/>
    </row>
    <row r="182" spans="1:16" ht="16" x14ac:dyDescent="0.2">
      <c r="A182" s="46"/>
      <c r="B182" s="40"/>
      <c r="C182" s="40"/>
      <c r="D182" s="40"/>
      <c r="E182" s="37"/>
      <c r="F182" s="39"/>
      <c r="G182" s="47"/>
      <c r="H182" s="40"/>
      <c r="I182" s="48"/>
      <c r="J182" s="49"/>
      <c r="K182" s="50"/>
      <c r="L182" s="51"/>
      <c r="M182" s="52"/>
      <c r="N182" s="46"/>
      <c r="O182" s="53">
        <f t="shared" si="2"/>
        <v>0</v>
      </c>
      <c r="P182" s="54"/>
    </row>
    <row r="183" spans="1:16" ht="16" x14ac:dyDescent="0.2">
      <c r="A183" s="46"/>
      <c r="B183" s="40"/>
      <c r="C183" s="40"/>
      <c r="D183" s="40"/>
      <c r="E183" s="37"/>
      <c r="F183" s="39"/>
      <c r="G183" s="47"/>
      <c r="H183" s="40"/>
      <c r="I183" s="48"/>
      <c r="J183" s="49"/>
      <c r="K183" s="50"/>
      <c r="L183" s="51"/>
      <c r="M183" s="52"/>
      <c r="N183" s="46"/>
      <c r="O183" s="53">
        <f t="shared" si="2"/>
        <v>0</v>
      </c>
      <c r="P183" s="54"/>
    </row>
    <row r="184" spans="1:16" ht="16" x14ac:dyDescent="0.2">
      <c r="A184" s="46"/>
      <c r="B184" s="40"/>
      <c r="C184" s="40"/>
      <c r="D184" s="40"/>
      <c r="E184" s="37"/>
      <c r="F184" s="39"/>
      <c r="G184" s="47"/>
      <c r="H184" s="40"/>
      <c r="I184" s="48"/>
      <c r="J184" s="49"/>
      <c r="K184" s="50"/>
      <c r="L184" s="51"/>
      <c r="M184" s="52"/>
      <c r="N184" s="46"/>
      <c r="O184" s="53">
        <f t="shared" si="2"/>
        <v>0</v>
      </c>
      <c r="P184" s="54"/>
    </row>
    <row r="185" spans="1:16" ht="16" x14ac:dyDescent="0.2">
      <c r="A185" s="46"/>
      <c r="B185" s="40"/>
      <c r="C185" s="40"/>
      <c r="D185" s="40"/>
      <c r="E185" s="37"/>
      <c r="F185" s="39"/>
      <c r="G185" s="47"/>
      <c r="H185" s="40"/>
      <c r="I185" s="48"/>
      <c r="J185" s="49"/>
      <c r="K185" s="50"/>
      <c r="L185" s="51"/>
      <c r="M185" s="52"/>
      <c r="N185" s="46"/>
      <c r="O185" s="53">
        <f t="shared" si="2"/>
        <v>0</v>
      </c>
      <c r="P185" s="54"/>
    </row>
    <row r="186" spans="1:16" ht="16" x14ac:dyDescent="0.2">
      <c r="A186" s="46"/>
      <c r="B186" s="40"/>
      <c r="C186" s="40"/>
      <c r="D186" s="40"/>
      <c r="E186" s="37"/>
      <c r="F186" s="39"/>
      <c r="G186" s="47"/>
      <c r="H186" s="40"/>
      <c r="I186" s="48"/>
      <c r="J186" s="49"/>
      <c r="K186" s="50"/>
      <c r="L186" s="51"/>
      <c r="M186" s="52"/>
      <c r="N186" s="46"/>
      <c r="O186" s="53">
        <f t="shared" si="2"/>
        <v>0</v>
      </c>
      <c r="P186" s="54"/>
    </row>
    <row r="187" spans="1:16" ht="16" x14ac:dyDescent="0.2">
      <c r="A187" s="46"/>
      <c r="B187" s="40"/>
      <c r="C187" s="40"/>
      <c r="D187" s="40"/>
      <c r="E187" s="37"/>
      <c r="F187" s="39"/>
      <c r="G187" s="47"/>
      <c r="H187" s="40"/>
      <c r="I187" s="48"/>
      <c r="J187" s="49"/>
      <c r="K187" s="50"/>
      <c r="L187" s="51"/>
      <c r="M187" s="52"/>
      <c r="N187" s="46"/>
      <c r="O187" s="53">
        <f t="shared" si="2"/>
        <v>0</v>
      </c>
      <c r="P187" s="54"/>
    </row>
    <row r="188" spans="1:16" ht="16" x14ac:dyDescent="0.2">
      <c r="A188" s="46"/>
      <c r="B188" s="40"/>
      <c r="C188" s="40"/>
      <c r="D188" s="40"/>
      <c r="E188" s="37"/>
      <c r="F188" s="39"/>
      <c r="G188" s="47"/>
      <c r="H188" s="40"/>
      <c r="I188" s="48"/>
      <c r="J188" s="49"/>
      <c r="K188" s="50"/>
      <c r="L188" s="51"/>
      <c r="M188" s="52"/>
      <c r="N188" s="46"/>
      <c r="O188" s="53">
        <f t="shared" si="2"/>
        <v>0</v>
      </c>
      <c r="P188" s="54"/>
    </row>
    <row r="189" spans="1:16" ht="16" x14ac:dyDescent="0.2">
      <c r="A189" s="46"/>
      <c r="B189" s="40"/>
      <c r="C189" s="40"/>
      <c r="D189" s="40"/>
      <c r="E189" s="37"/>
      <c r="F189" s="39"/>
      <c r="G189" s="47"/>
      <c r="H189" s="40"/>
      <c r="I189" s="48"/>
      <c r="J189" s="49"/>
      <c r="K189" s="50"/>
      <c r="L189" s="51"/>
      <c r="M189" s="52"/>
      <c r="N189" s="46"/>
      <c r="O189" s="53">
        <f t="shared" si="2"/>
        <v>0</v>
      </c>
      <c r="P189" s="54"/>
    </row>
    <row r="190" spans="1:16" ht="16" x14ac:dyDescent="0.2">
      <c r="A190" s="46"/>
      <c r="B190" s="40"/>
      <c r="C190" s="40"/>
      <c r="D190" s="40"/>
      <c r="E190" s="37"/>
      <c r="F190" s="39"/>
      <c r="G190" s="47"/>
      <c r="H190" s="40"/>
      <c r="I190" s="48"/>
      <c r="J190" s="49"/>
      <c r="K190" s="50"/>
      <c r="L190" s="51"/>
      <c r="M190" s="52"/>
      <c r="N190" s="46"/>
      <c r="O190" s="53">
        <f t="shared" si="2"/>
        <v>0</v>
      </c>
      <c r="P190" s="54"/>
    </row>
    <row r="191" spans="1:16" ht="16" x14ac:dyDescent="0.2">
      <c r="A191" s="46"/>
      <c r="B191" s="40"/>
      <c r="C191" s="40"/>
      <c r="D191" s="40"/>
      <c r="E191" s="37"/>
      <c r="F191" s="39"/>
      <c r="G191" s="47"/>
      <c r="H191" s="40"/>
      <c r="I191" s="48"/>
      <c r="J191" s="49"/>
      <c r="K191" s="50"/>
      <c r="L191" s="51"/>
      <c r="M191" s="52"/>
      <c r="N191" s="46"/>
      <c r="O191" s="53">
        <f t="shared" si="2"/>
        <v>0</v>
      </c>
      <c r="P191" s="54"/>
    </row>
    <row r="192" spans="1:16" ht="16" x14ac:dyDescent="0.2">
      <c r="A192" s="46"/>
      <c r="B192" s="40"/>
      <c r="C192" s="40"/>
      <c r="D192" s="40"/>
      <c r="E192" s="37"/>
      <c r="F192" s="39"/>
      <c r="G192" s="47"/>
      <c r="H192" s="40"/>
      <c r="I192" s="48"/>
      <c r="J192" s="49"/>
      <c r="K192" s="50"/>
      <c r="L192" s="51"/>
      <c r="M192" s="52"/>
      <c r="N192" s="46"/>
      <c r="O192" s="53">
        <f t="shared" si="2"/>
        <v>0</v>
      </c>
      <c r="P192" s="54"/>
    </row>
    <row r="193" spans="1:16" ht="16" x14ac:dyDescent="0.2">
      <c r="A193" s="89"/>
      <c r="B193" s="90"/>
      <c r="C193" s="90"/>
      <c r="D193" s="90"/>
      <c r="E193" s="59"/>
      <c r="F193" s="91"/>
      <c r="G193" s="47"/>
      <c r="H193" s="40"/>
      <c r="I193" s="48"/>
      <c r="J193" s="49"/>
      <c r="K193" s="50"/>
      <c r="L193" s="51"/>
      <c r="M193" s="52"/>
      <c r="N193" s="46"/>
      <c r="O193" s="53">
        <f t="shared" si="2"/>
        <v>0</v>
      </c>
      <c r="P193" s="54"/>
    </row>
    <row r="194" spans="1:16" ht="16" x14ac:dyDescent="0.2">
      <c r="A194" s="46"/>
      <c r="B194" s="40"/>
      <c r="C194" s="40"/>
      <c r="D194" s="40"/>
      <c r="E194" s="37"/>
      <c r="F194" s="39"/>
      <c r="G194" s="47"/>
      <c r="H194" s="40"/>
      <c r="I194" s="48"/>
      <c r="J194" s="49"/>
      <c r="K194" s="50"/>
      <c r="L194" s="51"/>
      <c r="M194" s="52"/>
      <c r="N194" s="46"/>
      <c r="O194" s="53">
        <f t="shared" si="2"/>
        <v>0</v>
      </c>
      <c r="P194" s="54"/>
    </row>
    <row r="195" spans="1:16" ht="16" x14ac:dyDescent="0.2">
      <c r="A195" s="46"/>
      <c r="B195" s="40"/>
      <c r="C195" s="40"/>
      <c r="D195" s="40"/>
      <c r="E195" s="37"/>
      <c r="F195" s="39"/>
      <c r="G195" s="47"/>
      <c r="H195" s="40"/>
      <c r="I195" s="48"/>
      <c r="J195" s="49"/>
      <c r="K195" s="50"/>
      <c r="L195" s="51"/>
      <c r="M195" s="52"/>
      <c r="N195" s="46"/>
      <c r="O195" s="53">
        <f t="shared" ref="O195:O219" si="3">ABS(N195-A195)</f>
        <v>0</v>
      </c>
      <c r="P195" s="54"/>
    </row>
    <row r="196" spans="1:16" ht="16" x14ac:dyDescent="0.2">
      <c r="A196" s="46"/>
      <c r="B196" s="40"/>
      <c r="C196" s="40"/>
      <c r="D196" s="40"/>
      <c r="E196" s="37"/>
      <c r="F196" s="39"/>
      <c r="G196" s="47"/>
      <c r="H196" s="40"/>
      <c r="I196" s="48"/>
      <c r="J196" s="49"/>
      <c r="K196" s="50"/>
      <c r="L196" s="51"/>
      <c r="M196" s="52"/>
      <c r="N196" s="46"/>
      <c r="O196" s="53">
        <f t="shared" si="3"/>
        <v>0</v>
      </c>
      <c r="P196" s="54"/>
    </row>
    <row r="197" spans="1:16" ht="16" x14ac:dyDescent="0.2">
      <c r="A197" s="46"/>
      <c r="B197" s="40"/>
      <c r="C197" s="40"/>
      <c r="D197" s="40"/>
      <c r="E197" s="37"/>
      <c r="F197" s="39"/>
      <c r="G197" s="47"/>
      <c r="H197" s="40"/>
      <c r="I197" s="48"/>
      <c r="J197" s="49"/>
      <c r="K197" s="50"/>
      <c r="L197" s="51"/>
      <c r="M197" s="52"/>
      <c r="N197" s="46"/>
      <c r="O197" s="53">
        <f t="shared" si="3"/>
        <v>0</v>
      </c>
      <c r="P197" s="54"/>
    </row>
    <row r="198" spans="1:16" ht="16" x14ac:dyDescent="0.2">
      <c r="A198" s="46"/>
      <c r="B198" s="40"/>
      <c r="C198" s="40"/>
      <c r="D198" s="40"/>
      <c r="E198" s="37"/>
      <c r="F198" s="39"/>
      <c r="G198" s="47"/>
      <c r="H198" s="40"/>
      <c r="I198" s="48"/>
      <c r="J198" s="49"/>
      <c r="K198" s="50"/>
      <c r="L198" s="51"/>
      <c r="M198" s="52"/>
      <c r="N198" s="46"/>
      <c r="O198" s="53">
        <f t="shared" si="3"/>
        <v>0</v>
      </c>
      <c r="P198" s="54"/>
    </row>
    <row r="199" spans="1:16" ht="16" x14ac:dyDescent="0.2">
      <c r="A199" s="46"/>
      <c r="B199" s="40"/>
      <c r="C199" s="40"/>
      <c r="D199" s="40"/>
      <c r="E199" s="37"/>
      <c r="F199" s="39"/>
      <c r="G199" s="47"/>
      <c r="H199" s="40"/>
      <c r="I199" s="48"/>
      <c r="J199" s="49"/>
      <c r="K199" s="50"/>
      <c r="L199" s="51"/>
      <c r="M199" s="52"/>
      <c r="N199" s="46"/>
      <c r="O199" s="53">
        <f t="shared" si="3"/>
        <v>0</v>
      </c>
      <c r="P199" s="54"/>
    </row>
    <row r="200" spans="1:16" ht="16" x14ac:dyDescent="0.2">
      <c r="A200" s="46"/>
      <c r="B200" s="40"/>
      <c r="C200" s="40"/>
      <c r="D200" s="40"/>
      <c r="E200" s="37"/>
      <c r="F200" s="39"/>
      <c r="G200" s="47"/>
      <c r="H200" s="40"/>
      <c r="I200" s="48"/>
      <c r="J200" s="49"/>
      <c r="K200" s="50"/>
      <c r="L200" s="51"/>
      <c r="M200" s="52"/>
      <c r="N200" s="46"/>
      <c r="O200" s="53">
        <f t="shared" si="3"/>
        <v>0</v>
      </c>
      <c r="P200" s="54"/>
    </row>
    <row r="201" spans="1:16" ht="16" x14ac:dyDescent="0.2">
      <c r="A201" s="46"/>
      <c r="B201" s="40"/>
      <c r="C201" s="40"/>
      <c r="D201" s="40"/>
      <c r="E201" s="37"/>
      <c r="F201" s="39"/>
      <c r="G201" s="47"/>
      <c r="H201" s="40"/>
      <c r="I201" s="48"/>
      <c r="J201" s="49"/>
      <c r="K201" s="50"/>
      <c r="L201" s="51"/>
      <c r="M201" s="52"/>
      <c r="N201" s="46"/>
      <c r="O201" s="53">
        <f t="shared" si="3"/>
        <v>0</v>
      </c>
      <c r="P201" s="54"/>
    </row>
    <row r="202" spans="1:16" ht="16" x14ac:dyDescent="0.2">
      <c r="A202" s="46"/>
      <c r="B202" s="40"/>
      <c r="C202" s="40"/>
      <c r="D202" s="40"/>
      <c r="E202" s="37"/>
      <c r="F202" s="39"/>
      <c r="G202" s="47"/>
      <c r="H202" s="40"/>
      <c r="I202" s="48"/>
      <c r="J202" s="49"/>
      <c r="K202" s="50"/>
      <c r="L202" s="51"/>
      <c r="M202" s="52"/>
      <c r="N202" s="46"/>
      <c r="O202" s="53">
        <f t="shared" si="3"/>
        <v>0</v>
      </c>
      <c r="P202" s="54"/>
    </row>
    <row r="203" spans="1:16" ht="16" x14ac:dyDescent="0.2">
      <c r="A203" s="46"/>
      <c r="B203" s="40"/>
      <c r="C203" s="40"/>
      <c r="D203" s="40"/>
      <c r="E203" s="37"/>
      <c r="F203" s="39"/>
      <c r="G203" s="47"/>
      <c r="H203" s="40"/>
      <c r="I203" s="48"/>
      <c r="J203" s="49"/>
      <c r="K203" s="50"/>
      <c r="L203" s="51"/>
      <c r="M203" s="52"/>
      <c r="N203" s="46"/>
      <c r="O203" s="53">
        <f t="shared" si="3"/>
        <v>0</v>
      </c>
      <c r="P203" s="54"/>
    </row>
    <row r="204" spans="1:16" ht="16" x14ac:dyDescent="0.2">
      <c r="A204" s="46"/>
      <c r="B204" s="40"/>
      <c r="C204" s="40"/>
      <c r="D204" s="40"/>
      <c r="E204" s="37"/>
      <c r="F204" s="39"/>
      <c r="G204" s="47"/>
      <c r="H204" s="40"/>
      <c r="I204" s="48"/>
      <c r="J204" s="49"/>
      <c r="K204" s="50"/>
      <c r="L204" s="51"/>
      <c r="M204" s="52"/>
      <c r="N204" s="46"/>
      <c r="O204" s="53">
        <f t="shared" si="3"/>
        <v>0</v>
      </c>
      <c r="P204" s="54"/>
    </row>
    <row r="205" spans="1:16" ht="16" x14ac:dyDescent="0.2">
      <c r="A205" s="46"/>
      <c r="B205" s="40"/>
      <c r="C205" s="40"/>
      <c r="D205" s="40"/>
      <c r="E205" s="37"/>
      <c r="F205" s="39"/>
      <c r="G205" s="47"/>
      <c r="H205" s="40"/>
      <c r="I205" s="48"/>
      <c r="J205" s="49"/>
      <c r="K205" s="50"/>
      <c r="L205" s="51"/>
      <c r="M205" s="52"/>
      <c r="N205" s="46"/>
      <c r="O205" s="53">
        <f t="shared" si="3"/>
        <v>0</v>
      </c>
      <c r="P205" s="54"/>
    </row>
    <row r="206" spans="1:16" ht="16" x14ac:dyDescent="0.2">
      <c r="A206" s="46"/>
      <c r="B206" s="40"/>
      <c r="C206" s="40"/>
      <c r="D206" s="40"/>
      <c r="E206" s="37"/>
      <c r="F206" s="39"/>
      <c r="G206" s="47"/>
      <c r="H206" s="40"/>
      <c r="I206" s="48"/>
      <c r="J206" s="49"/>
      <c r="K206" s="50"/>
      <c r="L206" s="51"/>
      <c r="M206" s="52"/>
      <c r="N206" s="46"/>
      <c r="O206" s="53">
        <f t="shared" si="3"/>
        <v>0</v>
      </c>
      <c r="P206" s="54"/>
    </row>
    <row r="207" spans="1:16" ht="16" x14ac:dyDescent="0.2">
      <c r="A207" s="46"/>
      <c r="B207" s="40"/>
      <c r="C207" s="40"/>
      <c r="D207" s="40"/>
      <c r="E207" s="37"/>
      <c r="F207" s="39"/>
      <c r="G207" s="47"/>
      <c r="H207" s="40"/>
      <c r="I207" s="48"/>
      <c r="J207" s="49"/>
      <c r="K207" s="50"/>
      <c r="L207" s="51"/>
      <c r="M207" s="52"/>
      <c r="N207" s="46"/>
      <c r="O207" s="53">
        <f t="shared" si="3"/>
        <v>0</v>
      </c>
      <c r="P207" s="54"/>
    </row>
    <row r="208" spans="1:16" ht="16" x14ac:dyDescent="0.2">
      <c r="A208" s="46"/>
      <c r="B208" s="40"/>
      <c r="C208" s="40"/>
      <c r="D208" s="40"/>
      <c r="E208" s="37"/>
      <c r="F208" s="39"/>
      <c r="G208" s="47"/>
      <c r="H208" s="40"/>
      <c r="I208" s="48"/>
      <c r="J208" s="49"/>
      <c r="K208" s="50"/>
      <c r="L208" s="51"/>
      <c r="M208" s="52"/>
      <c r="N208" s="46"/>
      <c r="O208" s="53">
        <f t="shared" si="3"/>
        <v>0</v>
      </c>
      <c r="P208" s="54"/>
    </row>
    <row r="209" spans="1:16" ht="16" x14ac:dyDescent="0.2">
      <c r="A209" s="46"/>
      <c r="B209" s="40"/>
      <c r="C209" s="40"/>
      <c r="D209" s="40"/>
      <c r="E209" s="37"/>
      <c r="F209" s="39"/>
      <c r="G209" s="47"/>
      <c r="H209" s="40"/>
      <c r="I209" s="48"/>
      <c r="J209" s="49"/>
      <c r="K209" s="50"/>
      <c r="L209" s="51"/>
      <c r="M209" s="52"/>
      <c r="N209" s="46"/>
      <c r="O209" s="53">
        <f t="shared" si="3"/>
        <v>0</v>
      </c>
      <c r="P209" s="54"/>
    </row>
    <row r="210" spans="1:16" ht="16" x14ac:dyDescent="0.2">
      <c r="A210" s="46"/>
      <c r="B210" s="40"/>
      <c r="C210" s="40"/>
      <c r="D210" s="40"/>
      <c r="E210" s="37"/>
      <c r="F210" s="39"/>
      <c r="G210" s="47"/>
      <c r="H210" s="40"/>
      <c r="I210" s="48"/>
      <c r="J210" s="49"/>
      <c r="K210" s="50"/>
      <c r="L210" s="51"/>
      <c r="M210" s="52"/>
      <c r="N210" s="46"/>
      <c r="O210" s="53">
        <f t="shared" si="3"/>
        <v>0</v>
      </c>
      <c r="P210" s="54"/>
    </row>
    <row r="211" spans="1:16" ht="16" x14ac:dyDescent="0.2">
      <c r="A211" s="46"/>
      <c r="B211" s="40"/>
      <c r="C211" s="40"/>
      <c r="D211" s="40"/>
      <c r="E211" s="37"/>
      <c r="F211" s="39"/>
      <c r="G211" s="47"/>
      <c r="H211" s="40"/>
      <c r="I211" s="48"/>
      <c r="J211" s="49"/>
      <c r="K211" s="50"/>
      <c r="L211" s="51"/>
      <c r="M211" s="52"/>
      <c r="N211" s="46"/>
      <c r="O211" s="53">
        <f t="shared" si="3"/>
        <v>0</v>
      </c>
      <c r="P211" s="54"/>
    </row>
    <row r="212" spans="1:16" ht="16" x14ac:dyDescent="0.2">
      <c r="A212" s="46"/>
      <c r="B212" s="40"/>
      <c r="C212" s="40"/>
      <c r="D212" s="40"/>
      <c r="E212" s="37"/>
      <c r="F212" s="39"/>
      <c r="G212" s="47"/>
      <c r="H212" s="40"/>
      <c r="I212" s="48"/>
      <c r="J212" s="49"/>
      <c r="K212" s="50"/>
      <c r="L212" s="51"/>
      <c r="M212" s="52"/>
      <c r="N212" s="46"/>
      <c r="O212" s="53">
        <f t="shared" si="3"/>
        <v>0</v>
      </c>
      <c r="P212" s="54"/>
    </row>
    <row r="213" spans="1:16" ht="16" x14ac:dyDescent="0.2">
      <c r="A213" s="46"/>
      <c r="B213" s="40"/>
      <c r="C213" s="40"/>
      <c r="D213" s="40"/>
      <c r="E213" s="37"/>
      <c r="F213" s="39"/>
      <c r="G213" s="47"/>
      <c r="H213" s="40"/>
      <c r="I213" s="48"/>
      <c r="J213" s="49"/>
      <c r="K213" s="50"/>
      <c r="L213" s="51"/>
      <c r="M213" s="52"/>
      <c r="N213" s="46"/>
      <c r="O213" s="53">
        <f t="shared" si="3"/>
        <v>0</v>
      </c>
      <c r="P213" s="54"/>
    </row>
    <row r="214" spans="1:16" ht="16" x14ac:dyDescent="0.2">
      <c r="A214" s="46"/>
      <c r="B214" s="40"/>
      <c r="C214" s="40"/>
      <c r="D214" s="40"/>
      <c r="E214" s="37"/>
      <c r="F214" s="39"/>
      <c r="G214" s="47"/>
      <c r="H214" s="40"/>
      <c r="I214" s="48"/>
      <c r="J214" s="49"/>
      <c r="K214" s="50"/>
      <c r="L214" s="51"/>
      <c r="M214" s="52"/>
      <c r="N214" s="46"/>
      <c r="O214" s="53">
        <f t="shared" si="3"/>
        <v>0</v>
      </c>
      <c r="P214" s="54"/>
    </row>
    <row r="215" spans="1:16" ht="16" x14ac:dyDescent="0.2">
      <c r="A215" s="46"/>
      <c r="B215" s="40"/>
      <c r="C215" s="40"/>
      <c r="D215" s="40"/>
      <c r="E215" s="37"/>
      <c r="F215" s="39"/>
      <c r="G215" s="47"/>
      <c r="H215" s="40"/>
      <c r="I215" s="48"/>
      <c r="J215" s="49"/>
      <c r="K215" s="107"/>
      <c r="L215" s="110"/>
      <c r="M215" s="111"/>
      <c r="N215" s="46"/>
      <c r="O215" s="53">
        <f t="shared" si="3"/>
        <v>0</v>
      </c>
      <c r="P215" s="54"/>
    </row>
    <row r="216" spans="1:16" ht="16" x14ac:dyDescent="0.2">
      <c r="A216" s="46"/>
      <c r="B216" s="40"/>
      <c r="C216" s="40"/>
      <c r="D216" s="40"/>
      <c r="E216" s="37"/>
      <c r="F216" s="39"/>
      <c r="G216" s="47"/>
      <c r="H216" s="40"/>
      <c r="I216" s="48"/>
      <c r="J216" s="49"/>
      <c r="K216" s="50"/>
      <c r="L216" s="51"/>
      <c r="M216" s="52"/>
      <c r="N216" s="46"/>
      <c r="O216" s="53">
        <f t="shared" si="3"/>
        <v>0</v>
      </c>
      <c r="P216" s="54"/>
    </row>
    <row r="217" spans="1:16" ht="16" x14ac:dyDescent="0.2">
      <c r="A217" s="46"/>
      <c r="B217" s="40"/>
      <c r="C217" s="40"/>
      <c r="D217" s="40"/>
      <c r="E217" s="37"/>
      <c r="F217" s="39"/>
      <c r="G217" s="47"/>
      <c r="H217" s="40"/>
      <c r="I217" s="48"/>
      <c r="J217" s="49"/>
      <c r="K217" s="50"/>
      <c r="L217" s="51"/>
      <c r="M217" s="52"/>
      <c r="N217" s="46"/>
      <c r="O217" s="53">
        <f t="shared" si="3"/>
        <v>0</v>
      </c>
      <c r="P217" s="54"/>
    </row>
    <row r="218" spans="1:16" ht="16" x14ac:dyDescent="0.2">
      <c r="A218" s="46"/>
      <c r="B218" s="40"/>
      <c r="C218" s="40"/>
      <c r="D218" s="40"/>
      <c r="E218" s="37"/>
      <c r="F218" s="39"/>
      <c r="G218" s="47"/>
      <c r="H218" s="40"/>
      <c r="I218" s="48"/>
      <c r="J218" s="49"/>
      <c r="K218" s="50"/>
      <c r="L218" s="51"/>
      <c r="M218" s="52"/>
      <c r="N218" s="46"/>
      <c r="O218" s="53">
        <f t="shared" si="3"/>
        <v>0</v>
      </c>
      <c r="P218" s="54"/>
    </row>
    <row r="219" spans="1:16" ht="16" x14ac:dyDescent="0.2">
      <c r="A219" s="46"/>
      <c r="B219" s="40"/>
      <c r="C219" s="40"/>
      <c r="D219" s="40"/>
      <c r="E219" s="37"/>
      <c r="F219" s="39"/>
      <c r="G219" s="47"/>
      <c r="H219" s="40"/>
      <c r="I219" s="114"/>
      <c r="J219" s="49"/>
      <c r="K219" s="107"/>
      <c r="L219" s="110"/>
      <c r="M219" s="111"/>
      <c r="N219" s="46"/>
      <c r="O219" s="53">
        <f t="shared" si="3"/>
        <v>0</v>
      </c>
      <c r="P219" s="54"/>
    </row>
    <row r="220" spans="1:16" ht="33" customHeight="1" thickBot="1" x14ac:dyDescent="0.25">
      <c r="A220" s="100" t="s">
        <v>55</v>
      </c>
      <c r="B220" s="60"/>
      <c r="C220" s="104"/>
      <c r="D220" s="104"/>
      <c r="E220" s="92">
        <f>SUM(E4:E219)</f>
        <v>85</v>
      </c>
      <c r="F220" s="35"/>
      <c r="G220" s="161" t="s">
        <v>56</v>
      </c>
      <c r="H220" s="162"/>
      <c r="I220" s="62">
        <f>SUM(I4:I193)</f>
        <v>37</v>
      </c>
      <c r="J220" s="105">
        <f>SUM(J4:J193)</f>
        <v>0</v>
      </c>
      <c r="K220" s="108">
        <f>SUM(K4:K193)</f>
        <v>0</v>
      </c>
      <c r="L220" s="110">
        <f>SUM(L4:L193)</f>
        <v>50</v>
      </c>
      <c r="M220" s="52">
        <f>SUM(M4:M193)</f>
        <v>0</v>
      </c>
      <c r="N220" s="93"/>
      <c r="O220" s="64">
        <f>SUM(I220:M220)</f>
        <v>87</v>
      </c>
      <c r="P220" s="128" t="s">
        <v>57</v>
      </c>
    </row>
    <row r="221" spans="1:16" ht="28.5" customHeight="1" thickBot="1" x14ac:dyDescent="0.25">
      <c r="A221" s="150" t="s">
        <v>58</v>
      </c>
      <c r="B221" s="150"/>
      <c r="C221" s="150"/>
      <c r="D221" s="117"/>
      <c r="E221" s="61">
        <f>SUM(C4:C219)</f>
        <v>16</v>
      </c>
      <c r="F221" s="35"/>
      <c r="G221" s="163" t="s">
        <v>184</v>
      </c>
      <c r="H221" s="164"/>
      <c r="I221" s="66">
        <f>SUMIF(I4:I193,"=1",O4:O193)</f>
        <v>0.45625000000000027</v>
      </c>
      <c r="J221" s="106">
        <f>SUMIF(J4:J193,"=1",O4:O193)</f>
        <v>0</v>
      </c>
      <c r="K221" s="109">
        <f>SUMIF(K4:K193,"=1",O4:O193)</f>
        <v>0</v>
      </c>
      <c r="L221" s="113">
        <f>SUMIF(L4:L193,"=1",O4:O193)</f>
        <v>0.56249999999999944</v>
      </c>
      <c r="M221" s="112">
        <f>SUMIF(M4:M193,"=1",O4:O193)</f>
        <v>0</v>
      </c>
      <c r="N221" s="94"/>
      <c r="O221" s="67">
        <f>SUM(O4:O219)</f>
        <v>1.0187499999999994</v>
      </c>
      <c r="P221" s="128" t="s">
        <v>181</v>
      </c>
    </row>
    <row r="222" spans="1:16" ht="36" customHeight="1" x14ac:dyDescent="0.2">
      <c r="A222" s="63"/>
      <c r="B222" s="69"/>
      <c r="C222" s="35"/>
      <c r="D222" s="35"/>
      <c r="E222" s="35"/>
      <c r="F222" s="35"/>
      <c r="G222" s="163" t="s">
        <v>185</v>
      </c>
      <c r="H222" s="164"/>
      <c r="I222" s="70">
        <f>ABS(I221*60)</f>
        <v>27.375000000000014</v>
      </c>
      <c r="J222" s="71">
        <f>ABS(J221*60)</f>
        <v>0</v>
      </c>
      <c r="K222" s="72">
        <f>ABS(K221*60)</f>
        <v>0</v>
      </c>
      <c r="L222" s="73">
        <f>ABS(L221*60)</f>
        <v>33.749999999999964</v>
      </c>
      <c r="M222" s="74">
        <f>ABS(M221*60)</f>
        <v>0</v>
      </c>
      <c r="N222" s="95"/>
      <c r="O222" s="53">
        <f>ABS(O221*60)</f>
        <v>61.124999999999964</v>
      </c>
      <c r="P222" s="128" t="s">
        <v>182</v>
      </c>
    </row>
    <row r="223" spans="1:16" ht="31.5" customHeight="1" x14ac:dyDescent="0.2">
      <c r="A223" s="63"/>
      <c r="B223" s="69"/>
      <c r="C223" s="35"/>
      <c r="D223" s="35"/>
      <c r="E223" s="35"/>
      <c r="F223" s="35"/>
      <c r="G223" s="163" t="s">
        <v>186</v>
      </c>
      <c r="H223" s="164"/>
      <c r="I223" s="115">
        <f t="shared" ref="I223" si="4">ABS(I222/I220)</f>
        <v>0.73986486486486525</v>
      </c>
      <c r="J223" s="116">
        <v>0</v>
      </c>
      <c r="K223" s="76">
        <v>0</v>
      </c>
      <c r="L223" s="77">
        <f>ABS(L222/L220)</f>
        <v>0.67499999999999927</v>
      </c>
      <c r="M223" s="78">
        <v>0</v>
      </c>
      <c r="N223" s="93"/>
      <c r="O223" s="79">
        <f>ABS(O222/O220)</f>
        <v>0.70258620689655127</v>
      </c>
      <c r="P223" s="129" t="s">
        <v>183</v>
      </c>
    </row>
    <row r="224" spans="1:16" ht="17" thickBot="1" x14ac:dyDescent="0.25">
      <c r="A224" s="63"/>
      <c r="B224" s="69"/>
      <c r="C224" s="35"/>
      <c r="D224" s="35"/>
      <c r="E224" s="35"/>
      <c r="F224" s="35"/>
      <c r="G224" s="81"/>
      <c r="H224" s="82"/>
      <c r="I224" s="35"/>
      <c r="J224" s="83"/>
      <c r="K224" s="83"/>
      <c r="L224" s="83"/>
      <c r="M224" s="83"/>
      <c r="N224" s="63"/>
      <c r="O224" s="35"/>
      <c r="P224" s="35"/>
    </row>
    <row r="225" spans="1:16" ht="18" thickTop="1" thickBot="1" x14ac:dyDescent="0.25">
      <c r="A225" s="153" t="s">
        <v>65</v>
      </c>
      <c r="B225" s="154"/>
      <c r="C225" s="154"/>
      <c r="D225" s="154"/>
      <c r="E225" s="154"/>
      <c r="F225" s="154"/>
      <c r="G225" s="155"/>
      <c r="H225" s="82" t="s">
        <v>66</v>
      </c>
      <c r="I225" s="118" t="s">
        <v>187</v>
      </c>
      <c r="J225" s="118" t="s">
        <v>188</v>
      </c>
      <c r="K225" s="118">
        <v>46</v>
      </c>
      <c r="L225" s="118">
        <v>47</v>
      </c>
      <c r="M225" s="118">
        <v>51</v>
      </c>
      <c r="N225" s="63"/>
      <c r="O225" s="35"/>
      <c r="P225" s="35"/>
    </row>
    <row r="226" spans="1:16" ht="17" thickTop="1" x14ac:dyDescent="0.2">
      <c r="A226" s="63"/>
      <c r="B226" s="35"/>
      <c r="C226" s="35"/>
      <c r="D226" s="35"/>
      <c r="E226" s="35"/>
      <c r="F226" s="35" t="s">
        <v>67</v>
      </c>
      <c r="G226" s="82"/>
      <c r="H226" s="82" t="s">
        <v>68</v>
      </c>
      <c r="I226" s="118">
        <v>37821</v>
      </c>
      <c r="J226" s="118">
        <v>8700</v>
      </c>
      <c r="K226" s="118">
        <v>142727</v>
      </c>
      <c r="L226" s="118">
        <v>131620</v>
      </c>
      <c r="M226" s="118">
        <v>135000</v>
      </c>
      <c r="N226" s="63"/>
      <c r="O226" s="35"/>
      <c r="P226" s="35"/>
    </row>
    <row r="227" spans="1:16" ht="16" x14ac:dyDescent="0.2">
      <c r="A227" s="84" t="s">
        <v>46</v>
      </c>
      <c r="B227" s="140" t="s">
        <v>69</v>
      </c>
      <c r="C227" s="141"/>
      <c r="D227" s="141"/>
      <c r="E227" s="142"/>
      <c r="F227" s="85">
        <f>SUMIF(F4:F219,"CA",E4:E219)</f>
        <v>15</v>
      </c>
      <c r="G227" s="86">
        <f>ABS(F227/E220)</f>
        <v>0.17647058823529413</v>
      </c>
      <c r="H227" s="82" t="s">
        <v>70</v>
      </c>
      <c r="I227" s="118">
        <v>37878</v>
      </c>
      <c r="J227" s="118">
        <v>8700</v>
      </c>
      <c r="K227" s="118">
        <v>142787</v>
      </c>
      <c r="L227" s="118">
        <v>131678</v>
      </c>
      <c r="M227" s="118">
        <v>135000</v>
      </c>
      <c r="N227" s="63"/>
      <c r="O227" s="35"/>
      <c r="P227" s="35"/>
    </row>
    <row r="228" spans="1:16" ht="16" x14ac:dyDescent="0.2">
      <c r="A228" s="84" t="s">
        <v>44</v>
      </c>
      <c r="B228" s="140" t="s">
        <v>71</v>
      </c>
      <c r="C228" s="141"/>
      <c r="D228" s="141"/>
      <c r="E228" s="142"/>
      <c r="F228" s="85">
        <f>SUMIF(F4:F219,"EL",E4:E219)</f>
        <v>24</v>
      </c>
      <c r="G228" s="86">
        <f>ABS(F228/E220)</f>
        <v>0.28235294117647058</v>
      </c>
      <c r="H228" s="82" t="s">
        <v>72</v>
      </c>
      <c r="I228" s="118">
        <f>SUM(I227-I226)</f>
        <v>57</v>
      </c>
      <c r="J228" s="118">
        <f>SUM(J227-J226)</f>
        <v>0</v>
      </c>
      <c r="K228" s="118">
        <f>SUM(K227-K226)</f>
        <v>60</v>
      </c>
      <c r="L228" s="118">
        <f>SUM(L227-L226)</f>
        <v>58</v>
      </c>
      <c r="M228" s="118">
        <f>SUM(M227-M226)</f>
        <v>0</v>
      </c>
      <c r="N228" s="63"/>
      <c r="O228" s="35"/>
      <c r="P228" s="35"/>
    </row>
    <row r="229" spans="1:16" ht="16" x14ac:dyDescent="0.2">
      <c r="A229" s="84" t="s">
        <v>53</v>
      </c>
      <c r="B229" s="140" t="s">
        <v>73</v>
      </c>
      <c r="C229" s="141"/>
      <c r="D229" s="141"/>
      <c r="E229" s="142"/>
      <c r="F229" s="85">
        <f>SUMIF(F4:F219,"EN",E4:E219)</f>
        <v>0</v>
      </c>
      <c r="G229" s="86">
        <f>ABS(F229/E220)</f>
        <v>0</v>
      </c>
      <c r="H229" s="82" t="s">
        <v>74</v>
      </c>
      <c r="I229" s="118"/>
      <c r="J229" s="118"/>
      <c r="K229" s="118"/>
      <c r="L229" s="118"/>
      <c r="M229" s="118"/>
      <c r="N229" s="63"/>
      <c r="O229" s="35"/>
      <c r="P229" s="35"/>
    </row>
    <row r="230" spans="1:16" ht="16" x14ac:dyDescent="0.2">
      <c r="A230" s="84" t="s">
        <v>54</v>
      </c>
      <c r="B230" s="140" t="s">
        <v>75</v>
      </c>
      <c r="C230" s="141"/>
      <c r="D230" s="141"/>
      <c r="E230" s="142"/>
      <c r="F230" s="85">
        <f>SUMIF(F4:F219,"EV",E4:E219)</f>
        <v>0</v>
      </c>
      <c r="G230" s="86">
        <f>ABS(F230/E220)</f>
        <v>0</v>
      </c>
      <c r="H230" s="82"/>
      <c r="I230" s="118"/>
      <c r="J230" s="118"/>
      <c r="K230" s="118" t="s">
        <v>76</v>
      </c>
      <c r="L230" s="118"/>
      <c r="M230" s="118"/>
      <c r="N230" s="63"/>
      <c r="O230" s="35"/>
      <c r="P230" s="35"/>
    </row>
    <row r="231" spans="1:16" ht="16" x14ac:dyDescent="0.2">
      <c r="A231" s="84" t="s">
        <v>77</v>
      </c>
      <c r="B231" s="140" t="s">
        <v>78</v>
      </c>
      <c r="C231" s="141"/>
      <c r="D231" s="141"/>
      <c r="E231" s="142"/>
      <c r="F231" s="85">
        <f>SUMIF(F4:F219,"FP",E4:E219)</f>
        <v>0</v>
      </c>
      <c r="G231" s="86">
        <f>ABS(F231/E220)</f>
        <v>0</v>
      </c>
      <c r="H231" s="82"/>
      <c r="I231" s="35"/>
      <c r="J231" s="35"/>
      <c r="K231" s="35"/>
      <c r="L231" s="35"/>
      <c r="M231" s="35"/>
      <c r="N231" s="63"/>
      <c r="O231" s="35"/>
      <c r="P231" s="35"/>
    </row>
    <row r="232" spans="1:16" ht="16" x14ac:dyDescent="0.2">
      <c r="A232" s="84" t="s">
        <v>51</v>
      </c>
      <c r="B232" s="140" t="s">
        <v>79</v>
      </c>
      <c r="C232" s="141"/>
      <c r="D232" s="141"/>
      <c r="E232" s="142"/>
      <c r="F232" s="85">
        <f>SUMIF(F4:F219,"LS",E4:E219)</f>
        <v>24</v>
      </c>
      <c r="G232" s="86">
        <f>ABS(F232/E220)</f>
        <v>0.28235294117647058</v>
      </c>
      <c r="H232" s="82" t="s">
        <v>80</v>
      </c>
      <c r="I232" s="35"/>
      <c r="J232" s="35"/>
      <c r="K232" s="35"/>
      <c r="L232" s="35"/>
      <c r="M232" s="35"/>
      <c r="N232" s="63"/>
      <c r="O232" s="35"/>
      <c r="P232" s="35"/>
    </row>
    <row r="233" spans="1:16" ht="16" x14ac:dyDescent="0.2">
      <c r="A233" s="84" t="s">
        <v>47</v>
      </c>
      <c r="B233" s="140" t="s">
        <v>81</v>
      </c>
      <c r="C233" s="141"/>
      <c r="D233" s="141"/>
      <c r="E233" s="142"/>
      <c r="F233" s="85">
        <f>SUMIF(F4:F219,"MA",E4:E219)</f>
        <v>0</v>
      </c>
      <c r="G233" s="86">
        <f>ABS(F233/E220)</f>
        <v>0</v>
      </c>
      <c r="H233" s="35"/>
      <c r="I233" s="35"/>
      <c r="J233" s="35"/>
      <c r="K233" s="35"/>
      <c r="L233" s="35"/>
      <c r="M233" s="35"/>
      <c r="N233" s="35"/>
      <c r="O233" s="35"/>
      <c r="P233" s="35"/>
    </row>
    <row r="234" spans="1:16" ht="16" x14ac:dyDescent="0.2">
      <c r="A234" s="84" t="s">
        <v>49</v>
      </c>
      <c r="B234" s="140" t="s">
        <v>82</v>
      </c>
      <c r="C234" s="141"/>
      <c r="D234" s="141"/>
      <c r="E234" s="142"/>
      <c r="F234" s="85">
        <f>SUMIF(F4:F219,"TS",E4:E219)</f>
        <v>2</v>
      </c>
      <c r="G234" s="86">
        <f>ABS(F234/E220)</f>
        <v>2.3529411764705882E-2</v>
      </c>
      <c r="H234" s="35"/>
      <c r="I234" s="35"/>
      <c r="J234" s="35"/>
      <c r="K234" s="35"/>
      <c r="L234" s="35"/>
      <c r="M234" s="35"/>
      <c r="N234" s="35"/>
      <c r="O234" s="35"/>
      <c r="P234" s="35"/>
    </row>
    <row r="235" spans="1:16" ht="16" x14ac:dyDescent="0.2">
      <c r="A235" s="84" t="s">
        <v>45</v>
      </c>
      <c r="B235" s="140" t="s">
        <v>83</v>
      </c>
      <c r="C235" s="141"/>
      <c r="D235" s="141"/>
      <c r="E235" s="142"/>
      <c r="F235" s="85">
        <f>SUMIF(F4:F219,"PL",E4:E219)</f>
        <v>13</v>
      </c>
      <c r="G235" s="86">
        <f>ABS(F235/E220)</f>
        <v>0.15294117647058825</v>
      </c>
      <c r="H235" s="35"/>
      <c r="I235" s="35"/>
      <c r="J235" s="35"/>
      <c r="K235" s="35"/>
      <c r="L235" s="35"/>
      <c r="M235" s="35"/>
      <c r="N235" s="35"/>
      <c r="O235" s="35"/>
      <c r="P235" s="35"/>
    </row>
    <row r="236" spans="1:16" ht="16" x14ac:dyDescent="0.2">
      <c r="A236" s="84" t="s">
        <v>50</v>
      </c>
      <c r="B236" s="140" t="s">
        <v>84</v>
      </c>
      <c r="C236" s="141"/>
      <c r="D236" s="141"/>
      <c r="E236" s="142"/>
      <c r="F236" s="85">
        <f>SUMIF(F4:F219,"SF",E4:E219)</f>
        <v>7</v>
      </c>
      <c r="G236" s="86">
        <f>ABS(F236/E220)</f>
        <v>8.2352941176470587E-2</v>
      </c>
      <c r="H236" s="35"/>
      <c r="I236" s="35"/>
      <c r="J236" s="35"/>
      <c r="K236" s="35"/>
      <c r="L236" s="35"/>
      <c r="M236" s="35"/>
      <c r="N236" s="35"/>
      <c r="O236" s="35"/>
      <c r="P236" s="35"/>
    </row>
    <row r="237" spans="1:16" ht="16" x14ac:dyDescent="0.2">
      <c r="A237" s="84" t="s">
        <v>48</v>
      </c>
      <c r="B237" s="140" t="s">
        <v>85</v>
      </c>
      <c r="C237" s="141"/>
      <c r="D237" s="141"/>
      <c r="E237" s="142"/>
      <c r="F237" s="85">
        <f>SUMIF(F4:F219,"CT",E4:E219)</f>
        <v>0</v>
      </c>
      <c r="G237" s="86">
        <f>ABS(F237/E220)</f>
        <v>0</v>
      </c>
      <c r="H237" s="35"/>
      <c r="I237" s="35"/>
      <c r="J237" s="35"/>
      <c r="K237" s="35"/>
      <c r="L237" s="35"/>
      <c r="M237" s="35"/>
      <c r="N237" s="35"/>
      <c r="O237" s="35"/>
      <c r="P237" s="35"/>
    </row>
    <row r="238" spans="1:16" ht="16" x14ac:dyDescent="0.2">
      <c r="A238" s="84" t="s">
        <v>86</v>
      </c>
      <c r="B238" s="140" t="s">
        <v>87</v>
      </c>
      <c r="C238" s="141"/>
      <c r="D238" s="141"/>
      <c r="E238" s="142"/>
      <c r="F238" s="85">
        <f>SUMIF(F4:F219,"PM",E4:E219)</f>
        <v>0</v>
      </c>
      <c r="G238" s="86">
        <f>ABS(F238/E220)</f>
        <v>0</v>
      </c>
      <c r="H238" s="35"/>
      <c r="I238" s="35"/>
      <c r="J238" s="35"/>
      <c r="K238" s="35"/>
      <c r="L238" s="35"/>
      <c r="M238" s="35"/>
      <c r="N238" s="35"/>
      <c r="O238" s="35"/>
      <c r="P238" s="35"/>
    </row>
    <row r="239" spans="1:16" ht="16" x14ac:dyDescent="0.2">
      <c r="A239" s="84" t="s">
        <v>52</v>
      </c>
      <c r="B239" s="140" t="s">
        <v>88</v>
      </c>
      <c r="C239" s="141"/>
      <c r="D239" s="141"/>
      <c r="E239" s="142"/>
      <c r="F239" s="85">
        <f>SUMIF(F4:F219,"OS",E4:E219)</f>
        <v>0</v>
      </c>
      <c r="G239" s="86">
        <f>ABS(F239/E220)</f>
        <v>0</v>
      </c>
      <c r="H239" s="35"/>
      <c r="I239" s="35"/>
      <c r="J239" s="35"/>
      <c r="K239" s="35"/>
      <c r="L239" s="35"/>
      <c r="M239" s="35"/>
      <c r="N239" s="35"/>
      <c r="O239" s="35"/>
      <c r="P239" s="35"/>
    </row>
    <row r="240" spans="1:16" ht="16" x14ac:dyDescent="0.2">
      <c r="A240" s="63"/>
      <c r="B240" s="63"/>
      <c r="C240" s="69"/>
      <c r="D240" s="69"/>
      <c r="E240" s="35"/>
      <c r="F240" s="35"/>
      <c r="G240" s="86">
        <f>SUM(G227:G239)</f>
        <v>1</v>
      </c>
      <c r="H240" s="35"/>
      <c r="I240" s="35"/>
      <c r="J240" s="35"/>
      <c r="K240" s="35"/>
      <c r="L240" s="35"/>
      <c r="M240" s="35"/>
      <c r="N240" s="35"/>
      <c r="O240" s="35"/>
      <c r="P240" s="35"/>
    </row>
  </sheetData>
  <mergeCells count="23">
    <mergeCell ref="B236:E236"/>
    <mergeCell ref="B237:E237"/>
    <mergeCell ref="B238:E238"/>
    <mergeCell ref="B239:E239"/>
    <mergeCell ref="B230:E230"/>
    <mergeCell ref="B231:E231"/>
    <mergeCell ref="B232:E232"/>
    <mergeCell ref="B233:E233"/>
    <mergeCell ref="B234:E234"/>
    <mergeCell ref="B235:E235"/>
    <mergeCell ref="B229:E229"/>
    <mergeCell ref="A1:G1"/>
    <mergeCell ref="I1:L1"/>
    <mergeCell ref="M1:N1"/>
    <mergeCell ref="A2:G2"/>
    <mergeCell ref="G220:H220"/>
    <mergeCell ref="A221:C221"/>
    <mergeCell ref="G221:H221"/>
    <mergeCell ref="G222:H222"/>
    <mergeCell ref="G223:H223"/>
    <mergeCell ref="A225:G225"/>
    <mergeCell ref="B227:E227"/>
    <mergeCell ref="B228:E22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241"/>
  <sheetViews>
    <sheetView zoomScale="86" zoomScaleNormal="86" workbookViewId="0">
      <pane ySplit="3" topLeftCell="A221" activePane="bottomLeft" state="frozen"/>
      <selection activeCell="B223" sqref="B223"/>
      <selection pane="bottomLeft" activeCell="J245" sqref="J245"/>
    </sheetView>
  </sheetViews>
  <sheetFormatPr baseColWidth="10" defaultColWidth="8.83203125" defaultRowHeight="15" x14ac:dyDescent="0.2"/>
  <cols>
    <col min="1" max="1" width="9.5" customWidth="1"/>
    <col min="2" max="2" width="17.33203125" customWidth="1"/>
    <col min="3" max="4" width="5.5" customWidth="1"/>
    <col min="5" max="5" width="7.1640625" customWidth="1"/>
    <col min="7" max="8" width="15.5" customWidth="1"/>
    <col min="9" max="9" width="9.1640625" customWidth="1"/>
    <col min="14" max="14" width="12.83203125" customWidth="1"/>
    <col min="15" max="15" width="14.5" customWidth="1"/>
    <col min="16" max="16" width="66.5" customWidth="1"/>
  </cols>
  <sheetData>
    <row r="1" spans="1:17" ht="16" x14ac:dyDescent="0.2">
      <c r="A1" s="156" t="s">
        <v>32</v>
      </c>
      <c r="B1" s="156"/>
      <c r="C1" s="156"/>
      <c r="D1" s="156"/>
      <c r="E1" s="156"/>
      <c r="F1" s="156"/>
      <c r="G1" s="156"/>
      <c r="H1" s="118" t="s">
        <v>33</v>
      </c>
      <c r="I1" s="157" t="s">
        <v>298</v>
      </c>
      <c r="J1" s="157"/>
      <c r="K1" s="157"/>
      <c r="L1" s="157"/>
      <c r="M1" s="158" t="s">
        <v>34</v>
      </c>
      <c r="N1" s="158"/>
      <c r="O1" s="118" t="s">
        <v>93</v>
      </c>
      <c r="P1" s="118"/>
      <c r="Q1" s="121"/>
    </row>
    <row r="2" spans="1:17" ht="16" x14ac:dyDescent="0.2">
      <c r="A2" s="159" t="s">
        <v>91</v>
      </c>
      <c r="B2" s="160"/>
      <c r="C2" s="160"/>
      <c r="D2" s="160"/>
      <c r="E2" s="160"/>
      <c r="F2" s="160"/>
      <c r="G2" s="160"/>
      <c r="H2" s="102">
        <v>3</v>
      </c>
      <c r="I2" s="122"/>
      <c r="J2" s="122"/>
      <c r="K2" s="122"/>
      <c r="L2" s="122"/>
      <c r="M2" s="120"/>
      <c r="N2" s="118"/>
      <c r="O2" s="118"/>
      <c r="P2" s="118"/>
      <c r="Q2" s="121"/>
    </row>
    <row r="3" spans="1:17" ht="96" x14ac:dyDescent="0.2">
      <c r="A3" s="36" t="s">
        <v>35</v>
      </c>
      <c r="B3" s="37" t="s">
        <v>94</v>
      </c>
      <c r="C3" s="38" t="s">
        <v>36</v>
      </c>
      <c r="D3" s="38" t="s">
        <v>101</v>
      </c>
      <c r="E3" s="37" t="s">
        <v>37</v>
      </c>
      <c r="F3" s="39" t="s">
        <v>38</v>
      </c>
      <c r="G3" s="40" t="s">
        <v>39</v>
      </c>
      <c r="H3" s="40" t="s">
        <v>40</v>
      </c>
      <c r="I3" s="123" t="s">
        <v>226</v>
      </c>
      <c r="J3" s="124" t="s">
        <v>178</v>
      </c>
      <c r="K3" s="125" t="s">
        <v>105</v>
      </c>
      <c r="L3" s="126" t="s">
        <v>106</v>
      </c>
      <c r="M3" s="127" t="s">
        <v>96</v>
      </c>
      <c r="N3" s="36" t="s">
        <v>41</v>
      </c>
      <c r="O3" s="37" t="s">
        <v>180</v>
      </c>
      <c r="P3" s="39" t="s">
        <v>43</v>
      </c>
    </row>
    <row r="4" spans="1:17" ht="16" x14ac:dyDescent="0.2">
      <c r="A4" s="46">
        <v>0.31805555555555554</v>
      </c>
      <c r="B4" s="40" t="s">
        <v>135</v>
      </c>
      <c r="C4" s="40"/>
      <c r="D4" s="40" t="s">
        <v>194</v>
      </c>
      <c r="E4" s="37">
        <v>1</v>
      </c>
      <c r="F4" s="39" t="s">
        <v>45</v>
      </c>
      <c r="G4" s="47" t="s">
        <v>103</v>
      </c>
      <c r="H4" s="40" t="s">
        <v>107</v>
      </c>
      <c r="I4" s="48">
        <v>1</v>
      </c>
      <c r="J4" s="49"/>
      <c r="K4" s="50"/>
      <c r="L4" s="51"/>
      <c r="M4" s="52"/>
      <c r="N4" s="46">
        <v>0.32291666666666669</v>
      </c>
      <c r="O4" s="53">
        <f t="shared" ref="O4:O67" si="0">ABS(N4-A4)</f>
        <v>4.8611111111111494E-3</v>
      </c>
      <c r="P4" s="54"/>
    </row>
    <row r="5" spans="1:17" ht="16" x14ac:dyDescent="0.2">
      <c r="A5" s="46">
        <v>0.32222222222222224</v>
      </c>
      <c r="B5" s="40" t="s">
        <v>211</v>
      </c>
      <c r="C5" s="40"/>
      <c r="D5" s="40" t="s">
        <v>194</v>
      </c>
      <c r="E5" s="37">
        <v>1</v>
      </c>
      <c r="F5" s="39" t="s">
        <v>45</v>
      </c>
      <c r="G5" s="47" t="s">
        <v>103</v>
      </c>
      <c r="H5" s="40" t="s">
        <v>115</v>
      </c>
      <c r="I5" s="48"/>
      <c r="J5" s="49"/>
      <c r="K5" s="50">
        <v>1</v>
      </c>
      <c r="L5" s="51"/>
      <c r="M5" s="52"/>
      <c r="N5" s="46">
        <v>0.32430555555555557</v>
      </c>
      <c r="O5" s="53">
        <f t="shared" si="0"/>
        <v>2.0833333333333259E-3</v>
      </c>
      <c r="P5" s="54"/>
    </row>
    <row r="6" spans="1:17" ht="16" x14ac:dyDescent="0.2">
      <c r="A6" s="46">
        <v>0.32222222222222224</v>
      </c>
      <c r="B6" s="40" t="s">
        <v>316</v>
      </c>
      <c r="C6" s="40"/>
      <c r="D6" s="40" t="s">
        <v>194</v>
      </c>
      <c r="E6" s="37">
        <v>2</v>
      </c>
      <c r="F6" s="39" t="s">
        <v>45</v>
      </c>
      <c r="G6" s="47" t="s">
        <v>103</v>
      </c>
      <c r="H6" s="40" t="s">
        <v>303</v>
      </c>
      <c r="I6" s="48"/>
      <c r="J6" s="49"/>
      <c r="K6" s="50">
        <v>1</v>
      </c>
      <c r="L6" s="51"/>
      <c r="M6" s="52"/>
      <c r="N6" s="46">
        <v>0.32708333333333334</v>
      </c>
      <c r="O6" s="53">
        <f t="shared" si="0"/>
        <v>4.8611111111110938E-3</v>
      </c>
      <c r="P6" s="54"/>
    </row>
    <row r="7" spans="1:17" ht="16" x14ac:dyDescent="0.2">
      <c r="A7" s="46">
        <v>0.32222222222222224</v>
      </c>
      <c r="B7" s="40" t="s">
        <v>317</v>
      </c>
      <c r="C7" s="40"/>
      <c r="D7" s="40" t="s">
        <v>120</v>
      </c>
      <c r="E7" s="37">
        <v>2</v>
      </c>
      <c r="F7" s="39" t="s">
        <v>51</v>
      </c>
      <c r="G7" s="47" t="s">
        <v>103</v>
      </c>
      <c r="H7" s="40" t="s">
        <v>302</v>
      </c>
      <c r="I7" s="48"/>
      <c r="J7" s="49"/>
      <c r="K7" s="50"/>
      <c r="L7" s="51">
        <v>1</v>
      </c>
      <c r="M7" s="52"/>
      <c r="N7" s="46">
        <v>0.33888888888888885</v>
      </c>
      <c r="O7" s="53">
        <f t="shared" si="0"/>
        <v>1.6666666666666607E-2</v>
      </c>
      <c r="P7" s="54"/>
    </row>
    <row r="8" spans="1:17" ht="16" x14ac:dyDescent="0.2">
      <c r="A8" s="46">
        <v>0.32222222222222224</v>
      </c>
      <c r="B8" s="40" t="s">
        <v>112</v>
      </c>
      <c r="C8" s="40"/>
      <c r="D8" s="40" t="s">
        <v>120</v>
      </c>
      <c r="E8" s="37">
        <v>1</v>
      </c>
      <c r="F8" s="39" t="s">
        <v>46</v>
      </c>
      <c r="G8" s="47" t="s">
        <v>103</v>
      </c>
      <c r="H8" s="40" t="s">
        <v>136</v>
      </c>
      <c r="I8" s="48"/>
      <c r="J8" s="49"/>
      <c r="K8" s="50"/>
      <c r="L8" s="51">
        <v>1</v>
      </c>
      <c r="M8" s="52"/>
      <c r="N8" s="46">
        <v>0.33749999999999997</v>
      </c>
      <c r="O8" s="53">
        <f t="shared" si="0"/>
        <v>1.5277777777777724E-2</v>
      </c>
      <c r="P8" s="54"/>
    </row>
    <row r="9" spans="1:17" ht="16" x14ac:dyDescent="0.2">
      <c r="A9" s="46">
        <v>0.32222222222222224</v>
      </c>
      <c r="B9" s="40" t="s">
        <v>202</v>
      </c>
      <c r="C9" s="40"/>
      <c r="D9" s="40" t="s">
        <v>120</v>
      </c>
      <c r="E9" s="37">
        <v>1</v>
      </c>
      <c r="F9" s="39" t="s">
        <v>51</v>
      </c>
      <c r="G9" s="47" t="s">
        <v>103</v>
      </c>
      <c r="H9" s="40" t="s">
        <v>107</v>
      </c>
      <c r="I9" s="48"/>
      <c r="J9" s="49"/>
      <c r="K9" s="50"/>
      <c r="L9" s="51">
        <v>1</v>
      </c>
      <c r="M9" s="52"/>
      <c r="N9" s="46">
        <v>0.33402777777777781</v>
      </c>
      <c r="O9" s="53">
        <f t="shared" si="0"/>
        <v>1.1805555555555569E-2</v>
      </c>
      <c r="P9" s="54"/>
    </row>
    <row r="10" spans="1:17" ht="16" x14ac:dyDescent="0.2">
      <c r="A10" s="46">
        <v>0.3298611111111111</v>
      </c>
      <c r="B10" s="40" t="s">
        <v>109</v>
      </c>
      <c r="C10" s="40"/>
      <c r="D10" s="40" t="s">
        <v>120</v>
      </c>
      <c r="E10" s="37">
        <v>1</v>
      </c>
      <c r="F10" s="39" t="s">
        <v>49</v>
      </c>
      <c r="G10" s="47" t="s">
        <v>103</v>
      </c>
      <c r="H10" s="40" t="s">
        <v>142</v>
      </c>
      <c r="I10" s="48">
        <v>1</v>
      </c>
      <c r="J10" s="49"/>
      <c r="K10" s="50"/>
      <c r="L10" s="51"/>
      <c r="M10" s="52"/>
      <c r="N10" s="46">
        <v>0.33333333333333331</v>
      </c>
      <c r="O10" s="53">
        <f t="shared" si="0"/>
        <v>3.4722222222222099E-3</v>
      </c>
      <c r="P10" s="54"/>
    </row>
    <row r="11" spans="1:17" ht="16" x14ac:dyDescent="0.2">
      <c r="A11" s="46">
        <v>0.3298611111111111</v>
      </c>
      <c r="B11" s="40" t="s">
        <v>126</v>
      </c>
      <c r="C11" s="40"/>
      <c r="D11" s="40" t="s">
        <v>194</v>
      </c>
      <c r="E11" s="37">
        <v>1</v>
      </c>
      <c r="F11" s="39" t="s">
        <v>45</v>
      </c>
      <c r="G11" s="47" t="s">
        <v>103</v>
      </c>
      <c r="H11" s="40" t="s">
        <v>300</v>
      </c>
      <c r="I11" s="48">
        <v>1</v>
      </c>
      <c r="J11" s="49"/>
      <c r="K11" s="50"/>
      <c r="L11" s="51"/>
      <c r="M11" s="52"/>
      <c r="N11" s="46">
        <v>0.33611111111111108</v>
      </c>
      <c r="O11" s="53">
        <f t="shared" si="0"/>
        <v>6.2499999999999778E-3</v>
      </c>
      <c r="P11" s="54"/>
    </row>
    <row r="12" spans="1:17" ht="16" x14ac:dyDescent="0.2">
      <c r="A12" s="46">
        <v>0.3298611111111111</v>
      </c>
      <c r="B12" s="40" t="s">
        <v>109</v>
      </c>
      <c r="C12" s="40"/>
      <c r="D12" s="40" t="s">
        <v>120</v>
      </c>
      <c r="E12" s="37">
        <v>1</v>
      </c>
      <c r="F12" s="39" t="s">
        <v>46</v>
      </c>
      <c r="G12" s="47" t="s">
        <v>103</v>
      </c>
      <c r="H12" s="40" t="s">
        <v>287</v>
      </c>
      <c r="I12" s="48">
        <v>1</v>
      </c>
      <c r="J12" s="49"/>
      <c r="K12" s="50"/>
      <c r="L12" s="51"/>
      <c r="M12" s="52"/>
      <c r="N12" s="46">
        <v>0.33611111111111108</v>
      </c>
      <c r="O12" s="53">
        <f t="shared" si="0"/>
        <v>6.2499999999999778E-3</v>
      </c>
      <c r="P12" s="54"/>
    </row>
    <row r="13" spans="1:17" ht="16" x14ac:dyDescent="0.2">
      <c r="A13" s="46">
        <v>0.33194444444444443</v>
      </c>
      <c r="B13" s="40" t="s">
        <v>293</v>
      </c>
      <c r="C13" s="40"/>
      <c r="D13" s="40" t="s">
        <v>120</v>
      </c>
      <c r="E13" s="37">
        <v>2</v>
      </c>
      <c r="F13" s="39" t="s">
        <v>45</v>
      </c>
      <c r="G13" s="47" t="s">
        <v>103</v>
      </c>
      <c r="H13" s="40" t="s">
        <v>232</v>
      </c>
      <c r="I13" s="48"/>
      <c r="J13" s="49"/>
      <c r="K13" s="50">
        <v>1</v>
      </c>
      <c r="L13" s="51"/>
      <c r="M13" s="52"/>
      <c r="N13" s="46">
        <v>0.3354166666666667</v>
      </c>
      <c r="O13" s="53">
        <f t="shared" si="0"/>
        <v>3.4722222222222654E-3</v>
      </c>
      <c r="P13" s="54"/>
    </row>
    <row r="14" spans="1:17" ht="16" x14ac:dyDescent="0.2">
      <c r="A14" s="46">
        <v>0.33194444444444443</v>
      </c>
      <c r="B14" s="40" t="s">
        <v>295</v>
      </c>
      <c r="C14" s="40"/>
      <c r="D14" s="40" t="s">
        <v>120</v>
      </c>
      <c r="E14" s="37">
        <v>2</v>
      </c>
      <c r="F14" s="39" t="s">
        <v>47</v>
      </c>
      <c r="G14" s="47" t="s">
        <v>103</v>
      </c>
      <c r="H14" s="40" t="s">
        <v>165</v>
      </c>
      <c r="I14" s="48"/>
      <c r="J14" s="49"/>
      <c r="K14" s="50">
        <v>1</v>
      </c>
      <c r="L14" s="51"/>
      <c r="M14" s="52"/>
      <c r="N14" s="46">
        <v>0.33819444444444446</v>
      </c>
      <c r="O14" s="53">
        <f t="shared" si="0"/>
        <v>6.2500000000000333E-3</v>
      </c>
      <c r="P14" s="54"/>
    </row>
    <row r="15" spans="1:17" ht="16" x14ac:dyDescent="0.2">
      <c r="A15" s="46">
        <v>0.3354166666666667</v>
      </c>
      <c r="B15" s="40" t="s">
        <v>135</v>
      </c>
      <c r="C15" s="40"/>
      <c r="D15" s="40" t="s">
        <v>194</v>
      </c>
      <c r="E15" s="37">
        <v>1</v>
      </c>
      <c r="F15" s="39" t="s">
        <v>45</v>
      </c>
      <c r="G15" s="47" t="s">
        <v>107</v>
      </c>
      <c r="H15" s="40" t="s">
        <v>103</v>
      </c>
      <c r="I15" s="48"/>
      <c r="J15" s="49"/>
      <c r="K15" s="50"/>
      <c r="L15" s="51">
        <v>1</v>
      </c>
      <c r="M15" s="52"/>
      <c r="N15" s="46">
        <v>0.34861111111111115</v>
      </c>
      <c r="O15" s="53">
        <f t="shared" si="0"/>
        <v>1.3194444444444453E-2</v>
      </c>
      <c r="P15" s="54"/>
    </row>
    <row r="16" spans="1:17" ht="16" x14ac:dyDescent="0.2">
      <c r="A16" s="46">
        <v>0.34097222222222223</v>
      </c>
      <c r="B16" s="40" t="s">
        <v>222</v>
      </c>
      <c r="C16" s="40"/>
      <c r="D16" s="40" t="s">
        <v>120</v>
      </c>
      <c r="E16" s="37">
        <v>1</v>
      </c>
      <c r="F16" s="39" t="s">
        <v>50</v>
      </c>
      <c r="G16" s="47" t="s">
        <v>103</v>
      </c>
      <c r="H16" s="40" t="s">
        <v>220</v>
      </c>
      <c r="I16" s="48"/>
      <c r="J16" s="49"/>
      <c r="K16" s="50">
        <v>1</v>
      </c>
      <c r="L16" s="51"/>
      <c r="M16" s="52"/>
      <c r="N16" s="46">
        <v>0.34375</v>
      </c>
      <c r="O16" s="53">
        <f t="shared" si="0"/>
        <v>2.7777777777777679E-3</v>
      </c>
      <c r="P16" s="54"/>
    </row>
    <row r="17" spans="1:16" ht="16" x14ac:dyDescent="0.2">
      <c r="A17" s="46">
        <v>0.34097222222222223</v>
      </c>
      <c r="B17" s="40" t="s">
        <v>147</v>
      </c>
      <c r="C17" s="40"/>
      <c r="D17" s="40" t="s">
        <v>194</v>
      </c>
      <c r="E17" s="37">
        <v>1</v>
      </c>
      <c r="F17" s="39" t="s">
        <v>44</v>
      </c>
      <c r="G17" s="47" t="s">
        <v>103</v>
      </c>
      <c r="H17" s="40" t="s">
        <v>172</v>
      </c>
      <c r="I17" s="48"/>
      <c r="J17" s="49"/>
      <c r="K17" s="50">
        <v>1</v>
      </c>
      <c r="L17" s="51"/>
      <c r="M17" s="52"/>
      <c r="N17" s="46">
        <v>0.34583333333333338</v>
      </c>
      <c r="O17" s="53">
        <f t="shared" si="0"/>
        <v>4.8611111111111494E-3</v>
      </c>
      <c r="P17" s="54"/>
    </row>
    <row r="18" spans="1:16" ht="16" x14ac:dyDescent="0.2">
      <c r="A18" s="46">
        <v>0.34097222222222223</v>
      </c>
      <c r="B18" s="40" t="s">
        <v>270</v>
      </c>
      <c r="C18" s="40"/>
      <c r="D18" s="40" t="s">
        <v>120</v>
      </c>
      <c r="E18" s="37">
        <v>2</v>
      </c>
      <c r="F18" s="39" t="s">
        <v>50</v>
      </c>
      <c r="G18" s="47" t="s">
        <v>103</v>
      </c>
      <c r="H18" s="40" t="s">
        <v>303</v>
      </c>
      <c r="I18" s="48"/>
      <c r="J18" s="49"/>
      <c r="K18" s="50">
        <v>1</v>
      </c>
      <c r="L18" s="51"/>
      <c r="M18" s="52"/>
      <c r="N18" s="46">
        <v>0.34791666666666665</v>
      </c>
      <c r="O18" s="53">
        <f t="shared" si="0"/>
        <v>6.9444444444444198E-3</v>
      </c>
      <c r="P18" s="54"/>
    </row>
    <row r="19" spans="1:16" ht="16" x14ac:dyDescent="0.2">
      <c r="A19" s="46">
        <v>0.34375</v>
      </c>
      <c r="B19" s="40" t="s">
        <v>131</v>
      </c>
      <c r="C19" s="40"/>
      <c r="D19" s="40" t="s">
        <v>120</v>
      </c>
      <c r="E19" s="37">
        <v>1</v>
      </c>
      <c r="F19" s="39" t="s">
        <v>44</v>
      </c>
      <c r="G19" s="47" t="s">
        <v>103</v>
      </c>
      <c r="H19" s="40" t="s">
        <v>237</v>
      </c>
      <c r="I19" s="48">
        <v>1</v>
      </c>
      <c r="J19" s="49"/>
      <c r="K19" s="50"/>
      <c r="L19" s="51"/>
      <c r="M19" s="52"/>
      <c r="N19" s="46">
        <v>0.34652777777777777</v>
      </c>
      <c r="O19" s="53">
        <f t="shared" si="0"/>
        <v>2.7777777777777679E-3</v>
      </c>
      <c r="P19" s="54"/>
    </row>
    <row r="20" spans="1:16" ht="16" x14ac:dyDescent="0.2">
      <c r="A20" s="46">
        <v>0.34375</v>
      </c>
      <c r="B20" s="40" t="s">
        <v>209</v>
      </c>
      <c r="C20" s="40"/>
      <c r="D20" s="40" t="s">
        <v>120</v>
      </c>
      <c r="E20" s="37">
        <v>1</v>
      </c>
      <c r="F20" s="39" t="s">
        <v>44</v>
      </c>
      <c r="G20" s="47" t="s">
        <v>103</v>
      </c>
      <c r="H20" s="40" t="s">
        <v>199</v>
      </c>
      <c r="I20" s="48">
        <v>1</v>
      </c>
      <c r="J20" s="49"/>
      <c r="K20" s="50"/>
      <c r="L20" s="51"/>
      <c r="M20" s="52"/>
      <c r="N20" s="46">
        <v>0.35000000000000003</v>
      </c>
      <c r="O20" s="53">
        <f t="shared" si="0"/>
        <v>6.2500000000000333E-3</v>
      </c>
      <c r="P20" s="54"/>
    </row>
    <row r="21" spans="1:16" ht="16" x14ac:dyDescent="0.2">
      <c r="A21" s="46">
        <v>0.34861111111111115</v>
      </c>
      <c r="B21" s="40" t="s">
        <v>318</v>
      </c>
      <c r="C21" s="40"/>
      <c r="D21" s="40" t="s">
        <v>194</v>
      </c>
      <c r="E21" s="37">
        <v>1</v>
      </c>
      <c r="F21" s="39" t="s">
        <v>44</v>
      </c>
      <c r="G21" s="47" t="s">
        <v>103</v>
      </c>
      <c r="H21" s="40" t="s">
        <v>165</v>
      </c>
      <c r="I21" s="48">
        <v>1</v>
      </c>
      <c r="J21" s="49"/>
      <c r="K21" s="50"/>
      <c r="L21" s="51"/>
      <c r="M21" s="52"/>
      <c r="N21" s="46">
        <v>0.3520833333333333</v>
      </c>
      <c r="O21" s="53">
        <f t="shared" si="0"/>
        <v>3.4722222222221544E-3</v>
      </c>
      <c r="P21" s="54"/>
    </row>
    <row r="22" spans="1:16" ht="16" x14ac:dyDescent="0.2">
      <c r="A22" s="46">
        <v>0.34861111111111115</v>
      </c>
      <c r="B22" s="40" t="s">
        <v>229</v>
      </c>
      <c r="C22" s="40"/>
      <c r="D22" s="40" t="s">
        <v>120</v>
      </c>
      <c r="E22" s="37">
        <v>1</v>
      </c>
      <c r="F22" s="39" t="s">
        <v>44</v>
      </c>
      <c r="G22" s="47" t="s">
        <v>103</v>
      </c>
      <c r="H22" s="40" t="s">
        <v>172</v>
      </c>
      <c r="I22" s="48">
        <v>1</v>
      </c>
      <c r="J22" s="49"/>
      <c r="K22" s="50"/>
      <c r="L22" s="51"/>
      <c r="M22" s="52"/>
      <c r="N22" s="46">
        <v>0.35555555555555557</v>
      </c>
      <c r="O22" s="53">
        <f t="shared" si="0"/>
        <v>6.9444444444444198E-3</v>
      </c>
      <c r="P22" s="54"/>
    </row>
    <row r="23" spans="1:16" ht="16" x14ac:dyDescent="0.2">
      <c r="A23" s="46">
        <v>0.35000000000000003</v>
      </c>
      <c r="B23" s="40" t="s">
        <v>211</v>
      </c>
      <c r="C23" s="40"/>
      <c r="D23" s="40" t="s">
        <v>194</v>
      </c>
      <c r="E23" s="37">
        <v>1</v>
      </c>
      <c r="F23" s="39" t="s">
        <v>45</v>
      </c>
      <c r="G23" s="47" t="s">
        <v>103</v>
      </c>
      <c r="H23" s="40" t="s">
        <v>115</v>
      </c>
      <c r="I23" s="48"/>
      <c r="J23" s="49"/>
      <c r="K23" s="50"/>
      <c r="L23" s="51">
        <v>1</v>
      </c>
      <c r="M23" s="52"/>
      <c r="N23" s="46">
        <v>0.3520833333333333</v>
      </c>
      <c r="O23" s="53">
        <f t="shared" si="0"/>
        <v>2.0833333333332704E-3</v>
      </c>
      <c r="P23" s="54"/>
    </row>
    <row r="24" spans="1:16" ht="16" x14ac:dyDescent="0.2">
      <c r="A24" s="46">
        <v>0.3520833333333333</v>
      </c>
      <c r="B24" s="40" t="s">
        <v>218</v>
      </c>
      <c r="C24" s="40"/>
      <c r="D24" s="40" t="s">
        <v>194</v>
      </c>
      <c r="E24" s="37">
        <v>1</v>
      </c>
      <c r="F24" s="39" t="s">
        <v>44</v>
      </c>
      <c r="G24" s="47" t="s">
        <v>103</v>
      </c>
      <c r="H24" s="40" t="s">
        <v>107</v>
      </c>
      <c r="I24" s="48"/>
      <c r="J24" s="49"/>
      <c r="K24" s="50">
        <v>1</v>
      </c>
      <c r="L24" s="51"/>
      <c r="M24" s="52"/>
      <c r="N24" s="46">
        <v>0.35833333333333334</v>
      </c>
      <c r="O24" s="53">
        <f t="shared" si="0"/>
        <v>6.2500000000000333E-3</v>
      </c>
      <c r="P24" s="54"/>
    </row>
    <row r="25" spans="1:16" ht="16" x14ac:dyDescent="0.2">
      <c r="A25" s="46">
        <v>0.35694444444444445</v>
      </c>
      <c r="B25" s="40" t="s">
        <v>168</v>
      </c>
      <c r="C25" s="40"/>
      <c r="D25" s="40" t="s">
        <v>194</v>
      </c>
      <c r="E25" s="37">
        <v>1</v>
      </c>
      <c r="F25" s="39" t="s">
        <v>44</v>
      </c>
      <c r="G25" s="47" t="s">
        <v>103</v>
      </c>
      <c r="H25" s="40" t="s">
        <v>136</v>
      </c>
      <c r="I25" s="48"/>
      <c r="J25" s="49"/>
      <c r="K25" s="50"/>
      <c r="L25" s="51">
        <v>1</v>
      </c>
      <c r="M25" s="52"/>
      <c r="N25" s="46">
        <v>0.3611111111111111</v>
      </c>
      <c r="O25" s="53">
        <f t="shared" si="0"/>
        <v>4.1666666666666519E-3</v>
      </c>
      <c r="P25" s="131" t="s">
        <v>254</v>
      </c>
    </row>
    <row r="26" spans="1:16" ht="16" x14ac:dyDescent="0.2">
      <c r="A26" s="46">
        <v>0.3659722222222222</v>
      </c>
      <c r="B26" s="40" t="s">
        <v>213</v>
      </c>
      <c r="C26" s="40"/>
      <c r="D26" s="40" t="s">
        <v>120</v>
      </c>
      <c r="E26" s="37">
        <v>1</v>
      </c>
      <c r="F26" s="39" t="s">
        <v>51</v>
      </c>
      <c r="G26" s="47" t="s">
        <v>103</v>
      </c>
      <c r="H26" s="40" t="s">
        <v>145</v>
      </c>
      <c r="I26" s="48">
        <v>1</v>
      </c>
      <c r="J26" s="49"/>
      <c r="K26" s="50"/>
      <c r="L26" s="51"/>
      <c r="M26" s="52"/>
      <c r="N26" s="46">
        <v>0.36874999999999997</v>
      </c>
      <c r="O26" s="53">
        <f t="shared" si="0"/>
        <v>2.7777777777777679E-3</v>
      </c>
      <c r="P26" s="54"/>
    </row>
    <row r="27" spans="1:16" ht="16" x14ac:dyDescent="0.2">
      <c r="A27" s="46">
        <v>0.3659722222222222</v>
      </c>
      <c r="B27" s="40" t="s">
        <v>112</v>
      </c>
      <c r="C27" s="40"/>
      <c r="D27" s="40" t="s">
        <v>120</v>
      </c>
      <c r="E27" s="37">
        <v>1</v>
      </c>
      <c r="F27" s="39" t="s">
        <v>46</v>
      </c>
      <c r="G27" s="47" t="s">
        <v>136</v>
      </c>
      <c r="H27" s="40" t="s">
        <v>103</v>
      </c>
      <c r="I27" s="48"/>
      <c r="J27" s="49"/>
      <c r="K27" s="50">
        <v>1</v>
      </c>
      <c r="L27" s="51"/>
      <c r="M27" s="52"/>
      <c r="N27" s="46">
        <v>0.37361111111111112</v>
      </c>
      <c r="O27" s="53">
        <f t="shared" si="0"/>
        <v>7.6388888888889173E-3</v>
      </c>
      <c r="P27" s="54"/>
    </row>
    <row r="28" spans="1:16" ht="16" x14ac:dyDescent="0.2">
      <c r="A28" s="46">
        <v>0.3756944444444445</v>
      </c>
      <c r="B28" s="40" t="s">
        <v>295</v>
      </c>
      <c r="C28" s="40"/>
      <c r="D28" s="40" t="s">
        <v>120</v>
      </c>
      <c r="E28" s="37">
        <v>2</v>
      </c>
      <c r="F28" s="39" t="s">
        <v>47</v>
      </c>
      <c r="G28" s="47" t="s">
        <v>165</v>
      </c>
      <c r="H28" s="40" t="s">
        <v>103</v>
      </c>
      <c r="I28" s="48"/>
      <c r="J28" s="49"/>
      <c r="K28" s="50">
        <v>1</v>
      </c>
      <c r="L28" s="51"/>
      <c r="M28" s="52"/>
      <c r="N28" s="46">
        <v>0.38194444444444442</v>
      </c>
      <c r="O28" s="53">
        <f t="shared" si="0"/>
        <v>6.2499999999999223E-3</v>
      </c>
      <c r="P28" s="54"/>
    </row>
    <row r="29" spans="1:16" ht="16" x14ac:dyDescent="0.2">
      <c r="A29" s="46">
        <v>0.3756944444444445</v>
      </c>
      <c r="B29" s="40" t="s">
        <v>318</v>
      </c>
      <c r="C29" s="40"/>
      <c r="D29" s="40" t="s">
        <v>120</v>
      </c>
      <c r="E29" s="37">
        <v>1</v>
      </c>
      <c r="F29" s="39" t="s">
        <v>44</v>
      </c>
      <c r="G29" s="47" t="s">
        <v>165</v>
      </c>
      <c r="H29" s="40" t="s">
        <v>103</v>
      </c>
      <c r="I29" s="48"/>
      <c r="J29" s="49"/>
      <c r="K29" s="50">
        <v>1</v>
      </c>
      <c r="L29" s="51"/>
      <c r="M29" s="52"/>
      <c r="N29" s="46">
        <v>0.38194444444444442</v>
      </c>
      <c r="O29" s="53">
        <f t="shared" si="0"/>
        <v>6.2499999999999223E-3</v>
      </c>
      <c r="P29" s="54"/>
    </row>
    <row r="30" spans="1:16" ht="16" x14ac:dyDescent="0.2">
      <c r="A30" s="46">
        <v>0.38125000000000003</v>
      </c>
      <c r="B30" s="40" t="s">
        <v>112</v>
      </c>
      <c r="C30" s="40"/>
      <c r="D30" s="40" t="s">
        <v>120</v>
      </c>
      <c r="E30" s="37">
        <v>1</v>
      </c>
      <c r="F30" s="39" t="s">
        <v>46</v>
      </c>
      <c r="G30" s="47" t="s">
        <v>103</v>
      </c>
      <c r="H30" s="40" t="s">
        <v>195</v>
      </c>
      <c r="I30" s="48">
        <v>1</v>
      </c>
      <c r="J30" s="49"/>
      <c r="K30" s="50"/>
      <c r="L30" s="51"/>
      <c r="M30" s="52"/>
      <c r="N30" s="46">
        <v>0.38611111111111113</v>
      </c>
      <c r="O30" s="53">
        <f t="shared" si="0"/>
        <v>4.8611111111110938E-3</v>
      </c>
      <c r="P30" s="54"/>
    </row>
    <row r="31" spans="1:16" ht="16" x14ac:dyDescent="0.2">
      <c r="A31" s="46">
        <v>0.38194444444444442</v>
      </c>
      <c r="B31" s="40" t="s">
        <v>222</v>
      </c>
      <c r="C31" s="40"/>
      <c r="D31" s="40" t="s">
        <v>120</v>
      </c>
      <c r="E31" s="37">
        <v>1</v>
      </c>
      <c r="F31" s="39" t="s">
        <v>50</v>
      </c>
      <c r="G31" s="47" t="s">
        <v>220</v>
      </c>
      <c r="H31" s="40" t="s">
        <v>103</v>
      </c>
      <c r="I31" s="48"/>
      <c r="J31" s="49"/>
      <c r="K31" s="50">
        <v>1</v>
      </c>
      <c r="L31" s="51"/>
      <c r="M31" s="52"/>
      <c r="N31" s="46">
        <v>0.39444444444444443</v>
      </c>
      <c r="O31" s="53">
        <f t="shared" si="0"/>
        <v>1.2500000000000011E-2</v>
      </c>
      <c r="P31" s="54"/>
    </row>
    <row r="32" spans="1:16" ht="16" x14ac:dyDescent="0.2">
      <c r="A32" s="46">
        <v>0.38263888888888892</v>
      </c>
      <c r="B32" s="40" t="s">
        <v>270</v>
      </c>
      <c r="C32" s="40">
        <v>1</v>
      </c>
      <c r="D32" s="40" t="s">
        <v>194</v>
      </c>
      <c r="E32" s="37"/>
      <c r="F32" s="39" t="s">
        <v>50</v>
      </c>
      <c r="G32" s="47" t="s">
        <v>248</v>
      </c>
      <c r="H32" s="40" t="s">
        <v>303</v>
      </c>
      <c r="I32" s="48"/>
      <c r="J32" s="49"/>
      <c r="K32" s="50">
        <v>1</v>
      </c>
      <c r="L32" s="51"/>
      <c r="M32" s="52"/>
      <c r="N32" s="46">
        <v>0.38680555555555557</v>
      </c>
      <c r="O32" s="53">
        <f t="shared" si="0"/>
        <v>4.1666666666666519E-3</v>
      </c>
      <c r="P32" s="54"/>
    </row>
    <row r="33" spans="1:16" ht="16" x14ac:dyDescent="0.2">
      <c r="A33" s="46">
        <v>0.38611111111111113</v>
      </c>
      <c r="B33" s="40" t="s">
        <v>147</v>
      </c>
      <c r="C33" s="40">
        <v>1</v>
      </c>
      <c r="D33" s="40" t="s">
        <v>194</v>
      </c>
      <c r="E33" s="37"/>
      <c r="F33" s="39" t="s">
        <v>44</v>
      </c>
      <c r="G33" s="47" t="s">
        <v>248</v>
      </c>
      <c r="H33" s="40" t="s">
        <v>172</v>
      </c>
      <c r="I33" s="48"/>
      <c r="J33" s="49"/>
      <c r="K33" s="50">
        <v>1</v>
      </c>
      <c r="L33" s="51"/>
      <c r="M33" s="52"/>
      <c r="N33" s="46">
        <v>0.40138888888888885</v>
      </c>
      <c r="O33" s="53">
        <f t="shared" si="0"/>
        <v>1.5277777777777724E-2</v>
      </c>
      <c r="P33" s="54"/>
    </row>
    <row r="34" spans="1:16" ht="16" x14ac:dyDescent="0.2">
      <c r="A34" s="46">
        <v>0.38611111111111113</v>
      </c>
      <c r="B34" s="40" t="s">
        <v>147</v>
      </c>
      <c r="C34" s="40">
        <v>1</v>
      </c>
      <c r="D34" s="40" t="s">
        <v>194</v>
      </c>
      <c r="E34" s="37"/>
      <c r="F34" s="39" t="s">
        <v>44</v>
      </c>
      <c r="G34" s="47" t="s">
        <v>143</v>
      </c>
      <c r="H34" s="40" t="s">
        <v>172</v>
      </c>
      <c r="I34" s="48"/>
      <c r="J34" s="49"/>
      <c r="K34" s="50">
        <v>1</v>
      </c>
      <c r="L34" s="51"/>
      <c r="M34" s="52"/>
      <c r="N34" s="46">
        <v>0.40138888888888885</v>
      </c>
      <c r="O34" s="53">
        <f t="shared" si="0"/>
        <v>1.5277777777777724E-2</v>
      </c>
      <c r="P34" s="54"/>
    </row>
    <row r="35" spans="1:16" ht="16" x14ac:dyDescent="0.2">
      <c r="A35" s="46">
        <v>0.39027777777777778</v>
      </c>
      <c r="B35" s="40" t="s">
        <v>109</v>
      </c>
      <c r="C35" s="40"/>
      <c r="D35" s="40" t="s">
        <v>120</v>
      </c>
      <c r="E35" s="37">
        <v>1</v>
      </c>
      <c r="F35" s="39" t="s">
        <v>46</v>
      </c>
      <c r="G35" s="47" t="s">
        <v>142</v>
      </c>
      <c r="H35" s="40" t="s">
        <v>103</v>
      </c>
      <c r="I35" s="48"/>
      <c r="J35" s="49"/>
      <c r="K35" s="50"/>
      <c r="L35" s="51">
        <v>1</v>
      </c>
      <c r="M35" s="52"/>
      <c r="N35" s="46">
        <v>0.39930555555555558</v>
      </c>
      <c r="O35" s="53">
        <f t="shared" si="0"/>
        <v>9.0277777777778012E-3</v>
      </c>
      <c r="P35" s="54"/>
    </row>
    <row r="36" spans="1:16" ht="16" x14ac:dyDescent="0.2">
      <c r="A36" s="46">
        <v>0.3972222222222222</v>
      </c>
      <c r="B36" s="40" t="s">
        <v>315</v>
      </c>
      <c r="C36" s="40"/>
      <c r="D36" s="40" t="s">
        <v>120</v>
      </c>
      <c r="E36" s="37">
        <v>2</v>
      </c>
      <c r="F36" s="39" t="s">
        <v>45</v>
      </c>
      <c r="G36" s="47" t="s">
        <v>303</v>
      </c>
      <c r="H36" s="40" t="s">
        <v>103</v>
      </c>
      <c r="I36" s="48"/>
      <c r="J36" s="49"/>
      <c r="K36" s="50">
        <v>1</v>
      </c>
      <c r="L36" s="51"/>
      <c r="M36" s="52"/>
      <c r="N36" s="46">
        <v>0.40902777777777777</v>
      </c>
      <c r="O36" s="53">
        <f t="shared" si="0"/>
        <v>1.1805555555555569E-2</v>
      </c>
      <c r="P36" s="54"/>
    </row>
    <row r="37" spans="1:16" ht="16" x14ac:dyDescent="0.2">
      <c r="A37" s="46">
        <v>0.40069444444444446</v>
      </c>
      <c r="B37" s="40" t="s">
        <v>318</v>
      </c>
      <c r="C37" s="40"/>
      <c r="D37" s="40" t="s">
        <v>120</v>
      </c>
      <c r="E37" s="37">
        <v>1</v>
      </c>
      <c r="F37" s="39" t="s">
        <v>44</v>
      </c>
      <c r="G37" s="47" t="s">
        <v>103</v>
      </c>
      <c r="H37" s="40" t="s">
        <v>264</v>
      </c>
      <c r="I37" s="48"/>
      <c r="J37" s="49"/>
      <c r="K37" s="50"/>
      <c r="L37" s="51">
        <v>1</v>
      </c>
      <c r="M37" s="52"/>
      <c r="N37" s="46">
        <v>0.40833333333333338</v>
      </c>
      <c r="O37" s="53">
        <f t="shared" si="0"/>
        <v>7.6388888888889173E-3</v>
      </c>
      <c r="P37" s="54"/>
    </row>
    <row r="38" spans="1:16" ht="16" x14ac:dyDescent="0.2">
      <c r="A38" s="46">
        <v>0.40138888888888885</v>
      </c>
      <c r="B38" s="40" t="s">
        <v>270</v>
      </c>
      <c r="C38" s="40">
        <v>1</v>
      </c>
      <c r="D38" s="40" t="s">
        <v>194</v>
      </c>
      <c r="E38" s="37"/>
      <c r="F38" s="39" t="s">
        <v>50</v>
      </c>
      <c r="G38" s="47" t="s">
        <v>143</v>
      </c>
      <c r="H38" s="40" t="s">
        <v>303</v>
      </c>
      <c r="I38" s="48">
        <v>1</v>
      </c>
      <c r="J38" s="49"/>
      <c r="K38" s="50"/>
      <c r="L38" s="51"/>
      <c r="M38" s="52"/>
      <c r="N38" s="46">
        <v>0.40138888888888885</v>
      </c>
      <c r="O38" s="53">
        <f t="shared" si="0"/>
        <v>0</v>
      </c>
      <c r="P38" s="131" t="s">
        <v>235</v>
      </c>
    </row>
    <row r="39" spans="1:16" ht="16" x14ac:dyDescent="0.2">
      <c r="A39" s="46">
        <v>0.40347222222222223</v>
      </c>
      <c r="B39" s="40" t="s">
        <v>222</v>
      </c>
      <c r="C39" s="40"/>
      <c r="D39" s="40" t="s">
        <v>120</v>
      </c>
      <c r="E39" s="37">
        <v>1</v>
      </c>
      <c r="F39" s="39" t="s">
        <v>50</v>
      </c>
      <c r="G39" s="47" t="s">
        <v>103</v>
      </c>
      <c r="H39" s="40" t="s">
        <v>312</v>
      </c>
      <c r="I39" s="48">
        <v>1</v>
      </c>
      <c r="J39" s="49"/>
      <c r="K39" s="50"/>
      <c r="L39" s="51"/>
      <c r="M39" s="52"/>
      <c r="N39" s="46">
        <v>0.40833333333333338</v>
      </c>
      <c r="O39" s="53">
        <f t="shared" si="0"/>
        <v>4.8611111111111494E-3</v>
      </c>
      <c r="P39" s="54"/>
    </row>
    <row r="40" spans="1:16" ht="16" x14ac:dyDescent="0.2">
      <c r="A40" s="46">
        <v>0.4291666666666667</v>
      </c>
      <c r="B40" s="40" t="s">
        <v>135</v>
      </c>
      <c r="C40" s="40"/>
      <c r="D40" s="40" t="s">
        <v>194</v>
      </c>
      <c r="E40" s="37">
        <v>1</v>
      </c>
      <c r="F40" s="39" t="s">
        <v>45</v>
      </c>
      <c r="G40" s="47" t="s">
        <v>103</v>
      </c>
      <c r="H40" s="40" t="s">
        <v>319</v>
      </c>
      <c r="I40" s="48"/>
      <c r="J40" s="49"/>
      <c r="K40" s="50">
        <v>1</v>
      </c>
      <c r="L40" s="51"/>
      <c r="M40" s="52"/>
      <c r="N40" s="46">
        <v>0.43333333333333335</v>
      </c>
      <c r="O40" s="53">
        <f t="shared" si="0"/>
        <v>4.1666666666666519E-3</v>
      </c>
      <c r="P40" s="54"/>
    </row>
    <row r="41" spans="1:16" ht="16" x14ac:dyDescent="0.2">
      <c r="A41" s="46">
        <v>0.43402777777777773</v>
      </c>
      <c r="B41" s="40" t="s">
        <v>112</v>
      </c>
      <c r="C41" s="40"/>
      <c r="D41" s="40" t="s">
        <v>120</v>
      </c>
      <c r="E41" s="37">
        <v>1</v>
      </c>
      <c r="F41" s="39" t="s">
        <v>46</v>
      </c>
      <c r="G41" s="47" t="s">
        <v>195</v>
      </c>
      <c r="H41" s="40" t="s">
        <v>107</v>
      </c>
      <c r="I41" s="48"/>
      <c r="J41" s="49"/>
      <c r="K41" s="50"/>
      <c r="L41" s="51">
        <v>1</v>
      </c>
      <c r="M41" s="52"/>
      <c r="N41" s="46">
        <v>0.44097222222222227</v>
      </c>
      <c r="O41" s="53">
        <f t="shared" si="0"/>
        <v>6.9444444444445308E-3</v>
      </c>
      <c r="P41" s="54"/>
    </row>
    <row r="42" spans="1:16" ht="16" x14ac:dyDescent="0.2">
      <c r="A42" s="46">
        <v>0.43472222222222223</v>
      </c>
      <c r="B42" s="40" t="s">
        <v>202</v>
      </c>
      <c r="C42" s="40"/>
      <c r="D42" s="40" t="s">
        <v>120</v>
      </c>
      <c r="E42" s="37">
        <v>1</v>
      </c>
      <c r="F42" s="39" t="s">
        <v>51</v>
      </c>
      <c r="G42" s="47" t="s">
        <v>107</v>
      </c>
      <c r="H42" s="40" t="s">
        <v>103</v>
      </c>
      <c r="I42" s="48"/>
      <c r="J42" s="49"/>
      <c r="K42" s="50"/>
      <c r="L42" s="51">
        <v>1</v>
      </c>
      <c r="M42" s="52"/>
      <c r="N42" s="46">
        <v>0.44930555555555557</v>
      </c>
      <c r="O42" s="53">
        <f t="shared" si="0"/>
        <v>1.4583333333333337E-2</v>
      </c>
      <c r="P42" s="54"/>
    </row>
    <row r="43" spans="1:16" ht="16" x14ac:dyDescent="0.2">
      <c r="A43" s="46">
        <v>0.43541666666666662</v>
      </c>
      <c r="B43" s="40" t="s">
        <v>256</v>
      </c>
      <c r="C43" s="40"/>
      <c r="D43" s="40" t="s">
        <v>194</v>
      </c>
      <c r="E43" s="37">
        <v>1</v>
      </c>
      <c r="F43" s="39" t="s">
        <v>45</v>
      </c>
      <c r="G43" s="47" t="s">
        <v>103</v>
      </c>
      <c r="H43" s="40" t="s">
        <v>210</v>
      </c>
      <c r="I43" s="48">
        <v>1</v>
      </c>
      <c r="J43" s="49"/>
      <c r="K43" s="50"/>
      <c r="L43" s="51"/>
      <c r="M43" s="52"/>
      <c r="N43" s="46">
        <v>0.43888888888888888</v>
      </c>
      <c r="O43" s="53">
        <f t="shared" si="0"/>
        <v>3.4722222222222654E-3</v>
      </c>
      <c r="P43" s="54"/>
    </row>
    <row r="44" spans="1:16" ht="16" x14ac:dyDescent="0.2">
      <c r="A44" s="46">
        <v>0.43611111111111112</v>
      </c>
      <c r="B44" s="40" t="s">
        <v>109</v>
      </c>
      <c r="C44" s="40"/>
      <c r="D44" s="40" t="s">
        <v>120</v>
      </c>
      <c r="E44" s="37">
        <v>1</v>
      </c>
      <c r="F44" s="39" t="s">
        <v>46</v>
      </c>
      <c r="G44" s="47" t="s">
        <v>320</v>
      </c>
      <c r="H44" s="40" t="s">
        <v>125</v>
      </c>
      <c r="I44" s="48"/>
      <c r="J44" s="49"/>
      <c r="K44" s="50">
        <v>1</v>
      </c>
      <c r="L44" s="51"/>
      <c r="M44" s="52"/>
      <c r="N44" s="46">
        <v>0.44375000000000003</v>
      </c>
      <c r="O44" s="53">
        <f t="shared" si="0"/>
        <v>7.6388888888889173E-3</v>
      </c>
      <c r="P44" s="54"/>
    </row>
    <row r="45" spans="1:16" ht="16" x14ac:dyDescent="0.2">
      <c r="A45" s="46">
        <v>0.4375</v>
      </c>
      <c r="B45" s="40" t="s">
        <v>205</v>
      </c>
      <c r="C45" s="40"/>
      <c r="D45" s="40" t="s">
        <v>120</v>
      </c>
      <c r="E45" s="37">
        <v>1</v>
      </c>
      <c r="F45" s="39" t="s">
        <v>45</v>
      </c>
      <c r="G45" s="47" t="s">
        <v>103</v>
      </c>
      <c r="H45" s="40" t="s">
        <v>232</v>
      </c>
      <c r="I45" s="48"/>
      <c r="J45" s="49"/>
      <c r="K45" s="50">
        <v>1</v>
      </c>
      <c r="L45" s="51"/>
      <c r="M45" s="52"/>
      <c r="N45" s="46">
        <v>0.44027777777777777</v>
      </c>
      <c r="O45" s="53">
        <f t="shared" si="0"/>
        <v>2.7777777777777679E-3</v>
      </c>
      <c r="P45" s="54"/>
    </row>
    <row r="46" spans="1:16" ht="16" x14ac:dyDescent="0.2">
      <c r="A46" s="46">
        <v>0.44166666666666665</v>
      </c>
      <c r="B46" s="40" t="s">
        <v>316</v>
      </c>
      <c r="C46" s="40"/>
      <c r="D46" s="40" t="s">
        <v>120</v>
      </c>
      <c r="E46" s="37">
        <v>2</v>
      </c>
      <c r="F46" s="39" t="s">
        <v>45</v>
      </c>
      <c r="G46" s="47" t="s">
        <v>103</v>
      </c>
      <c r="H46" s="40" t="s">
        <v>289</v>
      </c>
      <c r="I46" s="48">
        <v>1</v>
      </c>
      <c r="J46" s="49"/>
      <c r="K46" s="50"/>
      <c r="L46" s="51"/>
      <c r="M46" s="52"/>
      <c r="N46" s="46">
        <v>0.4458333333333333</v>
      </c>
      <c r="O46" s="53">
        <f t="shared" si="0"/>
        <v>4.1666666666666519E-3</v>
      </c>
      <c r="P46" s="54"/>
    </row>
    <row r="47" spans="1:16" ht="16" x14ac:dyDescent="0.2">
      <c r="A47" s="46">
        <v>0.4458333333333333</v>
      </c>
      <c r="B47" s="40" t="s">
        <v>256</v>
      </c>
      <c r="C47" s="40">
        <v>1</v>
      </c>
      <c r="D47" s="40" t="s">
        <v>120</v>
      </c>
      <c r="E47" s="37"/>
      <c r="F47" s="39" t="s">
        <v>45</v>
      </c>
      <c r="G47" s="47" t="s">
        <v>248</v>
      </c>
      <c r="H47" s="40" t="s">
        <v>210</v>
      </c>
      <c r="I47" s="48"/>
      <c r="J47" s="49"/>
      <c r="K47" s="50"/>
      <c r="L47" s="51">
        <v>1</v>
      </c>
      <c r="M47" s="52"/>
      <c r="N47" s="46">
        <v>0.45763888888888887</v>
      </c>
      <c r="O47" s="53">
        <f t="shared" si="0"/>
        <v>1.1805555555555569E-2</v>
      </c>
      <c r="P47" s="54"/>
    </row>
    <row r="48" spans="1:16" ht="16" x14ac:dyDescent="0.2">
      <c r="A48" s="46">
        <v>0.44722222222222219</v>
      </c>
      <c r="B48" s="40" t="s">
        <v>270</v>
      </c>
      <c r="C48" s="40"/>
      <c r="D48" s="40" t="s">
        <v>194</v>
      </c>
      <c r="E48" s="37">
        <v>2</v>
      </c>
      <c r="F48" s="39" t="s">
        <v>50</v>
      </c>
      <c r="G48" s="47" t="s">
        <v>103</v>
      </c>
      <c r="H48" s="40" t="s">
        <v>303</v>
      </c>
      <c r="I48" s="48"/>
      <c r="J48" s="49"/>
      <c r="K48" s="50">
        <v>1</v>
      </c>
      <c r="L48" s="51"/>
      <c r="M48" s="52"/>
      <c r="N48" s="46">
        <v>0.4513888888888889</v>
      </c>
      <c r="O48" s="53">
        <f t="shared" si="0"/>
        <v>4.1666666666667074E-3</v>
      </c>
      <c r="P48" s="54"/>
    </row>
    <row r="49" spans="1:16" ht="16" x14ac:dyDescent="0.2">
      <c r="A49" s="46">
        <v>0.45</v>
      </c>
      <c r="B49" s="40" t="s">
        <v>135</v>
      </c>
      <c r="C49" s="40"/>
      <c r="D49" s="40" t="s">
        <v>194</v>
      </c>
      <c r="E49" s="37">
        <v>1</v>
      </c>
      <c r="F49" s="39" t="s">
        <v>45</v>
      </c>
      <c r="G49" s="47" t="s">
        <v>287</v>
      </c>
      <c r="H49" s="40" t="s">
        <v>103</v>
      </c>
      <c r="I49" s="48"/>
      <c r="J49" s="49"/>
      <c r="K49" s="50">
        <v>1</v>
      </c>
      <c r="L49" s="51"/>
      <c r="M49" s="52"/>
      <c r="N49" s="46">
        <v>0.45763888888888887</v>
      </c>
      <c r="O49" s="53">
        <f t="shared" si="0"/>
        <v>7.6388888888888618E-3</v>
      </c>
      <c r="P49" s="54"/>
    </row>
    <row r="50" spans="1:16" ht="16" x14ac:dyDescent="0.2">
      <c r="A50" s="46">
        <v>0.45208333333333334</v>
      </c>
      <c r="B50" s="40" t="s">
        <v>318</v>
      </c>
      <c r="C50" s="40"/>
      <c r="D50" s="40" t="s">
        <v>194</v>
      </c>
      <c r="E50" s="37">
        <v>1</v>
      </c>
      <c r="F50" s="39" t="s">
        <v>44</v>
      </c>
      <c r="G50" s="47" t="s">
        <v>264</v>
      </c>
      <c r="H50" s="40" t="s">
        <v>103</v>
      </c>
      <c r="I50" s="48">
        <v>1</v>
      </c>
      <c r="J50" s="49"/>
      <c r="K50" s="50"/>
      <c r="L50" s="51"/>
      <c r="M50" s="52"/>
      <c r="N50" s="46">
        <v>0.4694444444444445</v>
      </c>
      <c r="O50" s="53">
        <f t="shared" si="0"/>
        <v>1.736111111111116E-2</v>
      </c>
      <c r="P50" s="54"/>
    </row>
    <row r="51" spans="1:16" ht="16" x14ac:dyDescent="0.2">
      <c r="A51" s="46">
        <v>0.45277777777777778</v>
      </c>
      <c r="B51" s="40" t="s">
        <v>229</v>
      </c>
      <c r="C51" s="40"/>
      <c r="D51" s="40" t="s">
        <v>120</v>
      </c>
      <c r="E51" s="37">
        <v>1</v>
      </c>
      <c r="F51" s="39" t="s">
        <v>44</v>
      </c>
      <c r="G51" s="47" t="s">
        <v>103</v>
      </c>
      <c r="H51" s="40" t="s">
        <v>195</v>
      </c>
      <c r="I51" s="48">
        <v>1</v>
      </c>
      <c r="J51" s="49"/>
      <c r="K51" s="50"/>
      <c r="L51" s="51"/>
      <c r="M51" s="52"/>
      <c r="N51" s="46">
        <v>0.45763888888888887</v>
      </c>
      <c r="O51" s="53">
        <f t="shared" si="0"/>
        <v>4.8611111111110938E-3</v>
      </c>
      <c r="P51" s="54"/>
    </row>
    <row r="52" spans="1:16" ht="16" x14ac:dyDescent="0.2">
      <c r="A52" s="46">
        <v>0.45347222222222222</v>
      </c>
      <c r="B52" s="40" t="s">
        <v>218</v>
      </c>
      <c r="C52" s="40"/>
      <c r="D52" s="40" t="s">
        <v>194</v>
      </c>
      <c r="E52" s="37">
        <v>1</v>
      </c>
      <c r="F52" s="39" t="s">
        <v>44</v>
      </c>
      <c r="G52" s="47" t="s">
        <v>107</v>
      </c>
      <c r="H52" s="40" t="s">
        <v>321</v>
      </c>
      <c r="I52" s="48">
        <v>1</v>
      </c>
      <c r="J52" s="49"/>
      <c r="K52" s="50"/>
      <c r="L52" s="51"/>
      <c r="M52" s="52"/>
      <c r="N52" s="46">
        <v>0.46875</v>
      </c>
      <c r="O52" s="53">
        <f t="shared" si="0"/>
        <v>1.5277777777777779E-2</v>
      </c>
      <c r="P52" s="54"/>
    </row>
    <row r="53" spans="1:16" ht="16" x14ac:dyDescent="0.2">
      <c r="A53" s="46">
        <v>0.45833333333333331</v>
      </c>
      <c r="B53" s="40" t="s">
        <v>316</v>
      </c>
      <c r="C53" s="40">
        <v>1</v>
      </c>
      <c r="D53" s="40" t="s">
        <v>194</v>
      </c>
      <c r="E53" s="37"/>
      <c r="F53" s="39" t="s">
        <v>45</v>
      </c>
      <c r="G53" s="47" t="s">
        <v>248</v>
      </c>
      <c r="H53" s="40" t="s">
        <v>289</v>
      </c>
      <c r="I53" s="48"/>
      <c r="J53" s="49"/>
      <c r="K53" s="50">
        <v>1</v>
      </c>
      <c r="L53" s="51"/>
      <c r="M53" s="52"/>
      <c r="N53" s="46">
        <v>0.46666666666666662</v>
      </c>
      <c r="O53" s="53">
        <f t="shared" si="0"/>
        <v>8.3333333333333037E-3</v>
      </c>
      <c r="P53" s="54"/>
    </row>
    <row r="54" spans="1:16" ht="16" x14ac:dyDescent="0.2">
      <c r="A54" s="46">
        <v>0.45833333333333331</v>
      </c>
      <c r="B54" s="40" t="s">
        <v>316</v>
      </c>
      <c r="C54" s="40">
        <v>1</v>
      </c>
      <c r="D54" s="40" t="s">
        <v>194</v>
      </c>
      <c r="E54" s="37"/>
      <c r="F54" s="39" t="s">
        <v>45</v>
      </c>
      <c r="G54" s="47" t="s">
        <v>143</v>
      </c>
      <c r="H54" s="40" t="s">
        <v>289</v>
      </c>
      <c r="I54" s="48"/>
      <c r="J54" s="49"/>
      <c r="K54" s="50">
        <v>1</v>
      </c>
      <c r="L54" s="51"/>
      <c r="M54" s="52"/>
      <c r="N54" s="46">
        <v>0.46666666666666662</v>
      </c>
      <c r="O54" s="53">
        <f t="shared" si="0"/>
        <v>8.3333333333333037E-3</v>
      </c>
      <c r="P54" s="54"/>
    </row>
    <row r="55" spans="1:16" ht="16" x14ac:dyDescent="0.2">
      <c r="A55" s="46">
        <v>0.46666666666666662</v>
      </c>
      <c r="B55" s="40" t="s">
        <v>168</v>
      </c>
      <c r="C55" s="40">
        <v>1</v>
      </c>
      <c r="D55" s="40" t="s">
        <v>194</v>
      </c>
      <c r="E55" s="37"/>
      <c r="F55" s="39" t="s">
        <v>44</v>
      </c>
      <c r="G55" s="47" t="s">
        <v>143</v>
      </c>
      <c r="H55" s="40" t="s">
        <v>136</v>
      </c>
      <c r="I55" s="48"/>
      <c r="J55" s="55"/>
      <c r="K55" s="56"/>
      <c r="L55" s="51">
        <v>1</v>
      </c>
      <c r="M55" s="52"/>
      <c r="N55" s="46">
        <v>0.47291666666666665</v>
      </c>
      <c r="O55" s="53">
        <f t="shared" si="0"/>
        <v>6.2500000000000333E-3</v>
      </c>
      <c r="P55" s="54"/>
    </row>
    <row r="56" spans="1:16" ht="16" x14ac:dyDescent="0.2">
      <c r="A56" s="46">
        <v>0.46875</v>
      </c>
      <c r="B56" s="40" t="s">
        <v>213</v>
      </c>
      <c r="C56" s="40"/>
      <c r="D56" s="40" t="s">
        <v>120</v>
      </c>
      <c r="E56" s="37">
        <v>1</v>
      </c>
      <c r="F56" s="39" t="s">
        <v>51</v>
      </c>
      <c r="G56" s="47" t="s">
        <v>145</v>
      </c>
      <c r="H56" s="40" t="s">
        <v>103</v>
      </c>
      <c r="I56" s="48">
        <v>1</v>
      </c>
      <c r="J56" s="55"/>
      <c r="K56" s="56"/>
      <c r="L56" s="51"/>
      <c r="M56" s="52"/>
      <c r="N56" s="46">
        <v>0.48333333333333334</v>
      </c>
      <c r="O56" s="53">
        <f t="shared" si="0"/>
        <v>1.4583333333333337E-2</v>
      </c>
      <c r="P56" s="54"/>
    </row>
    <row r="57" spans="1:16" ht="16" x14ac:dyDescent="0.2">
      <c r="A57" s="46">
        <v>0.47083333333333338</v>
      </c>
      <c r="B57" s="40" t="s">
        <v>155</v>
      </c>
      <c r="C57" s="40"/>
      <c r="D57" s="40" t="s">
        <v>194</v>
      </c>
      <c r="E57" s="37">
        <v>1</v>
      </c>
      <c r="F57" s="39" t="s">
        <v>44</v>
      </c>
      <c r="G57" s="47" t="s">
        <v>103</v>
      </c>
      <c r="H57" s="40" t="s">
        <v>136</v>
      </c>
      <c r="I57" s="48"/>
      <c r="J57" s="55"/>
      <c r="K57" s="56">
        <v>1</v>
      </c>
      <c r="L57" s="51"/>
      <c r="M57" s="52"/>
      <c r="N57" s="46">
        <v>0.47430555555555554</v>
      </c>
      <c r="O57" s="53">
        <f t="shared" si="0"/>
        <v>3.4722222222221544E-3</v>
      </c>
      <c r="P57" s="54"/>
    </row>
    <row r="58" spans="1:16" ht="16" x14ac:dyDescent="0.2">
      <c r="A58" s="46">
        <v>0.47083333333333338</v>
      </c>
      <c r="B58" s="40" t="s">
        <v>148</v>
      </c>
      <c r="C58" s="40"/>
      <c r="D58" s="40" t="s">
        <v>194</v>
      </c>
      <c r="E58" s="37">
        <v>1</v>
      </c>
      <c r="F58" s="39" t="s">
        <v>44</v>
      </c>
      <c r="G58" s="47" t="s">
        <v>103</v>
      </c>
      <c r="H58" s="40" t="s">
        <v>165</v>
      </c>
      <c r="I58" s="48"/>
      <c r="J58" s="55"/>
      <c r="K58" s="56">
        <v>1</v>
      </c>
      <c r="L58" s="51"/>
      <c r="M58" s="52"/>
      <c r="N58" s="46">
        <v>0.48055555555555557</v>
      </c>
      <c r="O58" s="53">
        <f t="shared" si="0"/>
        <v>9.7222222222221877E-3</v>
      </c>
      <c r="P58" s="54"/>
    </row>
    <row r="59" spans="1:16" ht="16" x14ac:dyDescent="0.2">
      <c r="A59" s="46">
        <v>0.47291666666666665</v>
      </c>
      <c r="B59" s="40" t="s">
        <v>164</v>
      </c>
      <c r="C59" s="40"/>
      <c r="D59" s="40" t="s">
        <v>120</v>
      </c>
      <c r="E59" s="37">
        <v>1</v>
      </c>
      <c r="F59" s="39" t="s">
        <v>44</v>
      </c>
      <c r="G59" s="47" t="s">
        <v>115</v>
      </c>
      <c r="H59" s="40" t="s">
        <v>143</v>
      </c>
      <c r="I59" s="57">
        <v>1</v>
      </c>
      <c r="J59" s="55"/>
      <c r="K59" s="56"/>
      <c r="L59" s="51"/>
      <c r="M59" s="52"/>
      <c r="N59" s="46">
        <v>0.48194444444444445</v>
      </c>
      <c r="O59" s="53">
        <f t="shared" si="0"/>
        <v>9.0277777777778012E-3</v>
      </c>
      <c r="P59" s="54"/>
    </row>
    <row r="60" spans="1:16" ht="16" x14ac:dyDescent="0.2">
      <c r="A60" s="46">
        <v>0.4770833333333333</v>
      </c>
      <c r="B60" s="40" t="s">
        <v>318</v>
      </c>
      <c r="C60" s="40"/>
      <c r="D60" s="40" t="s">
        <v>194</v>
      </c>
      <c r="E60" s="37">
        <v>1</v>
      </c>
      <c r="F60" s="39" t="s">
        <v>44</v>
      </c>
      <c r="G60" s="47" t="s">
        <v>103</v>
      </c>
      <c r="H60" s="40" t="s">
        <v>264</v>
      </c>
      <c r="I60" s="57"/>
      <c r="J60" s="55"/>
      <c r="K60" s="56"/>
      <c r="L60" s="51">
        <v>1</v>
      </c>
      <c r="M60" s="52"/>
      <c r="N60" s="46">
        <v>0.48194444444444445</v>
      </c>
      <c r="O60" s="53">
        <f t="shared" si="0"/>
        <v>4.8611111111111494E-3</v>
      </c>
      <c r="P60" s="54"/>
    </row>
    <row r="61" spans="1:16" ht="16" x14ac:dyDescent="0.2">
      <c r="A61" s="46">
        <v>0.47847222222222219</v>
      </c>
      <c r="B61" s="40" t="s">
        <v>270</v>
      </c>
      <c r="C61" s="40"/>
      <c r="D61" s="40" t="s">
        <v>120</v>
      </c>
      <c r="E61" s="37">
        <v>2</v>
      </c>
      <c r="F61" s="39" t="s">
        <v>50</v>
      </c>
      <c r="G61" s="47" t="s">
        <v>303</v>
      </c>
      <c r="H61" s="40" t="s">
        <v>103</v>
      </c>
      <c r="I61" s="48"/>
      <c r="J61" s="55"/>
      <c r="K61" s="56">
        <v>1</v>
      </c>
      <c r="L61" s="51"/>
      <c r="M61" s="52"/>
      <c r="N61" s="46">
        <v>0.4916666666666667</v>
      </c>
      <c r="O61" s="53">
        <f t="shared" si="0"/>
        <v>1.3194444444444509E-2</v>
      </c>
      <c r="P61" s="88"/>
    </row>
    <row r="62" spans="1:16" ht="16" x14ac:dyDescent="0.2">
      <c r="A62" s="46">
        <v>0.47986111111111113</v>
      </c>
      <c r="B62" s="40" t="s">
        <v>309</v>
      </c>
      <c r="C62" s="40"/>
      <c r="D62" s="40" t="s">
        <v>120</v>
      </c>
      <c r="E62" s="37">
        <v>2</v>
      </c>
      <c r="F62" s="39" t="s">
        <v>44</v>
      </c>
      <c r="G62" s="47" t="s">
        <v>199</v>
      </c>
      <c r="H62" s="40" t="s">
        <v>103</v>
      </c>
      <c r="I62" s="48"/>
      <c r="J62" s="55"/>
      <c r="K62" s="56">
        <v>1</v>
      </c>
      <c r="L62" s="51"/>
      <c r="M62" s="52"/>
      <c r="N62" s="46">
        <v>0.4916666666666667</v>
      </c>
      <c r="O62" s="53">
        <f t="shared" si="0"/>
        <v>1.1805555555555569E-2</v>
      </c>
      <c r="P62" s="54"/>
    </row>
    <row r="63" spans="1:16" ht="16" x14ac:dyDescent="0.2">
      <c r="A63" s="46">
        <v>0.48680555555555555</v>
      </c>
      <c r="B63" s="40" t="s">
        <v>131</v>
      </c>
      <c r="C63" s="40"/>
      <c r="D63" s="40" t="s">
        <v>194</v>
      </c>
      <c r="E63" s="37">
        <v>1</v>
      </c>
      <c r="F63" s="39" t="s">
        <v>45</v>
      </c>
      <c r="G63" s="47" t="s">
        <v>289</v>
      </c>
      <c r="H63" s="40" t="s">
        <v>103</v>
      </c>
      <c r="I63" s="48">
        <v>1</v>
      </c>
      <c r="J63" s="55"/>
      <c r="K63" s="56"/>
      <c r="L63" s="51"/>
      <c r="M63" s="52"/>
      <c r="N63" s="46">
        <v>0.49722222222222223</v>
      </c>
      <c r="O63" s="53">
        <f t="shared" si="0"/>
        <v>1.0416666666666685E-2</v>
      </c>
      <c r="P63" s="54"/>
    </row>
    <row r="64" spans="1:16" ht="16" x14ac:dyDescent="0.2">
      <c r="A64" s="46">
        <v>0.52361111111111114</v>
      </c>
      <c r="B64" s="40" t="s">
        <v>295</v>
      </c>
      <c r="C64" s="40"/>
      <c r="D64" s="40" t="s">
        <v>120</v>
      </c>
      <c r="E64" s="37">
        <v>2</v>
      </c>
      <c r="F64" s="39" t="s">
        <v>47</v>
      </c>
      <c r="G64" s="47" t="s">
        <v>103</v>
      </c>
      <c r="H64" s="40" t="s">
        <v>165</v>
      </c>
      <c r="I64" s="48"/>
      <c r="J64" s="55"/>
      <c r="K64" s="56"/>
      <c r="L64" s="51">
        <v>1</v>
      </c>
      <c r="M64" s="52"/>
      <c r="N64" s="46">
        <v>0.52986111111111112</v>
      </c>
      <c r="O64" s="53">
        <f t="shared" si="0"/>
        <v>6.2499999999999778E-3</v>
      </c>
      <c r="P64" s="54"/>
    </row>
    <row r="65" spans="1:16" ht="16" x14ac:dyDescent="0.2">
      <c r="A65" s="46">
        <v>0.52361111111111114</v>
      </c>
      <c r="B65" s="40" t="s">
        <v>131</v>
      </c>
      <c r="C65" s="40"/>
      <c r="D65" s="40" t="s">
        <v>194</v>
      </c>
      <c r="E65" s="37">
        <v>1</v>
      </c>
      <c r="F65" s="39" t="s">
        <v>45</v>
      </c>
      <c r="G65" s="47" t="s">
        <v>103</v>
      </c>
      <c r="H65" s="40" t="s">
        <v>289</v>
      </c>
      <c r="I65" s="48"/>
      <c r="J65" s="55"/>
      <c r="K65" s="56"/>
      <c r="L65" s="51">
        <v>1</v>
      </c>
      <c r="M65" s="52"/>
      <c r="N65" s="46">
        <v>0.52638888888888891</v>
      </c>
      <c r="O65" s="53">
        <f t="shared" si="0"/>
        <v>2.7777777777777679E-3</v>
      </c>
      <c r="P65" s="54"/>
    </row>
    <row r="66" spans="1:16" ht="16" x14ac:dyDescent="0.2">
      <c r="A66" s="46">
        <v>0.52638888888888891</v>
      </c>
      <c r="B66" s="40" t="s">
        <v>112</v>
      </c>
      <c r="C66" s="40">
        <v>1</v>
      </c>
      <c r="D66" s="40" t="s">
        <v>194</v>
      </c>
      <c r="E66" s="37"/>
      <c r="F66" s="39" t="s">
        <v>46</v>
      </c>
      <c r="G66" s="47" t="s">
        <v>103</v>
      </c>
      <c r="H66" s="40" t="s">
        <v>107</v>
      </c>
      <c r="I66" s="48"/>
      <c r="J66" s="55"/>
      <c r="K66" s="56">
        <v>1</v>
      </c>
      <c r="L66" s="51"/>
      <c r="M66" s="52"/>
      <c r="N66" s="46">
        <v>0.53263888888888888</v>
      </c>
      <c r="O66" s="53">
        <f t="shared" si="0"/>
        <v>6.2499999999999778E-3</v>
      </c>
      <c r="P66" s="54"/>
    </row>
    <row r="67" spans="1:16" ht="16" x14ac:dyDescent="0.2">
      <c r="A67" s="46">
        <v>0.52916666666666667</v>
      </c>
      <c r="B67" s="40" t="s">
        <v>229</v>
      </c>
      <c r="C67" s="40"/>
      <c r="D67" s="40" t="s">
        <v>120</v>
      </c>
      <c r="E67" s="37">
        <v>1</v>
      </c>
      <c r="F67" s="39" t="s">
        <v>44</v>
      </c>
      <c r="G67" s="47" t="s">
        <v>103</v>
      </c>
      <c r="H67" s="40" t="s">
        <v>195</v>
      </c>
      <c r="I67" s="48">
        <v>1</v>
      </c>
      <c r="J67" s="55"/>
      <c r="K67" s="56"/>
      <c r="L67" s="51"/>
      <c r="M67" s="52"/>
      <c r="N67" s="46">
        <v>0.53125</v>
      </c>
      <c r="O67" s="53">
        <f t="shared" si="0"/>
        <v>2.0833333333333259E-3</v>
      </c>
      <c r="P67" s="54"/>
    </row>
    <row r="68" spans="1:16" ht="16" x14ac:dyDescent="0.2">
      <c r="A68" s="46">
        <v>0.53611111111111109</v>
      </c>
      <c r="B68" s="40" t="s">
        <v>293</v>
      </c>
      <c r="C68" s="40"/>
      <c r="D68" s="40" t="s">
        <v>120</v>
      </c>
      <c r="E68" s="37">
        <v>2</v>
      </c>
      <c r="F68" s="39" t="s">
        <v>45</v>
      </c>
      <c r="G68" s="47" t="s">
        <v>103</v>
      </c>
      <c r="H68" s="40" t="s">
        <v>312</v>
      </c>
      <c r="I68" s="48">
        <v>1</v>
      </c>
      <c r="J68" s="55"/>
      <c r="K68" s="56"/>
      <c r="L68" s="51"/>
      <c r="M68" s="52"/>
      <c r="N68" s="46">
        <v>0.5395833333333333</v>
      </c>
      <c r="O68" s="53">
        <f t="shared" ref="O68:O131" si="1">ABS(N68-A68)</f>
        <v>3.4722222222222099E-3</v>
      </c>
      <c r="P68" s="54"/>
    </row>
    <row r="69" spans="1:16" ht="16" x14ac:dyDescent="0.2">
      <c r="A69" s="46">
        <v>0.53680555555555554</v>
      </c>
      <c r="B69" s="40" t="s">
        <v>222</v>
      </c>
      <c r="C69" s="40"/>
      <c r="D69" s="40" t="s">
        <v>120</v>
      </c>
      <c r="E69" s="37">
        <v>1</v>
      </c>
      <c r="F69" s="39" t="s">
        <v>50</v>
      </c>
      <c r="G69" s="47" t="s">
        <v>103</v>
      </c>
      <c r="H69" s="40" t="s">
        <v>312</v>
      </c>
      <c r="I69" s="48"/>
      <c r="J69" s="55"/>
      <c r="K69" s="56">
        <v>1</v>
      </c>
      <c r="L69" s="51"/>
      <c r="M69" s="52"/>
      <c r="N69" s="46">
        <v>0.5395833333333333</v>
      </c>
      <c r="O69" s="53">
        <f t="shared" si="1"/>
        <v>2.7777777777777679E-3</v>
      </c>
      <c r="P69" s="54"/>
    </row>
    <row r="70" spans="1:16" ht="16" x14ac:dyDescent="0.2">
      <c r="A70" s="46">
        <v>0.53749999999999998</v>
      </c>
      <c r="B70" s="40" t="s">
        <v>148</v>
      </c>
      <c r="C70" s="40">
        <v>1</v>
      </c>
      <c r="D70" s="40" t="s">
        <v>194</v>
      </c>
      <c r="E70" s="37"/>
      <c r="F70" s="39" t="s">
        <v>44</v>
      </c>
      <c r="G70" s="47" t="s">
        <v>143</v>
      </c>
      <c r="H70" s="40" t="s">
        <v>165</v>
      </c>
      <c r="I70" s="48"/>
      <c r="J70" s="55"/>
      <c r="K70" s="56"/>
      <c r="L70" s="51">
        <v>1</v>
      </c>
      <c r="M70" s="52"/>
      <c r="N70" s="46">
        <v>0.54722222222222217</v>
      </c>
      <c r="O70" s="53">
        <f t="shared" si="1"/>
        <v>9.7222222222221877E-3</v>
      </c>
      <c r="P70" s="54"/>
    </row>
    <row r="71" spans="1:16" ht="16" x14ac:dyDescent="0.2">
      <c r="A71" s="46">
        <v>0.5395833333333333</v>
      </c>
      <c r="B71" s="40" t="s">
        <v>168</v>
      </c>
      <c r="C71" s="40"/>
      <c r="D71" s="40" t="s">
        <v>194</v>
      </c>
      <c r="E71" s="37">
        <v>1</v>
      </c>
      <c r="F71" s="39" t="s">
        <v>44</v>
      </c>
      <c r="G71" s="47" t="s">
        <v>136</v>
      </c>
      <c r="H71" s="40" t="s">
        <v>103</v>
      </c>
      <c r="I71" s="48">
        <v>1</v>
      </c>
      <c r="J71" s="55"/>
      <c r="K71" s="56"/>
      <c r="L71" s="51"/>
      <c r="M71" s="52"/>
      <c r="N71" s="46">
        <v>0.55902777777777779</v>
      </c>
      <c r="O71" s="53">
        <f t="shared" si="1"/>
        <v>1.9444444444444486E-2</v>
      </c>
      <c r="P71" s="54"/>
    </row>
    <row r="72" spans="1:16" ht="16" x14ac:dyDescent="0.2">
      <c r="A72" s="46">
        <v>4.5833333333333337E-2</v>
      </c>
      <c r="B72" s="40" t="s">
        <v>295</v>
      </c>
      <c r="C72" s="40"/>
      <c r="D72" s="40" t="s">
        <v>120</v>
      </c>
      <c r="E72" s="37">
        <v>2</v>
      </c>
      <c r="F72" s="39" t="s">
        <v>47</v>
      </c>
      <c r="G72" s="47" t="s">
        <v>165</v>
      </c>
      <c r="H72" s="40" t="s">
        <v>103</v>
      </c>
      <c r="I72" s="48"/>
      <c r="J72" s="55"/>
      <c r="K72" s="56"/>
      <c r="L72" s="51">
        <v>1</v>
      </c>
      <c r="M72" s="52"/>
      <c r="N72" s="46">
        <v>5.347222222222222E-2</v>
      </c>
      <c r="O72" s="53">
        <f t="shared" si="1"/>
        <v>7.6388888888888826E-3</v>
      </c>
      <c r="P72" s="54"/>
    </row>
    <row r="73" spans="1:16" ht="16" x14ac:dyDescent="0.2">
      <c r="A73" s="46">
        <v>4.7222222222222221E-2</v>
      </c>
      <c r="B73" s="40" t="s">
        <v>316</v>
      </c>
      <c r="C73" s="40">
        <v>1</v>
      </c>
      <c r="D73" s="40" t="s">
        <v>120</v>
      </c>
      <c r="E73" s="37"/>
      <c r="F73" s="39" t="s">
        <v>45</v>
      </c>
      <c r="G73" s="47" t="s">
        <v>289</v>
      </c>
      <c r="H73" s="40" t="s">
        <v>248</v>
      </c>
      <c r="I73" s="48"/>
      <c r="J73" s="55"/>
      <c r="K73" s="56">
        <v>1</v>
      </c>
      <c r="L73" s="51"/>
      <c r="M73" s="52"/>
      <c r="N73" s="46">
        <v>5.6250000000000001E-2</v>
      </c>
      <c r="O73" s="53">
        <f t="shared" si="1"/>
        <v>9.0277777777777804E-3</v>
      </c>
      <c r="P73" s="54"/>
    </row>
    <row r="74" spans="1:16" ht="16" x14ac:dyDescent="0.2">
      <c r="A74" s="46">
        <v>4.7222222222222221E-2</v>
      </c>
      <c r="B74" s="40" t="s">
        <v>112</v>
      </c>
      <c r="C74" s="40"/>
      <c r="D74" s="40" t="s">
        <v>120</v>
      </c>
      <c r="E74" s="37">
        <v>1</v>
      </c>
      <c r="F74" s="39" t="s">
        <v>46</v>
      </c>
      <c r="G74" s="47" t="s">
        <v>107</v>
      </c>
      <c r="H74" s="40" t="s">
        <v>103</v>
      </c>
      <c r="I74" s="48">
        <v>1</v>
      </c>
      <c r="J74" s="55"/>
      <c r="K74" s="56"/>
      <c r="L74" s="51"/>
      <c r="M74" s="52"/>
      <c r="N74" s="46">
        <v>5.9027777777777783E-2</v>
      </c>
      <c r="O74" s="53">
        <f t="shared" si="1"/>
        <v>1.1805555555555562E-2</v>
      </c>
      <c r="P74" s="54"/>
    </row>
    <row r="75" spans="1:16" ht="16" x14ac:dyDescent="0.2">
      <c r="A75" s="46">
        <v>5.2777777777777778E-2</v>
      </c>
      <c r="B75" s="40" t="s">
        <v>213</v>
      </c>
      <c r="C75" s="40"/>
      <c r="D75" s="40" t="s">
        <v>120</v>
      </c>
      <c r="E75" s="37">
        <v>1</v>
      </c>
      <c r="F75" s="39" t="s">
        <v>51</v>
      </c>
      <c r="G75" s="47" t="s">
        <v>103</v>
      </c>
      <c r="H75" s="40" t="s">
        <v>220</v>
      </c>
      <c r="I75" s="48"/>
      <c r="J75" s="55"/>
      <c r="K75" s="56"/>
      <c r="L75" s="51">
        <v>1</v>
      </c>
      <c r="M75" s="52"/>
      <c r="N75" s="46">
        <v>5.6944444444444443E-2</v>
      </c>
      <c r="O75" s="53">
        <f t="shared" si="1"/>
        <v>4.1666666666666657E-3</v>
      </c>
      <c r="P75" s="54"/>
    </row>
    <row r="76" spans="1:16" ht="16" x14ac:dyDescent="0.2">
      <c r="A76" s="46">
        <v>5.2777777777777778E-2</v>
      </c>
      <c r="B76" s="40" t="s">
        <v>147</v>
      </c>
      <c r="C76" s="40"/>
      <c r="D76" s="40" t="s">
        <v>194</v>
      </c>
      <c r="E76" s="37">
        <v>1</v>
      </c>
      <c r="F76" s="39" t="s">
        <v>44</v>
      </c>
      <c r="G76" s="47" t="s">
        <v>103</v>
      </c>
      <c r="H76" s="40" t="s">
        <v>172</v>
      </c>
      <c r="I76" s="48"/>
      <c r="J76" s="55"/>
      <c r="K76" s="56"/>
      <c r="L76" s="51">
        <v>1</v>
      </c>
      <c r="M76" s="52"/>
      <c r="N76" s="46">
        <v>5.6944444444444443E-2</v>
      </c>
      <c r="O76" s="53">
        <f t="shared" si="1"/>
        <v>4.1666666666666657E-3</v>
      </c>
      <c r="P76" s="54"/>
    </row>
    <row r="77" spans="1:16" ht="16" x14ac:dyDescent="0.2">
      <c r="A77" s="46">
        <v>5.9722222222222225E-2</v>
      </c>
      <c r="B77" s="40" t="s">
        <v>227</v>
      </c>
      <c r="C77" s="40"/>
      <c r="D77" s="40" t="s">
        <v>120</v>
      </c>
      <c r="E77" s="37">
        <v>1</v>
      </c>
      <c r="F77" s="39" t="s">
        <v>51</v>
      </c>
      <c r="G77" s="47" t="s">
        <v>103</v>
      </c>
      <c r="H77" s="40" t="s">
        <v>154</v>
      </c>
      <c r="I77" s="48"/>
      <c r="J77" s="55"/>
      <c r="K77" s="56">
        <v>1</v>
      </c>
      <c r="L77" s="51"/>
      <c r="M77" s="52"/>
      <c r="N77" s="46">
        <v>6.805555555555555E-2</v>
      </c>
      <c r="O77" s="53">
        <f t="shared" si="1"/>
        <v>8.3333333333333245E-3</v>
      </c>
      <c r="P77" s="54"/>
    </row>
    <row r="78" spans="1:16" ht="16" x14ac:dyDescent="0.2">
      <c r="A78" s="46">
        <v>6.5277777777777782E-2</v>
      </c>
      <c r="B78" s="40" t="s">
        <v>253</v>
      </c>
      <c r="C78" s="40">
        <v>1</v>
      </c>
      <c r="D78" s="40" t="s">
        <v>194</v>
      </c>
      <c r="E78" s="37"/>
      <c r="F78" s="39" t="s">
        <v>50</v>
      </c>
      <c r="G78" s="47" t="s">
        <v>143</v>
      </c>
      <c r="H78" s="40" t="s">
        <v>322</v>
      </c>
      <c r="I78" s="48">
        <v>1</v>
      </c>
      <c r="J78" s="55"/>
      <c r="K78" s="56"/>
      <c r="L78" s="51"/>
      <c r="M78" s="52"/>
      <c r="N78" s="46">
        <v>7.7083333333333337E-2</v>
      </c>
      <c r="O78" s="53">
        <f t="shared" si="1"/>
        <v>1.1805555555555555E-2</v>
      </c>
      <c r="P78" s="54"/>
    </row>
    <row r="79" spans="1:16" ht="16" x14ac:dyDescent="0.2">
      <c r="A79" s="46">
        <v>6.6666666666666666E-2</v>
      </c>
      <c r="B79" s="40" t="s">
        <v>295</v>
      </c>
      <c r="C79" s="40"/>
      <c r="D79" s="40" t="s">
        <v>120</v>
      </c>
      <c r="E79" s="37">
        <v>2</v>
      </c>
      <c r="F79" s="39" t="s">
        <v>47</v>
      </c>
      <c r="G79" s="47" t="s">
        <v>103</v>
      </c>
      <c r="H79" s="40" t="s">
        <v>125</v>
      </c>
      <c r="I79" s="48">
        <v>1</v>
      </c>
      <c r="J79" s="55"/>
      <c r="K79" s="56"/>
      <c r="L79" s="51"/>
      <c r="M79" s="52"/>
      <c r="N79" s="46">
        <v>7.4305555555555555E-2</v>
      </c>
      <c r="O79" s="53">
        <f t="shared" si="1"/>
        <v>7.6388888888888895E-3</v>
      </c>
      <c r="P79" s="54"/>
    </row>
    <row r="80" spans="1:16" ht="16" x14ac:dyDescent="0.2">
      <c r="A80" s="46">
        <v>6.805555555555555E-2</v>
      </c>
      <c r="B80" s="40" t="s">
        <v>205</v>
      </c>
      <c r="C80" s="40">
        <v>1</v>
      </c>
      <c r="D80" s="40" t="s">
        <v>120</v>
      </c>
      <c r="E80" s="37"/>
      <c r="F80" s="39" t="s">
        <v>45</v>
      </c>
      <c r="G80" s="47" t="s">
        <v>248</v>
      </c>
      <c r="H80" s="40" t="s">
        <v>288</v>
      </c>
      <c r="I80" s="48">
        <v>1</v>
      </c>
      <c r="J80" s="55"/>
      <c r="K80" s="56"/>
      <c r="L80" s="51"/>
      <c r="M80" s="52"/>
      <c r="N80" s="46">
        <v>7.0833333333333331E-2</v>
      </c>
      <c r="O80" s="53">
        <f t="shared" si="1"/>
        <v>2.7777777777777818E-3</v>
      </c>
      <c r="P80" s="54"/>
    </row>
    <row r="81" spans="1:16" ht="16" x14ac:dyDescent="0.2">
      <c r="A81" s="46">
        <v>6.8749999999999992E-2</v>
      </c>
      <c r="B81" s="40" t="s">
        <v>282</v>
      </c>
      <c r="C81" s="40"/>
      <c r="D81" s="40" t="s">
        <v>120</v>
      </c>
      <c r="E81" s="37">
        <v>1</v>
      </c>
      <c r="F81" s="39" t="s">
        <v>51</v>
      </c>
      <c r="G81" s="47" t="s">
        <v>103</v>
      </c>
      <c r="H81" s="40" t="s">
        <v>264</v>
      </c>
      <c r="I81" s="48"/>
      <c r="J81" s="55"/>
      <c r="K81" s="56"/>
      <c r="L81" s="51">
        <v>1</v>
      </c>
      <c r="M81" s="52"/>
      <c r="N81" s="46">
        <v>7.5694444444444439E-2</v>
      </c>
      <c r="O81" s="53">
        <f t="shared" si="1"/>
        <v>6.9444444444444475E-3</v>
      </c>
      <c r="P81" s="54"/>
    </row>
    <row r="82" spans="1:16" ht="16" x14ac:dyDescent="0.2">
      <c r="A82" s="46">
        <v>9.7222222222222224E-2</v>
      </c>
      <c r="B82" s="40" t="s">
        <v>282</v>
      </c>
      <c r="C82" s="40"/>
      <c r="D82" s="40" t="s">
        <v>120</v>
      </c>
      <c r="E82" s="37">
        <v>1</v>
      </c>
      <c r="F82" s="39" t="s">
        <v>51</v>
      </c>
      <c r="G82" s="47" t="s">
        <v>264</v>
      </c>
      <c r="H82" s="40" t="s">
        <v>103</v>
      </c>
      <c r="I82" s="48"/>
      <c r="J82" s="55"/>
      <c r="K82" s="56"/>
      <c r="L82" s="51">
        <v>1</v>
      </c>
      <c r="M82" s="52"/>
      <c r="N82" s="46">
        <v>0.11041666666666666</v>
      </c>
      <c r="O82" s="53">
        <f t="shared" si="1"/>
        <v>1.3194444444444439E-2</v>
      </c>
      <c r="P82" s="54"/>
    </row>
    <row r="83" spans="1:16" ht="16" x14ac:dyDescent="0.2">
      <c r="A83" s="46">
        <v>9.7222222222222224E-2</v>
      </c>
      <c r="B83" s="40" t="s">
        <v>318</v>
      </c>
      <c r="C83" s="40"/>
      <c r="D83" s="40" t="s">
        <v>194</v>
      </c>
      <c r="E83" s="37">
        <v>1</v>
      </c>
      <c r="F83" s="39" t="s">
        <v>44</v>
      </c>
      <c r="G83" s="47" t="s">
        <v>264</v>
      </c>
      <c r="H83" s="40" t="s">
        <v>165</v>
      </c>
      <c r="I83" s="48"/>
      <c r="J83" s="55"/>
      <c r="K83" s="56"/>
      <c r="L83" s="51">
        <v>1</v>
      </c>
      <c r="M83" s="52"/>
      <c r="N83" s="46">
        <v>0.11527777777777777</v>
      </c>
      <c r="O83" s="53">
        <f t="shared" si="1"/>
        <v>1.8055555555555547E-2</v>
      </c>
      <c r="P83" s="54"/>
    </row>
    <row r="84" spans="1:16" ht="16" x14ac:dyDescent="0.2">
      <c r="A84" s="46">
        <v>9.9999999999999992E-2</v>
      </c>
      <c r="B84" s="40" t="s">
        <v>222</v>
      </c>
      <c r="C84" s="40"/>
      <c r="D84" s="40" t="s">
        <v>120</v>
      </c>
      <c r="E84" s="37">
        <v>1</v>
      </c>
      <c r="F84" s="39" t="s">
        <v>50</v>
      </c>
      <c r="G84" s="47" t="s">
        <v>103</v>
      </c>
      <c r="H84" s="40" t="s">
        <v>312</v>
      </c>
      <c r="I84" s="48">
        <v>1</v>
      </c>
      <c r="J84" s="55"/>
      <c r="K84" s="56"/>
      <c r="L84" s="51"/>
      <c r="M84" s="52"/>
      <c r="N84" s="46">
        <v>0.10277777777777779</v>
      </c>
      <c r="O84" s="53">
        <f t="shared" si="1"/>
        <v>2.7777777777777957E-3</v>
      </c>
      <c r="P84" s="54"/>
    </row>
    <row r="85" spans="1:16" ht="16" x14ac:dyDescent="0.2">
      <c r="A85" s="46">
        <v>0.1013888888888889</v>
      </c>
      <c r="B85" s="40" t="s">
        <v>295</v>
      </c>
      <c r="C85" s="40"/>
      <c r="D85" s="40" t="s">
        <v>120</v>
      </c>
      <c r="E85" s="37">
        <v>2</v>
      </c>
      <c r="F85" s="39" t="s">
        <v>47</v>
      </c>
      <c r="G85" s="47" t="s">
        <v>125</v>
      </c>
      <c r="H85" s="40" t="s">
        <v>103</v>
      </c>
      <c r="I85" s="48">
        <v>1</v>
      </c>
      <c r="J85" s="55"/>
      <c r="K85" s="56"/>
      <c r="L85" s="51"/>
      <c r="M85" s="52"/>
      <c r="N85" s="46">
        <v>0.11041666666666666</v>
      </c>
      <c r="O85" s="53">
        <f t="shared" si="1"/>
        <v>9.0277777777777596E-3</v>
      </c>
      <c r="P85" s="54"/>
    </row>
    <row r="86" spans="1:16" ht="16" x14ac:dyDescent="0.2">
      <c r="A86" s="46">
        <v>0.10555555555555556</v>
      </c>
      <c r="B86" s="40" t="s">
        <v>140</v>
      </c>
      <c r="C86" s="40"/>
      <c r="D86" s="40" t="s">
        <v>194</v>
      </c>
      <c r="E86" s="37">
        <v>1</v>
      </c>
      <c r="F86" s="39" t="s">
        <v>44</v>
      </c>
      <c r="G86" s="47" t="s">
        <v>103</v>
      </c>
      <c r="H86" s="40" t="s">
        <v>115</v>
      </c>
      <c r="I86" s="48"/>
      <c r="J86" s="55"/>
      <c r="K86" s="56">
        <v>1</v>
      </c>
      <c r="L86" s="51"/>
      <c r="M86" s="52"/>
      <c r="N86" s="46">
        <v>0.10833333333333334</v>
      </c>
      <c r="O86" s="53">
        <f t="shared" si="1"/>
        <v>2.7777777777777818E-3</v>
      </c>
      <c r="P86" s="54"/>
    </row>
    <row r="87" spans="1:16" ht="16" x14ac:dyDescent="0.2">
      <c r="A87" s="46">
        <v>0.10625</v>
      </c>
      <c r="B87" s="40" t="s">
        <v>109</v>
      </c>
      <c r="C87" s="40"/>
      <c r="D87" s="40" t="s">
        <v>120</v>
      </c>
      <c r="E87" s="37">
        <v>1</v>
      </c>
      <c r="F87" s="39" t="s">
        <v>46</v>
      </c>
      <c r="G87" s="47" t="s">
        <v>125</v>
      </c>
      <c r="H87" s="40" t="s">
        <v>103</v>
      </c>
      <c r="I87" s="48"/>
      <c r="J87" s="55"/>
      <c r="K87" s="56">
        <v>1</v>
      </c>
      <c r="L87" s="51"/>
      <c r="M87" s="52"/>
      <c r="N87" s="46">
        <v>0.11597222222222221</v>
      </c>
      <c r="O87" s="53">
        <f t="shared" si="1"/>
        <v>9.7222222222222154E-3</v>
      </c>
      <c r="P87" s="54"/>
    </row>
    <row r="88" spans="1:16" ht="16" x14ac:dyDescent="0.2">
      <c r="A88" s="46">
        <v>0.11041666666666666</v>
      </c>
      <c r="B88" s="40" t="s">
        <v>229</v>
      </c>
      <c r="C88" s="40"/>
      <c r="D88" s="40" t="s">
        <v>194</v>
      </c>
      <c r="E88" s="37">
        <v>1</v>
      </c>
      <c r="F88" s="39" t="s">
        <v>44</v>
      </c>
      <c r="G88" s="47" t="s">
        <v>103</v>
      </c>
      <c r="H88" s="40" t="s">
        <v>201</v>
      </c>
      <c r="I88" s="48">
        <v>1</v>
      </c>
      <c r="J88" s="55"/>
      <c r="K88" s="56"/>
      <c r="L88" s="51"/>
      <c r="M88" s="52"/>
      <c r="N88" s="46">
        <v>0.11458333333333333</v>
      </c>
      <c r="O88" s="53">
        <f t="shared" si="1"/>
        <v>4.1666666666666657E-3</v>
      </c>
      <c r="P88" s="54"/>
    </row>
    <row r="89" spans="1:16" ht="16" x14ac:dyDescent="0.2">
      <c r="A89" s="46">
        <v>0.11388888888888889</v>
      </c>
      <c r="B89" s="40" t="s">
        <v>293</v>
      </c>
      <c r="C89" s="40"/>
      <c r="D89" s="40" t="s">
        <v>120</v>
      </c>
      <c r="E89" s="37">
        <v>2</v>
      </c>
      <c r="F89" s="39" t="s">
        <v>45</v>
      </c>
      <c r="G89" s="47" t="s">
        <v>288</v>
      </c>
      <c r="H89" s="40" t="s">
        <v>103</v>
      </c>
      <c r="I89" s="48"/>
      <c r="J89" s="55"/>
      <c r="K89" s="56"/>
      <c r="L89" s="51">
        <v>1</v>
      </c>
      <c r="M89" s="52"/>
      <c r="N89" s="46">
        <v>0.13194444444444445</v>
      </c>
      <c r="O89" s="53">
        <f t="shared" si="1"/>
        <v>1.8055555555555561E-2</v>
      </c>
      <c r="P89" s="54"/>
    </row>
    <row r="90" spans="1:16" ht="16" x14ac:dyDescent="0.2">
      <c r="A90" s="46">
        <v>0.11458333333333333</v>
      </c>
      <c r="B90" s="40" t="s">
        <v>213</v>
      </c>
      <c r="C90" s="40"/>
      <c r="D90" s="40" t="s">
        <v>120</v>
      </c>
      <c r="E90" s="37">
        <v>1</v>
      </c>
      <c r="F90" s="39" t="s">
        <v>51</v>
      </c>
      <c r="G90" s="47" t="s">
        <v>220</v>
      </c>
      <c r="H90" s="40" t="s">
        <v>103</v>
      </c>
      <c r="I90" s="48"/>
      <c r="J90" s="55"/>
      <c r="K90" s="56"/>
      <c r="L90" s="51">
        <v>1</v>
      </c>
      <c r="M90" s="52"/>
      <c r="N90" s="46">
        <v>0.13194444444444445</v>
      </c>
      <c r="O90" s="53">
        <f t="shared" si="1"/>
        <v>1.7361111111111119E-2</v>
      </c>
      <c r="P90" s="54"/>
    </row>
    <row r="91" spans="1:16" ht="16" x14ac:dyDescent="0.2">
      <c r="A91" s="46">
        <v>0.11597222222222221</v>
      </c>
      <c r="B91" s="40" t="s">
        <v>114</v>
      </c>
      <c r="C91" s="40"/>
      <c r="D91" s="40" t="s">
        <v>120</v>
      </c>
      <c r="E91" s="37">
        <v>2</v>
      </c>
      <c r="F91" s="39" t="s">
        <v>46</v>
      </c>
      <c r="G91" s="47" t="s">
        <v>103</v>
      </c>
      <c r="H91" s="40" t="s">
        <v>143</v>
      </c>
      <c r="I91" s="48"/>
      <c r="J91" s="55"/>
      <c r="K91" s="56">
        <v>1</v>
      </c>
      <c r="L91" s="51"/>
      <c r="M91" s="52"/>
      <c r="N91" s="46">
        <v>0.11875000000000001</v>
      </c>
      <c r="O91" s="53">
        <f t="shared" si="1"/>
        <v>2.7777777777777957E-3</v>
      </c>
      <c r="P91" s="54"/>
    </row>
    <row r="92" spans="1:16" ht="16" x14ac:dyDescent="0.2">
      <c r="A92" s="46">
        <v>0.11875000000000001</v>
      </c>
      <c r="B92" s="40" t="s">
        <v>114</v>
      </c>
      <c r="C92" s="40"/>
      <c r="D92" s="40" t="s">
        <v>120</v>
      </c>
      <c r="E92" s="37">
        <v>1</v>
      </c>
      <c r="F92" s="39" t="s">
        <v>46</v>
      </c>
      <c r="G92" s="47" t="s">
        <v>143</v>
      </c>
      <c r="H92" s="40" t="s">
        <v>274</v>
      </c>
      <c r="I92" s="48"/>
      <c r="J92" s="55"/>
      <c r="K92" s="56">
        <v>1</v>
      </c>
      <c r="L92" s="51"/>
      <c r="M92" s="52"/>
      <c r="N92" s="46">
        <v>0.12916666666666668</v>
      </c>
      <c r="O92" s="53">
        <f t="shared" si="1"/>
        <v>1.0416666666666671E-2</v>
      </c>
      <c r="P92" s="54"/>
    </row>
    <row r="93" spans="1:16" ht="16" x14ac:dyDescent="0.2">
      <c r="A93" s="46">
        <v>0.11666666666666665</v>
      </c>
      <c r="B93" s="40" t="s">
        <v>148</v>
      </c>
      <c r="C93" s="40"/>
      <c r="D93" s="40" t="s">
        <v>194</v>
      </c>
      <c r="E93" s="37">
        <v>1</v>
      </c>
      <c r="F93" s="39" t="s">
        <v>44</v>
      </c>
      <c r="G93" s="47" t="s">
        <v>165</v>
      </c>
      <c r="H93" s="40" t="s">
        <v>103</v>
      </c>
      <c r="I93" s="48">
        <v>1</v>
      </c>
      <c r="J93" s="55"/>
      <c r="K93" s="56"/>
      <c r="L93" s="51"/>
      <c r="M93" s="52"/>
      <c r="N93" s="46">
        <v>0.13125000000000001</v>
      </c>
      <c r="O93" s="53">
        <f t="shared" si="1"/>
        <v>1.4583333333333351E-2</v>
      </c>
      <c r="P93" s="54"/>
    </row>
    <row r="94" spans="1:16" ht="16" x14ac:dyDescent="0.2">
      <c r="A94" s="46">
        <v>0.13263888888888889</v>
      </c>
      <c r="B94" s="40" t="s">
        <v>270</v>
      </c>
      <c r="C94" s="40"/>
      <c r="D94" s="40" t="s">
        <v>120</v>
      </c>
      <c r="E94" s="37">
        <v>2</v>
      </c>
      <c r="F94" s="39" t="s">
        <v>50</v>
      </c>
      <c r="G94" s="47" t="s">
        <v>303</v>
      </c>
      <c r="H94" s="40" t="s">
        <v>103</v>
      </c>
      <c r="I94" s="48">
        <v>1</v>
      </c>
      <c r="J94" s="55"/>
      <c r="K94" s="56"/>
      <c r="L94" s="51"/>
      <c r="M94" s="52"/>
      <c r="N94" s="46">
        <v>0.1423611111111111</v>
      </c>
      <c r="O94" s="53">
        <f t="shared" si="1"/>
        <v>9.7222222222222154E-3</v>
      </c>
      <c r="P94" s="54"/>
    </row>
    <row r="95" spans="1:16" ht="16" x14ac:dyDescent="0.2">
      <c r="A95" s="46">
        <v>0.13472222222222222</v>
      </c>
      <c r="B95" s="40" t="s">
        <v>318</v>
      </c>
      <c r="C95" s="40"/>
      <c r="D95" s="40" t="s">
        <v>120</v>
      </c>
      <c r="E95" s="37">
        <v>1</v>
      </c>
      <c r="F95" s="39" t="s">
        <v>44</v>
      </c>
      <c r="G95" s="47" t="s">
        <v>165</v>
      </c>
      <c r="H95" s="40" t="s">
        <v>103</v>
      </c>
      <c r="I95" s="48"/>
      <c r="J95" s="55"/>
      <c r="K95" s="56">
        <v>1</v>
      </c>
      <c r="L95" s="51"/>
      <c r="M95" s="52"/>
      <c r="N95" s="46">
        <v>0.1451388888888889</v>
      </c>
      <c r="O95" s="53">
        <f t="shared" si="1"/>
        <v>1.0416666666666685E-2</v>
      </c>
      <c r="P95" s="54"/>
    </row>
    <row r="96" spans="1:16" ht="16" x14ac:dyDescent="0.2">
      <c r="A96" s="46">
        <v>0.13958333333333334</v>
      </c>
      <c r="B96" s="40" t="s">
        <v>140</v>
      </c>
      <c r="C96" s="40"/>
      <c r="D96" s="40" t="s">
        <v>194</v>
      </c>
      <c r="E96" s="37">
        <v>1</v>
      </c>
      <c r="F96" s="39" t="s">
        <v>44</v>
      </c>
      <c r="G96" s="47" t="s">
        <v>115</v>
      </c>
      <c r="H96" s="40" t="s">
        <v>103</v>
      </c>
      <c r="I96" s="48"/>
      <c r="J96" s="55"/>
      <c r="K96" s="56"/>
      <c r="L96" s="51">
        <v>1</v>
      </c>
      <c r="M96" s="52"/>
      <c r="N96" s="46">
        <v>0.14583333333333334</v>
      </c>
      <c r="O96" s="53">
        <f t="shared" si="1"/>
        <v>6.2500000000000056E-3</v>
      </c>
      <c r="P96" s="54"/>
    </row>
    <row r="97" spans="1:16" ht="16" x14ac:dyDescent="0.2">
      <c r="A97" s="46"/>
      <c r="B97" s="40"/>
      <c r="C97" s="40"/>
      <c r="D97" s="40"/>
      <c r="E97" s="37"/>
      <c r="F97" s="39"/>
      <c r="G97" s="47"/>
      <c r="H97" s="40"/>
      <c r="I97" s="48"/>
      <c r="J97" s="55"/>
      <c r="K97" s="56"/>
      <c r="L97" s="51"/>
      <c r="M97" s="52"/>
      <c r="N97" s="46"/>
      <c r="O97" s="53">
        <f t="shared" si="1"/>
        <v>0</v>
      </c>
      <c r="P97" s="54"/>
    </row>
    <row r="98" spans="1:16" ht="16" x14ac:dyDescent="0.2">
      <c r="A98" s="46"/>
      <c r="B98" s="40"/>
      <c r="C98" s="40"/>
      <c r="D98" s="40"/>
      <c r="E98" s="37"/>
      <c r="F98" s="39"/>
      <c r="G98" s="47"/>
      <c r="H98" s="40"/>
      <c r="I98" s="48"/>
      <c r="J98" s="55"/>
      <c r="K98" s="56"/>
      <c r="L98" s="51"/>
      <c r="M98" s="52"/>
      <c r="N98" s="46"/>
      <c r="O98" s="53">
        <f t="shared" si="1"/>
        <v>0</v>
      </c>
      <c r="P98" s="54"/>
    </row>
    <row r="99" spans="1:16" ht="16" x14ac:dyDescent="0.2">
      <c r="A99" s="46"/>
      <c r="B99" s="40"/>
      <c r="C99" s="40"/>
      <c r="D99" s="40"/>
      <c r="E99" s="37"/>
      <c r="F99" s="39"/>
      <c r="G99" s="47"/>
      <c r="H99" s="40"/>
      <c r="I99" s="48"/>
      <c r="J99" s="55"/>
      <c r="K99" s="56"/>
      <c r="L99" s="51"/>
      <c r="M99" s="52"/>
      <c r="N99" s="46"/>
      <c r="O99" s="53">
        <f t="shared" si="1"/>
        <v>0</v>
      </c>
      <c r="P99" s="54"/>
    </row>
    <row r="100" spans="1:16" ht="16" x14ac:dyDescent="0.2">
      <c r="A100" s="46"/>
      <c r="B100" s="40"/>
      <c r="C100" s="40"/>
      <c r="D100" s="40"/>
      <c r="E100" s="37"/>
      <c r="F100" s="39"/>
      <c r="G100" s="47"/>
      <c r="H100" s="40"/>
      <c r="I100" s="48"/>
      <c r="J100" s="55"/>
      <c r="K100" s="56"/>
      <c r="L100" s="51"/>
      <c r="M100" s="52"/>
      <c r="N100" s="46"/>
      <c r="O100" s="53">
        <f t="shared" si="1"/>
        <v>0</v>
      </c>
      <c r="P100" s="54"/>
    </row>
    <row r="101" spans="1:16" ht="16" x14ac:dyDescent="0.2">
      <c r="A101" s="46"/>
      <c r="B101" s="40"/>
      <c r="C101" s="40"/>
      <c r="D101" s="40"/>
      <c r="E101" s="37"/>
      <c r="F101" s="39"/>
      <c r="G101" s="47"/>
      <c r="H101" s="40"/>
      <c r="I101" s="48"/>
      <c r="J101" s="55"/>
      <c r="K101" s="56"/>
      <c r="L101" s="51"/>
      <c r="M101" s="52"/>
      <c r="N101" s="46"/>
      <c r="O101" s="53">
        <f t="shared" si="1"/>
        <v>0</v>
      </c>
      <c r="P101" s="54"/>
    </row>
    <row r="102" spans="1:16" ht="16" x14ac:dyDescent="0.2">
      <c r="A102" s="46"/>
      <c r="B102" s="40"/>
      <c r="C102" s="40"/>
      <c r="D102" s="40"/>
      <c r="E102" s="37"/>
      <c r="F102" s="39"/>
      <c r="G102" s="47"/>
      <c r="H102" s="40"/>
      <c r="I102" s="48"/>
      <c r="J102" s="55"/>
      <c r="K102" s="56"/>
      <c r="L102" s="51"/>
      <c r="M102" s="52"/>
      <c r="N102" s="46"/>
      <c r="O102" s="53">
        <f t="shared" si="1"/>
        <v>0</v>
      </c>
      <c r="P102" s="54"/>
    </row>
    <row r="103" spans="1:16" ht="16" x14ac:dyDescent="0.2">
      <c r="A103" s="46"/>
      <c r="B103" s="40"/>
      <c r="C103" s="40"/>
      <c r="D103" s="40"/>
      <c r="E103" s="37"/>
      <c r="F103" s="39"/>
      <c r="G103" s="47"/>
      <c r="H103" s="40"/>
      <c r="I103" s="48"/>
      <c r="J103" s="55"/>
      <c r="K103" s="56"/>
      <c r="L103" s="51"/>
      <c r="M103" s="52"/>
      <c r="N103" s="46"/>
      <c r="O103" s="53">
        <f t="shared" si="1"/>
        <v>0</v>
      </c>
      <c r="P103" s="54"/>
    </row>
    <row r="104" spans="1:16" ht="16" x14ac:dyDescent="0.2">
      <c r="A104" s="46"/>
      <c r="B104" s="40"/>
      <c r="C104" s="40"/>
      <c r="D104" s="40"/>
      <c r="E104" s="37"/>
      <c r="F104" s="39"/>
      <c r="G104" s="47"/>
      <c r="H104" s="40"/>
      <c r="I104" s="48"/>
      <c r="J104" s="55"/>
      <c r="K104" s="56"/>
      <c r="L104" s="51"/>
      <c r="M104" s="52"/>
      <c r="N104" s="46"/>
      <c r="O104" s="53">
        <f t="shared" si="1"/>
        <v>0</v>
      </c>
      <c r="P104" s="54"/>
    </row>
    <row r="105" spans="1:16" ht="16" x14ac:dyDescent="0.2">
      <c r="A105" s="46"/>
      <c r="B105" s="40"/>
      <c r="C105" s="40"/>
      <c r="D105" s="40"/>
      <c r="E105" s="37"/>
      <c r="F105" s="39"/>
      <c r="G105" s="47"/>
      <c r="H105" s="40"/>
      <c r="I105" s="48"/>
      <c r="J105" s="55"/>
      <c r="K105" s="56"/>
      <c r="L105" s="51"/>
      <c r="M105" s="52"/>
      <c r="N105" s="46"/>
      <c r="O105" s="53">
        <f t="shared" si="1"/>
        <v>0</v>
      </c>
      <c r="P105" s="54"/>
    </row>
    <row r="106" spans="1:16" ht="16" x14ac:dyDescent="0.2">
      <c r="A106" s="46"/>
      <c r="B106" s="40"/>
      <c r="C106" s="40"/>
      <c r="D106" s="40"/>
      <c r="E106" s="37"/>
      <c r="F106" s="39"/>
      <c r="G106" s="47"/>
      <c r="H106" s="40"/>
      <c r="I106" s="48"/>
      <c r="J106" s="55"/>
      <c r="K106" s="56"/>
      <c r="L106" s="51"/>
      <c r="M106" s="52"/>
      <c r="N106" s="46"/>
      <c r="O106" s="53">
        <f t="shared" si="1"/>
        <v>0</v>
      </c>
      <c r="P106" s="54"/>
    </row>
    <row r="107" spans="1:16" ht="16" x14ac:dyDescent="0.2">
      <c r="A107" s="46"/>
      <c r="B107" s="40"/>
      <c r="C107" s="40"/>
      <c r="D107" s="40"/>
      <c r="E107" s="37"/>
      <c r="F107" s="39"/>
      <c r="G107" s="47"/>
      <c r="H107" s="40"/>
      <c r="I107" s="48"/>
      <c r="J107" s="55"/>
      <c r="K107" s="56"/>
      <c r="L107" s="51"/>
      <c r="M107" s="52"/>
      <c r="N107" s="46"/>
      <c r="O107" s="53">
        <f t="shared" si="1"/>
        <v>0</v>
      </c>
      <c r="P107" s="54"/>
    </row>
    <row r="108" spans="1:16" ht="16" x14ac:dyDescent="0.2">
      <c r="A108" s="46"/>
      <c r="B108" s="40"/>
      <c r="C108" s="40"/>
      <c r="D108" s="40"/>
      <c r="E108" s="37"/>
      <c r="F108" s="39"/>
      <c r="G108" s="47"/>
      <c r="H108" s="40"/>
      <c r="I108" s="48"/>
      <c r="J108" s="55"/>
      <c r="K108" s="56"/>
      <c r="L108" s="51"/>
      <c r="M108" s="52"/>
      <c r="N108" s="46"/>
      <c r="O108" s="53">
        <f t="shared" si="1"/>
        <v>0</v>
      </c>
      <c r="P108" s="54"/>
    </row>
    <row r="109" spans="1:16" ht="16" x14ac:dyDescent="0.2">
      <c r="A109" s="46"/>
      <c r="B109" s="40"/>
      <c r="C109" s="40"/>
      <c r="D109" s="40"/>
      <c r="E109" s="37"/>
      <c r="F109" s="39"/>
      <c r="G109" s="47"/>
      <c r="H109" s="40"/>
      <c r="I109" s="48"/>
      <c r="J109" s="55"/>
      <c r="K109" s="56"/>
      <c r="L109" s="51"/>
      <c r="M109" s="52"/>
      <c r="N109" s="46"/>
      <c r="O109" s="53">
        <f t="shared" si="1"/>
        <v>0</v>
      </c>
      <c r="P109" s="54"/>
    </row>
    <row r="110" spans="1:16" ht="16" x14ac:dyDescent="0.2">
      <c r="A110" s="46"/>
      <c r="B110" s="40"/>
      <c r="C110" s="40"/>
      <c r="D110" s="40"/>
      <c r="E110" s="37"/>
      <c r="F110" s="39"/>
      <c r="G110" s="47"/>
      <c r="H110" s="40"/>
      <c r="I110" s="48"/>
      <c r="J110" s="55"/>
      <c r="K110" s="56"/>
      <c r="L110" s="51"/>
      <c r="M110" s="52"/>
      <c r="N110" s="46"/>
      <c r="O110" s="53">
        <f t="shared" si="1"/>
        <v>0</v>
      </c>
      <c r="P110" s="54"/>
    </row>
    <row r="111" spans="1:16" ht="16" x14ac:dyDescent="0.2">
      <c r="A111" s="46"/>
      <c r="B111" s="40"/>
      <c r="C111" s="40"/>
      <c r="D111" s="40"/>
      <c r="E111" s="37"/>
      <c r="F111" s="39"/>
      <c r="G111" s="47"/>
      <c r="H111" s="40"/>
      <c r="I111" s="48"/>
      <c r="J111" s="55"/>
      <c r="K111" s="56"/>
      <c r="L111" s="51"/>
      <c r="M111" s="52"/>
      <c r="N111" s="46"/>
      <c r="O111" s="53">
        <f t="shared" si="1"/>
        <v>0</v>
      </c>
      <c r="P111" s="54"/>
    </row>
    <row r="112" spans="1:16" ht="16" x14ac:dyDescent="0.2">
      <c r="A112" s="46"/>
      <c r="B112" s="40"/>
      <c r="C112" s="40"/>
      <c r="D112" s="40"/>
      <c r="E112" s="37"/>
      <c r="F112" s="39"/>
      <c r="G112" s="47"/>
      <c r="H112" s="40"/>
      <c r="I112" s="48"/>
      <c r="J112" s="55"/>
      <c r="K112" s="56"/>
      <c r="L112" s="51"/>
      <c r="M112" s="52"/>
      <c r="N112" s="46"/>
      <c r="O112" s="53">
        <f t="shared" si="1"/>
        <v>0</v>
      </c>
      <c r="P112" s="54"/>
    </row>
    <row r="113" spans="1:16" ht="16" x14ac:dyDescent="0.2">
      <c r="A113" s="46"/>
      <c r="B113" s="40"/>
      <c r="C113" s="40"/>
      <c r="D113" s="40"/>
      <c r="E113" s="37"/>
      <c r="F113" s="39"/>
      <c r="G113" s="47"/>
      <c r="H113" s="40"/>
      <c r="I113" s="48"/>
      <c r="J113" s="55"/>
      <c r="K113" s="56"/>
      <c r="L113" s="51"/>
      <c r="M113" s="52"/>
      <c r="N113" s="46"/>
      <c r="O113" s="53">
        <f t="shared" si="1"/>
        <v>0</v>
      </c>
      <c r="P113" s="54"/>
    </row>
    <row r="114" spans="1:16" ht="16" x14ac:dyDescent="0.2">
      <c r="A114" s="46"/>
      <c r="B114" s="40"/>
      <c r="C114" s="40"/>
      <c r="D114" s="40"/>
      <c r="E114" s="37"/>
      <c r="F114" s="39"/>
      <c r="G114" s="47"/>
      <c r="H114" s="40"/>
      <c r="I114" s="48"/>
      <c r="J114" s="55"/>
      <c r="K114" s="56"/>
      <c r="L114" s="51"/>
      <c r="M114" s="52"/>
      <c r="N114" s="46"/>
      <c r="O114" s="53">
        <f t="shared" si="1"/>
        <v>0</v>
      </c>
      <c r="P114" s="54"/>
    </row>
    <row r="115" spans="1:16" ht="16" x14ac:dyDescent="0.2">
      <c r="A115" s="46"/>
      <c r="B115" s="40"/>
      <c r="C115" s="40"/>
      <c r="D115" s="40"/>
      <c r="E115" s="37"/>
      <c r="F115" s="39"/>
      <c r="G115" s="47"/>
      <c r="H115" s="40"/>
      <c r="I115" s="48"/>
      <c r="J115" s="55"/>
      <c r="K115" s="56"/>
      <c r="L115" s="51"/>
      <c r="M115" s="52"/>
      <c r="N115" s="46"/>
      <c r="O115" s="53">
        <f t="shared" si="1"/>
        <v>0</v>
      </c>
      <c r="P115" s="54"/>
    </row>
    <row r="116" spans="1:16" ht="16" x14ac:dyDescent="0.2">
      <c r="A116" s="46"/>
      <c r="B116" s="40"/>
      <c r="C116" s="40"/>
      <c r="D116" s="40"/>
      <c r="E116" s="37"/>
      <c r="F116" s="39"/>
      <c r="G116" s="47"/>
      <c r="H116" s="40"/>
      <c r="I116" s="48"/>
      <c r="J116" s="55"/>
      <c r="K116" s="56"/>
      <c r="L116" s="51"/>
      <c r="M116" s="52"/>
      <c r="N116" s="46"/>
      <c r="O116" s="53">
        <f t="shared" si="1"/>
        <v>0</v>
      </c>
      <c r="P116" s="54"/>
    </row>
    <row r="117" spans="1:16" ht="16" x14ac:dyDescent="0.2">
      <c r="A117" s="46"/>
      <c r="B117" s="40"/>
      <c r="C117" s="40"/>
      <c r="D117" s="40"/>
      <c r="E117" s="37"/>
      <c r="F117" s="39"/>
      <c r="G117" s="47"/>
      <c r="H117" s="40"/>
      <c r="I117" s="48"/>
      <c r="J117" s="55"/>
      <c r="K117" s="56"/>
      <c r="L117" s="51"/>
      <c r="M117" s="52"/>
      <c r="N117" s="46"/>
      <c r="O117" s="53">
        <f t="shared" si="1"/>
        <v>0</v>
      </c>
      <c r="P117" s="54"/>
    </row>
    <row r="118" spans="1:16" ht="16" x14ac:dyDescent="0.2">
      <c r="A118" s="46"/>
      <c r="B118" s="40"/>
      <c r="C118" s="40"/>
      <c r="D118" s="40"/>
      <c r="E118" s="37"/>
      <c r="F118" s="39"/>
      <c r="G118" s="47"/>
      <c r="H118" s="40"/>
      <c r="I118" s="48"/>
      <c r="J118" s="55"/>
      <c r="K118" s="56"/>
      <c r="L118" s="51"/>
      <c r="M118" s="52"/>
      <c r="N118" s="46"/>
      <c r="O118" s="53">
        <f t="shared" si="1"/>
        <v>0</v>
      </c>
      <c r="P118" s="54"/>
    </row>
    <row r="119" spans="1:16" ht="16" x14ac:dyDescent="0.2">
      <c r="A119" s="46"/>
      <c r="B119" s="40"/>
      <c r="C119" s="40"/>
      <c r="D119" s="40"/>
      <c r="E119" s="37"/>
      <c r="F119" s="39"/>
      <c r="G119" s="47"/>
      <c r="H119" s="40"/>
      <c r="I119" s="48"/>
      <c r="J119" s="55"/>
      <c r="K119" s="56"/>
      <c r="L119" s="51"/>
      <c r="M119" s="52"/>
      <c r="N119" s="46"/>
      <c r="O119" s="53">
        <f t="shared" si="1"/>
        <v>0</v>
      </c>
      <c r="P119" s="54"/>
    </row>
    <row r="120" spans="1:16" ht="16" x14ac:dyDescent="0.2">
      <c r="A120" s="46"/>
      <c r="B120" s="40"/>
      <c r="C120" s="40"/>
      <c r="D120" s="40"/>
      <c r="E120" s="37"/>
      <c r="F120" s="39"/>
      <c r="G120" s="47"/>
      <c r="H120" s="40"/>
      <c r="I120" s="48"/>
      <c r="J120" s="55"/>
      <c r="K120" s="56"/>
      <c r="L120" s="51"/>
      <c r="M120" s="52"/>
      <c r="N120" s="46"/>
      <c r="O120" s="53">
        <f t="shared" si="1"/>
        <v>0</v>
      </c>
      <c r="P120" s="54"/>
    </row>
    <row r="121" spans="1:16" ht="16" x14ac:dyDescent="0.2">
      <c r="A121" s="46"/>
      <c r="B121" s="40"/>
      <c r="C121" s="40"/>
      <c r="D121" s="40"/>
      <c r="E121" s="37"/>
      <c r="F121" s="39"/>
      <c r="G121" s="47"/>
      <c r="H121" s="40"/>
      <c r="I121" s="48"/>
      <c r="J121" s="55"/>
      <c r="K121" s="56"/>
      <c r="L121" s="51"/>
      <c r="M121" s="52"/>
      <c r="N121" s="46"/>
      <c r="O121" s="53">
        <f t="shared" si="1"/>
        <v>0</v>
      </c>
      <c r="P121" s="54"/>
    </row>
    <row r="122" spans="1:16" ht="16" x14ac:dyDescent="0.2">
      <c r="A122" s="46"/>
      <c r="B122" s="40"/>
      <c r="C122" s="40"/>
      <c r="D122" s="40"/>
      <c r="E122" s="37"/>
      <c r="F122" s="39"/>
      <c r="G122" s="47"/>
      <c r="H122" s="40"/>
      <c r="I122" s="48"/>
      <c r="J122" s="55"/>
      <c r="K122" s="56"/>
      <c r="L122" s="51"/>
      <c r="M122" s="52"/>
      <c r="N122" s="46"/>
      <c r="O122" s="53">
        <f t="shared" si="1"/>
        <v>0</v>
      </c>
      <c r="P122" s="54"/>
    </row>
    <row r="123" spans="1:16" ht="16" x14ac:dyDescent="0.2">
      <c r="A123" s="46"/>
      <c r="B123" s="40"/>
      <c r="C123" s="40"/>
      <c r="D123" s="40"/>
      <c r="E123" s="37"/>
      <c r="F123" s="39"/>
      <c r="G123" s="47"/>
      <c r="H123" s="40"/>
      <c r="I123" s="48"/>
      <c r="J123" s="55"/>
      <c r="K123" s="56"/>
      <c r="L123" s="51"/>
      <c r="M123" s="52"/>
      <c r="N123" s="46"/>
      <c r="O123" s="53">
        <f t="shared" si="1"/>
        <v>0</v>
      </c>
      <c r="P123" s="58"/>
    </row>
    <row r="124" spans="1:16" ht="16" x14ac:dyDescent="0.2">
      <c r="A124" s="46"/>
      <c r="B124" s="40"/>
      <c r="C124" s="40"/>
      <c r="D124" s="40"/>
      <c r="E124" s="37"/>
      <c r="F124" s="39"/>
      <c r="G124" s="47"/>
      <c r="H124" s="40"/>
      <c r="I124" s="48"/>
      <c r="J124" s="55"/>
      <c r="K124" s="56"/>
      <c r="L124" s="51"/>
      <c r="M124" s="52"/>
      <c r="N124" s="46"/>
      <c r="O124" s="53">
        <f t="shared" si="1"/>
        <v>0</v>
      </c>
      <c r="P124" s="54"/>
    </row>
    <row r="125" spans="1:16" ht="16" x14ac:dyDescent="0.2">
      <c r="A125" s="46"/>
      <c r="B125" s="40"/>
      <c r="C125" s="40"/>
      <c r="D125" s="40"/>
      <c r="E125" s="37"/>
      <c r="F125" s="39"/>
      <c r="G125" s="47"/>
      <c r="H125" s="40"/>
      <c r="I125" s="48"/>
      <c r="J125" s="55"/>
      <c r="K125" s="56"/>
      <c r="L125" s="51"/>
      <c r="M125" s="52"/>
      <c r="N125" s="46"/>
      <c r="O125" s="53">
        <f t="shared" si="1"/>
        <v>0</v>
      </c>
      <c r="P125" s="54"/>
    </row>
    <row r="126" spans="1:16" ht="16" x14ac:dyDescent="0.2">
      <c r="A126" s="46"/>
      <c r="B126" s="40"/>
      <c r="C126" s="40"/>
      <c r="D126" s="40"/>
      <c r="E126" s="37"/>
      <c r="F126" s="39"/>
      <c r="G126" s="47"/>
      <c r="H126" s="40"/>
      <c r="I126" s="48"/>
      <c r="J126" s="55"/>
      <c r="K126" s="56"/>
      <c r="L126" s="51"/>
      <c r="M126" s="52"/>
      <c r="N126" s="46"/>
      <c r="O126" s="53">
        <f t="shared" si="1"/>
        <v>0</v>
      </c>
      <c r="P126" s="54"/>
    </row>
    <row r="127" spans="1:16" ht="16" x14ac:dyDescent="0.2">
      <c r="A127" s="46"/>
      <c r="B127" s="40"/>
      <c r="C127" s="40"/>
      <c r="D127" s="40"/>
      <c r="E127" s="37"/>
      <c r="F127" s="39"/>
      <c r="G127" s="47"/>
      <c r="H127" s="40"/>
      <c r="I127" s="48"/>
      <c r="J127" s="55"/>
      <c r="K127" s="56"/>
      <c r="L127" s="51"/>
      <c r="M127" s="52"/>
      <c r="N127" s="46"/>
      <c r="O127" s="53">
        <f t="shared" si="1"/>
        <v>0</v>
      </c>
      <c r="P127" s="54"/>
    </row>
    <row r="128" spans="1:16" ht="16" x14ac:dyDescent="0.2">
      <c r="A128" s="46"/>
      <c r="B128" s="40"/>
      <c r="C128" s="40"/>
      <c r="D128" s="40"/>
      <c r="E128" s="37"/>
      <c r="F128" s="39"/>
      <c r="G128" s="47"/>
      <c r="H128" s="40"/>
      <c r="I128" s="48"/>
      <c r="J128" s="55"/>
      <c r="K128" s="56"/>
      <c r="L128" s="51"/>
      <c r="M128" s="52"/>
      <c r="N128" s="46"/>
      <c r="O128" s="53">
        <f t="shared" si="1"/>
        <v>0</v>
      </c>
      <c r="P128" s="54"/>
    </row>
    <row r="129" spans="1:16" ht="16" x14ac:dyDescent="0.2">
      <c r="A129" s="46"/>
      <c r="B129" s="40"/>
      <c r="C129" s="40"/>
      <c r="D129" s="40"/>
      <c r="E129" s="37"/>
      <c r="F129" s="39"/>
      <c r="G129" s="47"/>
      <c r="H129" s="40"/>
      <c r="I129" s="57"/>
      <c r="J129" s="49"/>
      <c r="K129" s="50"/>
      <c r="L129" s="51"/>
      <c r="M129" s="52"/>
      <c r="N129" s="46"/>
      <c r="O129" s="53">
        <f t="shared" si="1"/>
        <v>0</v>
      </c>
      <c r="P129" s="54"/>
    </row>
    <row r="130" spans="1:16" ht="16" x14ac:dyDescent="0.2">
      <c r="A130" s="46"/>
      <c r="B130" s="40"/>
      <c r="C130" s="40"/>
      <c r="D130" s="40"/>
      <c r="E130" s="37"/>
      <c r="F130" s="39"/>
      <c r="G130" s="47"/>
      <c r="H130" s="40"/>
      <c r="I130" s="48"/>
      <c r="J130" s="49"/>
      <c r="K130" s="50"/>
      <c r="L130" s="51"/>
      <c r="M130" s="52"/>
      <c r="N130" s="46"/>
      <c r="O130" s="53">
        <f t="shared" si="1"/>
        <v>0</v>
      </c>
      <c r="P130" s="54"/>
    </row>
    <row r="131" spans="1:16" ht="16" x14ac:dyDescent="0.2">
      <c r="A131" s="46"/>
      <c r="B131" s="40"/>
      <c r="C131" s="40"/>
      <c r="D131" s="40"/>
      <c r="E131" s="37"/>
      <c r="F131" s="39"/>
      <c r="G131" s="47"/>
      <c r="H131" s="40"/>
      <c r="I131" s="48"/>
      <c r="J131" s="49"/>
      <c r="K131" s="50"/>
      <c r="L131" s="51"/>
      <c r="M131" s="52"/>
      <c r="N131" s="46"/>
      <c r="O131" s="53">
        <f t="shared" si="1"/>
        <v>0</v>
      </c>
      <c r="P131" s="54"/>
    </row>
    <row r="132" spans="1:16" ht="16" x14ac:dyDescent="0.2">
      <c r="A132" s="46"/>
      <c r="B132" s="40"/>
      <c r="C132" s="40"/>
      <c r="D132" s="40"/>
      <c r="E132" s="37"/>
      <c r="F132" s="39"/>
      <c r="G132" s="47"/>
      <c r="H132" s="40"/>
      <c r="I132" s="48"/>
      <c r="J132" s="49"/>
      <c r="K132" s="50"/>
      <c r="L132" s="51"/>
      <c r="M132" s="52"/>
      <c r="N132" s="46"/>
      <c r="O132" s="53">
        <f t="shared" ref="O132:O195" si="2">ABS(N132-A132)</f>
        <v>0</v>
      </c>
      <c r="P132" s="54"/>
    </row>
    <row r="133" spans="1:16" ht="16" x14ac:dyDescent="0.2">
      <c r="A133" s="46"/>
      <c r="B133" s="40"/>
      <c r="C133" s="40"/>
      <c r="D133" s="40"/>
      <c r="E133" s="37"/>
      <c r="F133" s="39"/>
      <c r="G133" s="47"/>
      <c r="H133" s="40"/>
      <c r="I133" s="48"/>
      <c r="J133" s="49"/>
      <c r="K133" s="50"/>
      <c r="L133" s="51"/>
      <c r="M133" s="52"/>
      <c r="N133" s="46"/>
      <c r="O133" s="53">
        <f t="shared" si="2"/>
        <v>0</v>
      </c>
      <c r="P133" s="54"/>
    </row>
    <row r="134" spans="1:16" ht="16" x14ac:dyDescent="0.2">
      <c r="A134" s="46"/>
      <c r="B134" s="40"/>
      <c r="C134" s="40"/>
      <c r="D134" s="40"/>
      <c r="E134" s="37"/>
      <c r="F134" s="39"/>
      <c r="G134" s="47"/>
      <c r="H134" s="40"/>
      <c r="I134" s="48"/>
      <c r="J134" s="49"/>
      <c r="K134" s="50"/>
      <c r="L134" s="51"/>
      <c r="M134" s="52"/>
      <c r="N134" s="46"/>
      <c r="O134" s="53">
        <f t="shared" si="2"/>
        <v>0</v>
      </c>
      <c r="P134" s="54"/>
    </row>
    <row r="135" spans="1:16" ht="16" x14ac:dyDescent="0.2">
      <c r="A135" s="46"/>
      <c r="B135" s="40"/>
      <c r="C135" s="40"/>
      <c r="D135" s="40"/>
      <c r="E135" s="37"/>
      <c r="F135" s="39"/>
      <c r="G135" s="47"/>
      <c r="H135" s="40"/>
      <c r="I135" s="48"/>
      <c r="J135" s="49"/>
      <c r="K135" s="50"/>
      <c r="L135" s="51"/>
      <c r="M135" s="52"/>
      <c r="N135" s="46"/>
      <c r="O135" s="53">
        <f t="shared" si="2"/>
        <v>0</v>
      </c>
      <c r="P135" s="54"/>
    </row>
    <row r="136" spans="1:16" ht="16" x14ac:dyDescent="0.2">
      <c r="A136" s="46"/>
      <c r="B136" s="40"/>
      <c r="C136" s="40"/>
      <c r="D136" s="40"/>
      <c r="E136" s="37"/>
      <c r="F136" s="39"/>
      <c r="G136" s="47"/>
      <c r="H136" s="40"/>
      <c r="I136" s="48"/>
      <c r="J136" s="49"/>
      <c r="K136" s="50"/>
      <c r="L136" s="51"/>
      <c r="M136" s="52"/>
      <c r="N136" s="46"/>
      <c r="O136" s="53">
        <f t="shared" si="2"/>
        <v>0</v>
      </c>
      <c r="P136" s="54"/>
    </row>
    <row r="137" spans="1:16" ht="16" x14ac:dyDescent="0.2">
      <c r="A137" s="46"/>
      <c r="B137" s="40"/>
      <c r="C137" s="40"/>
      <c r="D137" s="40"/>
      <c r="E137" s="37"/>
      <c r="F137" s="39"/>
      <c r="G137" s="47"/>
      <c r="H137" s="40"/>
      <c r="I137" s="48"/>
      <c r="J137" s="49"/>
      <c r="K137" s="50"/>
      <c r="L137" s="51"/>
      <c r="M137" s="52"/>
      <c r="N137" s="46"/>
      <c r="O137" s="53">
        <f t="shared" si="2"/>
        <v>0</v>
      </c>
      <c r="P137" s="54"/>
    </row>
    <row r="138" spans="1:16" ht="16" x14ac:dyDescent="0.2">
      <c r="A138" s="46"/>
      <c r="B138" s="40"/>
      <c r="C138" s="40"/>
      <c r="D138" s="40"/>
      <c r="E138" s="37"/>
      <c r="F138" s="39"/>
      <c r="G138" s="47"/>
      <c r="H138" s="40"/>
      <c r="I138" s="48"/>
      <c r="J138" s="49"/>
      <c r="K138" s="50"/>
      <c r="L138" s="51"/>
      <c r="M138" s="52"/>
      <c r="N138" s="46"/>
      <c r="O138" s="53">
        <f t="shared" si="2"/>
        <v>0</v>
      </c>
      <c r="P138" s="54"/>
    </row>
    <row r="139" spans="1:16" ht="16" x14ac:dyDescent="0.2">
      <c r="A139" s="46"/>
      <c r="B139" s="40"/>
      <c r="C139" s="40"/>
      <c r="D139" s="40"/>
      <c r="E139" s="37"/>
      <c r="F139" s="39"/>
      <c r="G139" s="47"/>
      <c r="H139" s="40"/>
      <c r="I139" s="48"/>
      <c r="J139" s="49"/>
      <c r="K139" s="50"/>
      <c r="L139" s="51"/>
      <c r="M139" s="52"/>
      <c r="N139" s="46"/>
      <c r="O139" s="53">
        <f t="shared" si="2"/>
        <v>0</v>
      </c>
      <c r="P139" s="54"/>
    </row>
    <row r="140" spans="1:16" ht="16" x14ac:dyDescent="0.2">
      <c r="A140" s="46"/>
      <c r="B140" s="40"/>
      <c r="C140" s="40"/>
      <c r="D140" s="40"/>
      <c r="E140" s="37"/>
      <c r="F140" s="39"/>
      <c r="G140" s="47"/>
      <c r="H140" s="40"/>
      <c r="I140" s="48"/>
      <c r="J140" s="49"/>
      <c r="K140" s="50"/>
      <c r="L140" s="51"/>
      <c r="M140" s="52"/>
      <c r="N140" s="46"/>
      <c r="O140" s="53">
        <f t="shared" si="2"/>
        <v>0</v>
      </c>
      <c r="P140" s="54"/>
    </row>
    <row r="141" spans="1:16" ht="16" x14ac:dyDescent="0.2">
      <c r="A141" s="46"/>
      <c r="B141" s="40"/>
      <c r="C141" s="40"/>
      <c r="D141" s="40"/>
      <c r="E141" s="37"/>
      <c r="F141" s="39"/>
      <c r="G141" s="47"/>
      <c r="H141" s="40"/>
      <c r="I141" s="48"/>
      <c r="J141" s="49"/>
      <c r="K141" s="50"/>
      <c r="L141" s="51"/>
      <c r="M141" s="52"/>
      <c r="N141" s="46"/>
      <c r="O141" s="53">
        <f t="shared" si="2"/>
        <v>0</v>
      </c>
      <c r="P141" s="54"/>
    </row>
    <row r="142" spans="1:16" ht="16" x14ac:dyDescent="0.2">
      <c r="A142" s="46"/>
      <c r="B142" s="40"/>
      <c r="C142" s="40"/>
      <c r="D142" s="40"/>
      <c r="E142" s="37"/>
      <c r="F142" s="39"/>
      <c r="G142" s="47"/>
      <c r="H142" s="40"/>
      <c r="I142" s="48"/>
      <c r="J142" s="49"/>
      <c r="K142" s="50"/>
      <c r="L142" s="51"/>
      <c r="M142" s="52"/>
      <c r="N142" s="46"/>
      <c r="O142" s="53">
        <f t="shared" si="2"/>
        <v>0</v>
      </c>
      <c r="P142" s="54"/>
    </row>
    <row r="143" spans="1:16" ht="16" x14ac:dyDescent="0.2">
      <c r="A143" s="46"/>
      <c r="B143" s="40"/>
      <c r="C143" s="40"/>
      <c r="D143" s="40"/>
      <c r="E143" s="37"/>
      <c r="F143" s="39"/>
      <c r="G143" s="47"/>
      <c r="H143" s="40"/>
      <c r="I143" s="48"/>
      <c r="J143" s="49"/>
      <c r="K143" s="50"/>
      <c r="L143" s="51"/>
      <c r="M143" s="52"/>
      <c r="N143" s="46"/>
      <c r="O143" s="53">
        <f t="shared" si="2"/>
        <v>0</v>
      </c>
      <c r="P143" s="54"/>
    </row>
    <row r="144" spans="1:16" ht="16" x14ac:dyDescent="0.2">
      <c r="A144" s="46"/>
      <c r="B144" s="40"/>
      <c r="C144" s="40"/>
      <c r="D144" s="40"/>
      <c r="E144" s="37"/>
      <c r="F144" s="39"/>
      <c r="G144" s="47"/>
      <c r="H144" s="40"/>
      <c r="I144" s="48"/>
      <c r="J144" s="49"/>
      <c r="K144" s="50"/>
      <c r="L144" s="51"/>
      <c r="M144" s="52"/>
      <c r="N144" s="46"/>
      <c r="O144" s="53">
        <f t="shared" si="2"/>
        <v>0</v>
      </c>
      <c r="P144" s="54"/>
    </row>
    <row r="145" spans="1:16" ht="16" x14ac:dyDescent="0.2">
      <c r="A145" s="46"/>
      <c r="B145" s="40"/>
      <c r="C145" s="40"/>
      <c r="D145" s="40"/>
      <c r="E145" s="37"/>
      <c r="F145" s="39"/>
      <c r="G145" s="47"/>
      <c r="H145" s="40"/>
      <c r="I145" s="48"/>
      <c r="J145" s="49"/>
      <c r="K145" s="50"/>
      <c r="L145" s="51"/>
      <c r="M145" s="52"/>
      <c r="N145" s="46"/>
      <c r="O145" s="53">
        <f t="shared" si="2"/>
        <v>0</v>
      </c>
      <c r="P145" s="54"/>
    </row>
    <row r="146" spans="1:16" ht="16" x14ac:dyDescent="0.2">
      <c r="A146" s="46"/>
      <c r="B146" s="40"/>
      <c r="C146" s="40"/>
      <c r="D146" s="40"/>
      <c r="E146" s="37"/>
      <c r="F146" s="39"/>
      <c r="G146" s="47"/>
      <c r="H146" s="40"/>
      <c r="I146" s="48"/>
      <c r="J146" s="49"/>
      <c r="K146" s="50"/>
      <c r="L146" s="51"/>
      <c r="M146" s="52"/>
      <c r="N146" s="46"/>
      <c r="O146" s="53">
        <f t="shared" si="2"/>
        <v>0</v>
      </c>
      <c r="P146" s="54"/>
    </row>
    <row r="147" spans="1:16" ht="16" x14ac:dyDescent="0.2">
      <c r="A147" s="46"/>
      <c r="B147" s="40"/>
      <c r="C147" s="40"/>
      <c r="D147" s="40"/>
      <c r="E147" s="37"/>
      <c r="F147" s="39"/>
      <c r="G147" s="47"/>
      <c r="H147" s="40"/>
      <c r="I147" s="48"/>
      <c r="J147" s="49"/>
      <c r="K147" s="50"/>
      <c r="L147" s="51"/>
      <c r="M147" s="52"/>
      <c r="N147" s="46"/>
      <c r="O147" s="53">
        <f t="shared" si="2"/>
        <v>0</v>
      </c>
      <c r="P147" s="54"/>
    </row>
    <row r="148" spans="1:16" ht="16" x14ac:dyDescent="0.2">
      <c r="A148" s="46"/>
      <c r="B148" s="40"/>
      <c r="C148" s="40"/>
      <c r="D148" s="40"/>
      <c r="E148" s="37"/>
      <c r="F148" s="39"/>
      <c r="G148" s="47"/>
      <c r="H148" s="40"/>
      <c r="I148" s="48"/>
      <c r="J148" s="49"/>
      <c r="K148" s="50"/>
      <c r="L148" s="51"/>
      <c r="M148" s="52"/>
      <c r="N148" s="46"/>
      <c r="O148" s="53">
        <f t="shared" si="2"/>
        <v>0</v>
      </c>
      <c r="P148" s="54"/>
    </row>
    <row r="149" spans="1:16" ht="16" x14ac:dyDescent="0.2">
      <c r="A149" s="46"/>
      <c r="B149" s="40"/>
      <c r="C149" s="40"/>
      <c r="D149" s="40"/>
      <c r="E149" s="37"/>
      <c r="F149" s="39"/>
      <c r="G149" s="47"/>
      <c r="H149" s="40"/>
      <c r="I149" s="48"/>
      <c r="J149" s="49"/>
      <c r="K149" s="50"/>
      <c r="L149" s="51"/>
      <c r="M149" s="52"/>
      <c r="N149" s="46"/>
      <c r="O149" s="53">
        <f t="shared" si="2"/>
        <v>0</v>
      </c>
      <c r="P149" s="54"/>
    </row>
    <row r="150" spans="1:16" ht="16" x14ac:dyDescent="0.2">
      <c r="A150" s="46"/>
      <c r="B150" s="40"/>
      <c r="C150" s="40"/>
      <c r="D150" s="40"/>
      <c r="E150" s="37"/>
      <c r="F150" s="39"/>
      <c r="G150" s="47"/>
      <c r="H150" s="40"/>
      <c r="I150" s="48"/>
      <c r="J150" s="49"/>
      <c r="K150" s="50"/>
      <c r="L150" s="51"/>
      <c r="M150" s="52"/>
      <c r="N150" s="46"/>
      <c r="O150" s="53">
        <f t="shared" si="2"/>
        <v>0</v>
      </c>
      <c r="P150" s="54"/>
    </row>
    <row r="151" spans="1:16" ht="16" x14ac:dyDescent="0.2">
      <c r="A151" s="46"/>
      <c r="B151" s="40"/>
      <c r="C151" s="40"/>
      <c r="D151" s="40"/>
      <c r="E151" s="37"/>
      <c r="F151" s="39"/>
      <c r="G151" s="47"/>
      <c r="H151" s="40"/>
      <c r="I151" s="48"/>
      <c r="J151" s="49"/>
      <c r="K151" s="50"/>
      <c r="L151" s="51"/>
      <c r="M151" s="52"/>
      <c r="N151" s="46"/>
      <c r="O151" s="53">
        <f t="shared" si="2"/>
        <v>0</v>
      </c>
      <c r="P151" s="54"/>
    </row>
    <row r="152" spans="1:16" ht="16" x14ac:dyDescent="0.2">
      <c r="A152" s="46"/>
      <c r="B152" s="40"/>
      <c r="C152" s="40"/>
      <c r="D152" s="40"/>
      <c r="E152" s="37"/>
      <c r="F152" s="39"/>
      <c r="G152" s="47"/>
      <c r="H152" s="40"/>
      <c r="I152" s="48"/>
      <c r="J152" s="49"/>
      <c r="K152" s="50"/>
      <c r="L152" s="51"/>
      <c r="M152" s="52"/>
      <c r="N152" s="46"/>
      <c r="O152" s="53">
        <f t="shared" si="2"/>
        <v>0</v>
      </c>
      <c r="P152" s="54"/>
    </row>
    <row r="153" spans="1:16" ht="16" x14ac:dyDescent="0.2">
      <c r="A153" s="46"/>
      <c r="B153" s="40"/>
      <c r="C153" s="40"/>
      <c r="D153" s="40"/>
      <c r="E153" s="37"/>
      <c r="F153" s="39"/>
      <c r="G153" s="47"/>
      <c r="H153" s="40"/>
      <c r="I153" s="48"/>
      <c r="J153" s="49"/>
      <c r="K153" s="50"/>
      <c r="L153" s="51"/>
      <c r="M153" s="52"/>
      <c r="N153" s="46"/>
      <c r="O153" s="53">
        <f t="shared" si="2"/>
        <v>0</v>
      </c>
      <c r="P153" s="54"/>
    </row>
    <row r="154" spans="1:16" ht="16" x14ac:dyDescent="0.2">
      <c r="A154" s="46"/>
      <c r="B154" s="40"/>
      <c r="C154" s="40"/>
      <c r="D154" s="40"/>
      <c r="E154" s="37"/>
      <c r="F154" s="39"/>
      <c r="G154" s="47"/>
      <c r="H154" s="40"/>
      <c r="I154" s="48"/>
      <c r="J154" s="49"/>
      <c r="K154" s="50"/>
      <c r="L154" s="51"/>
      <c r="M154" s="52"/>
      <c r="N154" s="46"/>
      <c r="O154" s="53">
        <f t="shared" si="2"/>
        <v>0</v>
      </c>
      <c r="P154" s="54"/>
    </row>
    <row r="155" spans="1:16" ht="16" x14ac:dyDescent="0.2">
      <c r="A155" s="46"/>
      <c r="B155" s="40"/>
      <c r="C155" s="40"/>
      <c r="D155" s="40"/>
      <c r="E155" s="37"/>
      <c r="F155" s="39"/>
      <c r="G155" s="47"/>
      <c r="H155" s="40"/>
      <c r="I155" s="48"/>
      <c r="J155" s="49"/>
      <c r="K155" s="50"/>
      <c r="L155" s="51"/>
      <c r="M155" s="52"/>
      <c r="N155" s="46"/>
      <c r="O155" s="53">
        <f t="shared" si="2"/>
        <v>0</v>
      </c>
      <c r="P155" s="54"/>
    </row>
    <row r="156" spans="1:16" ht="16" x14ac:dyDescent="0.2">
      <c r="A156" s="46"/>
      <c r="B156" s="40"/>
      <c r="C156" s="40"/>
      <c r="D156" s="40"/>
      <c r="E156" s="37"/>
      <c r="F156" s="39"/>
      <c r="G156" s="47"/>
      <c r="H156" s="40"/>
      <c r="I156" s="48"/>
      <c r="J156" s="49"/>
      <c r="K156" s="50"/>
      <c r="L156" s="51"/>
      <c r="M156" s="52"/>
      <c r="N156" s="46"/>
      <c r="O156" s="53">
        <f t="shared" si="2"/>
        <v>0</v>
      </c>
      <c r="P156" s="54"/>
    </row>
    <row r="157" spans="1:16" ht="16" x14ac:dyDescent="0.2">
      <c r="A157" s="46"/>
      <c r="B157" s="40"/>
      <c r="C157" s="40"/>
      <c r="D157" s="40"/>
      <c r="E157" s="37"/>
      <c r="F157" s="39"/>
      <c r="G157" s="47"/>
      <c r="H157" s="40"/>
      <c r="I157" s="48"/>
      <c r="J157" s="49"/>
      <c r="K157" s="50"/>
      <c r="L157" s="51"/>
      <c r="M157" s="52"/>
      <c r="N157" s="46"/>
      <c r="O157" s="53">
        <f t="shared" si="2"/>
        <v>0</v>
      </c>
      <c r="P157" s="54"/>
    </row>
    <row r="158" spans="1:16" ht="16" x14ac:dyDescent="0.2">
      <c r="A158" s="46"/>
      <c r="B158" s="40"/>
      <c r="C158" s="40"/>
      <c r="D158" s="40"/>
      <c r="E158" s="37"/>
      <c r="F158" s="39"/>
      <c r="G158" s="47"/>
      <c r="H158" s="40"/>
      <c r="I158" s="48"/>
      <c r="J158" s="49"/>
      <c r="K158" s="50"/>
      <c r="L158" s="51"/>
      <c r="M158" s="52"/>
      <c r="N158" s="46"/>
      <c r="O158" s="53">
        <f t="shared" si="2"/>
        <v>0</v>
      </c>
      <c r="P158" s="54"/>
    </row>
    <row r="159" spans="1:16" ht="16" x14ac:dyDescent="0.2">
      <c r="A159" s="46"/>
      <c r="B159" s="40"/>
      <c r="C159" s="40"/>
      <c r="D159" s="40"/>
      <c r="E159" s="37"/>
      <c r="F159" s="39"/>
      <c r="G159" s="47"/>
      <c r="H159" s="40"/>
      <c r="I159" s="48"/>
      <c r="J159" s="49"/>
      <c r="K159" s="50"/>
      <c r="L159" s="51"/>
      <c r="M159" s="52"/>
      <c r="N159" s="46"/>
      <c r="O159" s="53">
        <f t="shared" si="2"/>
        <v>0</v>
      </c>
      <c r="P159" s="54"/>
    </row>
    <row r="160" spans="1:16" ht="16" x14ac:dyDescent="0.2">
      <c r="A160" s="46"/>
      <c r="B160" s="40"/>
      <c r="C160" s="40"/>
      <c r="D160" s="40"/>
      <c r="E160" s="37"/>
      <c r="F160" s="39"/>
      <c r="G160" s="47"/>
      <c r="H160" s="40"/>
      <c r="I160" s="48"/>
      <c r="J160" s="49"/>
      <c r="K160" s="50"/>
      <c r="L160" s="51"/>
      <c r="M160" s="52"/>
      <c r="N160" s="46"/>
      <c r="O160" s="53">
        <f t="shared" si="2"/>
        <v>0</v>
      </c>
      <c r="P160" s="54"/>
    </row>
    <row r="161" spans="1:16" ht="16" x14ac:dyDescent="0.2">
      <c r="A161" s="46"/>
      <c r="B161" s="40"/>
      <c r="C161" s="40"/>
      <c r="D161" s="40"/>
      <c r="E161" s="37"/>
      <c r="F161" s="39"/>
      <c r="G161" s="47"/>
      <c r="H161" s="40"/>
      <c r="I161" s="48"/>
      <c r="J161" s="49"/>
      <c r="K161" s="50"/>
      <c r="L161" s="51"/>
      <c r="M161" s="52"/>
      <c r="N161" s="46"/>
      <c r="O161" s="53">
        <f t="shared" si="2"/>
        <v>0</v>
      </c>
      <c r="P161" s="54"/>
    </row>
    <row r="162" spans="1:16" ht="16" x14ac:dyDescent="0.2">
      <c r="A162" s="46"/>
      <c r="B162" s="40"/>
      <c r="C162" s="40"/>
      <c r="D162" s="40"/>
      <c r="E162" s="37"/>
      <c r="F162" s="39"/>
      <c r="G162" s="47"/>
      <c r="H162" s="40"/>
      <c r="I162" s="48"/>
      <c r="J162" s="49"/>
      <c r="K162" s="50"/>
      <c r="L162" s="51"/>
      <c r="M162" s="52"/>
      <c r="N162" s="46"/>
      <c r="O162" s="53">
        <f t="shared" si="2"/>
        <v>0</v>
      </c>
      <c r="P162" s="54"/>
    </row>
    <row r="163" spans="1:16" ht="16" x14ac:dyDescent="0.2">
      <c r="A163" s="46"/>
      <c r="B163" s="40"/>
      <c r="C163" s="40"/>
      <c r="D163" s="40"/>
      <c r="E163" s="37"/>
      <c r="F163" s="39"/>
      <c r="G163" s="47"/>
      <c r="H163" s="40"/>
      <c r="I163" s="48"/>
      <c r="J163" s="49"/>
      <c r="K163" s="50"/>
      <c r="L163" s="51"/>
      <c r="M163" s="52"/>
      <c r="N163" s="46"/>
      <c r="O163" s="53">
        <f t="shared" si="2"/>
        <v>0</v>
      </c>
      <c r="P163" s="54"/>
    </row>
    <row r="164" spans="1:16" ht="16" x14ac:dyDescent="0.2">
      <c r="A164" s="46"/>
      <c r="B164" s="40"/>
      <c r="C164" s="40"/>
      <c r="D164" s="40"/>
      <c r="E164" s="37"/>
      <c r="F164" s="39"/>
      <c r="G164" s="47"/>
      <c r="H164" s="40"/>
      <c r="I164" s="48"/>
      <c r="J164" s="49"/>
      <c r="K164" s="50"/>
      <c r="L164" s="51"/>
      <c r="M164" s="52"/>
      <c r="N164" s="46"/>
      <c r="O164" s="53">
        <f t="shared" si="2"/>
        <v>0</v>
      </c>
      <c r="P164" s="54"/>
    </row>
    <row r="165" spans="1:16" ht="16" x14ac:dyDescent="0.2">
      <c r="A165" s="46"/>
      <c r="B165" s="40"/>
      <c r="C165" s="40"/>
      <c r="D165" s="40"/>
      <c r="E165" s="37"/>
      <c r="F165" s="39"/>
      <c r="G165" s="47"/>
      <c r="H165" s="40"/>
      <c r="I165" s="48"/>
      <c r="J165" s="49"/>
      <c r="K165" s="50"/>
      <c r="L165" s="51"/>
      <c r="M165" s="52"/>
      <c r="N165" s="46"/>
      <c r="O165" s="53">
        <f t="shared" si="2"/>
        <v>0</v>
      </c>
      <c r="P165" s="54"/>
    </row>
    <row r="166" spans="1:16" ht="16" x14ac:dyDescent="0.2">
      <c r="A166" s="46"/>
      <c r="B166" s="40"/>
      <c r="C166" s="40"/>
      <c r="D166" s="40"/>
      <c r="E166" s="37"/>
      <c r="F166" s="39"/>
      <c r="G166" s="47"/>
      <c r="H166" s="40"/>
      <c r="I166" s="48"/>
      <c r="J166" s="49"/>
      <c r="K166" s="50"/>
      <c r="L166" s="51"/>
      <c r="M166" s="52"/>
      <c r="N166" s="46"/>
      <c r="O166" s="53">
        <f t="shared" si="2"/>
        <v>0</v>
      </c>
      <c r="P166" s="54"/>
    </row>
    <row r="167" spans="1:16" ht="16" x14ac:dyDescent="0.2">
      <c r="A167" s="46"/>
      <c r="B167" s="40"/>
      <c r="C167" s="40"/>
      <c r="D167" s="40"/>
      <c r="E167" s="37"/>
      <c r="F167" s="39"/>
      <c r="G167" s="47"/>
      <c r="H167" s="40"/>
      <c r="I167" s="48"/>
      <c r="J167" s="49"/>
      <c r="K167" s="50"/>
      <c r="L167" s="51"/>
      <c r="M167" s="52"/>
      <c r="N167" s="46"/>
      <c r="O167" s="53">
        <f t="shared" si="2"/>
        <v>0</v>
      </c>
      <c r="P167" s="54"/>
    </row>
    <row r="168" spans="1:16" ht="16" x14ac:dyDescent="0.2">
      <c r="A168" s="46"/>
      <c r="B168" s="40"/>
      <c r="C168" s="40"/>
      <c r="D168" s="40"/>
      <c r="E168" s="37"/>
      <c r="F168" s="39"/>
      <c r="G168" s="47"/>
      <c r="H168" s="40"/>
      <c r="I168" s="48"/>
      <c r="J168" s="49"/>
      <c r="K168" s="50"/>
      <c r="L168" s="51"/>
      <c r="M168" s="52"/>
      <c r="N168" s="46"/>
      <c r="O168" s="53">
        <f t="shared" si="2"/>
        <v>0</v>
      </c>
      <c r="P168" s="54"/>
    </row>
    <row r="169" spans="1:16" ht="16" x14ac:dyDescent="0.2">
      <c r="A169" s="46"/>
      <c r="B169" s="40"/>
      <c r="C169" s="40"/>
      <c r="D169" s="40"/>
      <c r="E169" s="37"/>
      <c r="F169" s="39"/>
      <c r="G169" s="47"/>
      <c r="H169" s="40"/>
      <c r="I169" s="48"/>
      <c r="J169" s="49"/>
      <c r="K169" s="50"/>
      <c r="L169" s="51"/>
      <c r="M169" s="52"/>
      <c r="N169" s="46"/>
      <c r="O169" s="53">
        <f t="shared" si="2"/>
        <v>0</v>
      </c>
      <c r="P169" s="54"/>
    </row>
    <row r="170" spans="1:16" ht="16" x14ac:dyDescent="0.2">
      <c r="A170" s="46"/>
      <c r="B170" s="40"/>
      <c r="C170" s="40"/>
      <c r="D170" s="40"/>
      <c r="E170" s="37"/>
      <c r="F170" s="39"/>
      <c r="G170" s="47"/>
      <c r="H170" s="40"/>
      <c r="I170" s="48"/>
      <c r="J170" s="49"/>
      <c r="K170" s="50"/>
      <c r="L170" s="51"/>
      <c r="M170" s="52"/>
      <c r="N170" s="46"/>
      <c r="O170" s="53">
        <f t="shared" si="2"/>
        <v>0</v>
      </c>
      <c r="P170" s="54"/>
    </row>
    <row r="171" spans="1:16" ht="16" x14ac:dyDescent="0.2">
      <c r="A171" s="46"/>
      <c r="B171" s="40"/>
      <c r="C171" s="40"/>
      <c r="D171" s="40"/>
      <c r="E171" s="37"/>
      <c r="F171" s="39"/>
      <c r="G171" s="47"/>
      <c r="H171" s="40"/>
      <c r="I171" s="48"/>
      <c r="J171" s="49"/>
      <c r="K171" s="50"/>
      <c r="L171" s="51"/>
      <c r="M171" s="52"/>
      <c r="N171" s="46"/>
      <c r="O171" s="53">
        <f t="shared" si="2"/>
        <v>0</v>
      </c>
      <c r="P171" s="54"/>
    </row>
    <row r="172" spans="1:16" ht="16" x14ac:dyDescent="0.2">
      <c r="A172" s="46"/>
      <c r="B172" s="40"/>
      <c r="C172" s="40"/>
      <c r="D172" s="40"/>
      <c r="E172" s="37"/>
      <c r="F172" s="39"/>
      <c r="G172" s="47"/>
      <c r="H172" s="40"/>
      <c r="I172" s="48"/>
      <c r="J172" s="49"/>
      <c r="K172" s="50"/>
      <c r="L172" s="51"/>
      <c r="M172" s="52"/>
      <c r="N172" s="46"/>
      <c r="O172" s="53">
        <f t="shared" si="2"/>
        <v>0</v>
      </c>
      <c r="P172" s="54"/>
    </row>
    <row r="173" spans="1:16" ht="16" x14ac:dyDescent="0.2">
      <c r="A173" s="46"/>
      <c r="B173" s="40"/>
      <c r="C173" s="40"/>
      <c r="D173" s="40"/>
      <c r="E173" s="37"/>
      <c r="F173" s="39"/>
      <c r="G173" s="47"/>
      <c r="H173" s="40"/>
      <c r="I173" s="48"/>
      <c r="J173" s="49"/>
      <c r="K173" s="50"/>
      <c r="L173" s="51"/>
      <c r="M173" s="52"/>
      <c r="N173" s="46"/>
      <c r="O173" s="53">
        <f t="shared" si="2"/>
        <v>0</v>
      </c>
      <c r="P173" s="54"/>
    </row>
    <row r="174" spans="1:16" ht="16" x14ac:dyDescent="0.2">
      <c r="A174" s="46"/>
      <c r="B174" s="40"/>
      <c r="C174" s="40"/>
      <c r="D174" s="90"/>
      <c r="E174" s="59"/>
      <c r="F174" s="39"/>
      <c r="G174" s="47"/>
      <c r="H174" s="40"/>
      <c r="I174" s="48"/>
      <c r="J174" s="49"/>
      <c r="K174" s="50"/>
      <c r="L174" s="51"/>
      <c r="M174" s="52"/>
      <c r="N174" s="46"/>
      <c r="O174" s="53">
        <f t="shared" si="2"/>
        <v>0</v>
      </c>
      <c r="P174" s="54"/>
    </row>
    <row r="175" spans="1:16" ht="16" x14ac:dyDescent="0.2">
      <c r="A175" s="46"/>
      <c r="B175" s="40"/>
      <c r="C175" s="40"/>
      <c r="D175" s="40"/>
      <c r="E175" s="37"/>
      <c r="F175" s="39"/>
      <c r="G175" s="47"/>
      <c r="H175" s="40"/>
      <c r="I175" s="48"/>
      <c r="J175" s="49"/>
      <c r="K175" s="50"/>
      <c r="L175" s="51"/>
      <c r="M175" s="52"/>
      <c r="N175" s="46"/>
      <c r="O175" s="53">
        <f t="shared" si="2"/>
        <v>0</v>
      </c>
      <c r="P175" s="54"/>
    </row>
    <row r="176" spans="1:16" ht="16" x14ac:dyDescent="0.2">
      <c r="A176" s="46"/>
      <c r="B176" s="40"/>
      <c r="C176" s="40"/>
      <c r="D176" s="40"/>
      <c r="E176" s="37"/>
      <c r="F176" s="39"/>
      <c r="G176" s="47"/>
      <c r="H176" s="40"/>
      <c r="I176" s="48"/>
      <c r="J176" s="49"/>
      <c r="K176" s="50"/>
      <c r="L176" s="51"/>
      <c r="M176" s="52"/>
      <c r="N176" s="46"/>
      <c r="O176" s="53">
        <f t="shared" si="2"/>
        <v>0</v>
      </c>
      <c r="P176" s="54"/>
    </row>
    <row r="177" spans="1:16" ht="16" x14ac:dyDescent="0.2">
      <c r="A177" s="46"/>
      <c r="B177" s="40"/>
      <c r="C177" s="40"/>
      <c r="D177" s="40"/>
      <c r="E177" s="37"/>
      <c r="F177" s="39"/>
      <c r="G177" s="47"/>
      <c r="H177" s="40"/>
      <c r="I177" s="48"/>
      <c r="J177" s="49"/>
      <c r="K177" s="50"/>
      <c r="L177" s="51"/>
      <c r="M177" s="52"/>
      <c r="N177" s="46"/>
      <c r="O177" s="53">
        <f t="shared" si="2"/>
        <v>0</v>
      </c>
      <c r="P177" s="54"/>
    </row>
    <row r="178" spans="1:16" ht="16" x14ac:dyDescent="0.2">
      <c r="A178" s="46"/>
      <c r="B178" s="40"/>
      <c r="C178" s="40"/>
      <c r="D178" s="40"/>
      <c r="E178" s="37"/>
      <c r="F178" s="39"/>
      <c r="G178" s="47"/>
      <c r="H178" s="40"/>
      <c r="I178" s="48"/>
      <c r="J178" s="49"/>
      <c r="K178" s="50"/>
      <c r="L178" s="51"/>
      <c r="M178" s="52"/>
      <c r="N178" s="46"/>
      <c r="O178" s="53">
        <f t="shared" si="2"/>
        <v>0</v>
      </c>
      <c r="P178" s="54"/>
    </row>
    <row r="179" spans="1:16" ht="16" x14ac:dyDescent="0.2">
      <c r="A179" s="46"/>
      <c r="B179" s="40"/>
      <c r="C179" s="40"/>
      <c r="D179" s="40"/>
      <c r="E179" s="37"/>
      <c r="F179" s="39"/>
      <c r="G179" s="47"/>
      <c r="H179" s="40"/>
      <c r="I179" s="48"/>
      <c r="J179" s="49"/>
      <c r="K179" s="50"/>
      <c r="L179" s="51"/>
      <c r="M179" s="52"/>
      <c r="N179" s="46"/>
      <c r="O179" s="53">
        <f t="shared" si="2"/>
        <v>0</v>
      </c>
      <c r="P179" s="54"/>
    </row>
    <row r="180" spans="1:16" ht="16" x14ac:dyDescent="0.2">
      <c r="A180" s="46"/>
      <c r="B180" s="40"/>
      <c r="C180" s="40"/>
      <c r="D180" s="40"/>
      <c r="E180" s="37"/>
      <c r="F180" s="39"/>
      <c r="G180" s="47"/>
      <c r="H180" s="40"/>
      <c r="I180" s="48"/>
      <c r="J180" s="49"/>
      <c r="K180" s="50"/>
      <c r="L180" s="51"/>
      <c r="M180" s="52"/>
      <c r="N180" s="46"/>
      <c r="O180" s="53">
        <f t="shared" si="2"/>
        <v>0</v>
      </c>
      <c r="P180" s="54"/>
    </row>
    <row r="181" spans="1:16" ht="16" x14ac:dyDescent="0.2">
      <c r="A181" s="46"/>
      <c r="B181" s="40"/>
      <c r="C181" s="40"/>
      <c r="D181" s="40"/>
      <c r="E181" s="37"/>
      <c r="F181" s="39"/>
      <c r="G181" s="47"/>
      <c r="H181" s="40"/>
      <c r="I181" s="48"/>
      <c r="J181" s="49"/>
      <c r="K181" s="50"/>
      <c r="L181" s="51"/>
      <c r="M181" s="52"/>
      <c r="N181" s="46"/>
      <c r="O181" s="53">
        <f t="shared" si="2"/>
        <v>0</v>
      </c>
      <c r="P181" s="54"/>
    </row>
    <row r="182" spans="1:16" ht="16" x14ac:dyDescent="0.2">
      <c r="A182" s="46"/>
      <c r="B182" s="40"/>
      <c r="C182" s="40"/>
      <c r="D182" s="40"/>
      <c r="E182" s="37"/>
      <c r="F182" s="39"/>
      <c r="G182" s="47"/>
      <c r="H182" s="40"/>
      <c r="I182" s="48"/>
      <c r="J182" s="49"/>
      <c r="K182" s="50"/>
      <c r="L182" s="51"/>
      <c r="M182" s="52"/>
      <c r="N182" s="46"/>
      <c r="O182" s="53">
        <f t="shared" si="2"/>
        <v>0</v>
      </c>
      <c r="P182" s="54"/>
    </row>
    <row r="183" spans="1:16" ht="16" x14ac:dyDescent="0.2">
      <c r="A183" s="46"/>
      <c r="B183" s="40"/>
      <c r="C183" s="40"/>
      <c r="D183" s="40"/>
      <c r="E183" s="37"/>
      <c r="F183" s="39"/>
      <c r="G183" s="47"/>
      <c r="H183" s="40"/>
      <c r="I183" s="48"/>
      <c r="J183" s="49"/>
      <c r="K183" s="50"/>
      <c r="L183" s="51"/>
      <c r="M183" s="52"/>
      <c r="N183" s="46"/>
      <c r="O183" s="53">
        <f t="shared" si="2"/>
        <v>0</v>
      </c>
      <c r="P183" s="54"/>
    </row>
    <row r="184" spans="1:16" ht="16" x14ac:dyDescent="0.2">
      <c r="A184" s="46"/>
      <c r="B184" s="40"/>
      <c r="C184" s="40"/>
      <c r="D184" s="40"/>
      <c r="E184" s="37"/>
      <c r="F184" s="39"/>
      <c r="G184" s="47"/>
      <c r="H184" s="40"/>
      <c r="I184" s="48"/>
      <c r="J184" s="49"/>
      <c r="K184" s="50"/>
      <c r="L184" s="51"/>
      <c r="M184" s="52"/>
      <c r="N184" s="46"/>
      <c r="O184" s="53">
        <f t="shared" si="2"/>
        <v>0</v>
      </c>
      <c r="P184" s="54"/>
    </row>
    <row r="185" spans="1:16" ht="16" x14ac:dyDescent="0.2">
      <c r="A185" s="46"/>
      <c r="B185" s="40"/>
      <c r="C185" s="40"/>
      <c r="D185" s="40"/>
      <c r="E185" s="37"/>
      <c r="F185" s="39"/>
      <c r="G185" s="47"/>
      <c r="H185" s="40"/>
      <c r="I185" s="48"/>
      <c r="J185" s="49"/>
      <c r="K185" s="50"/>
      <c r="L185" s="51"/>
      <c r="M185" s="52"/>
      <c r="N185" s="46"/>
      <c r="O185" s="53">
        <f t="shared" si="2"/>
        <v>0</v>
      </c>
      <c r="P185" s="54"/>
    </row>
    <row r="186" spans="1:16" ht="16" x14ac:dyDescent="0.2">
      <c r="A186" s="46"/>
      <c r="B186" s="40"/>
      <c r="C186" s="40"/>
      <c r="D186" s="40"/>
      <c r="E186" s="37"/>
      <c r="F186" s="39"/>
      <c r="G186" s="47"/>
      <c r="H186" s="40"/>
      <c r="I186" s="48"/>
      <c r="J186" s="49"/>
      <c r="K186" s="50"/>
      <c r="L186" s="51"/>
      <c r="M186" s="52"/>
      <c r="N186" s="46"/>
      <c r="O186" s="53">
        <f t="shared" si="2"/>
        <v>0</v>
      </c>
      <c r="P186" s="54"/>
    </row>
    <row r="187" spans="1:16" ht="16" x14ac:dyDescent="0.2">
      <c r="A187" s="46"/>
      <c r="B187" s="40"/>
      <c r="C187" s="40"/>
      <c r="D187" s="40"/>
      <c r="E187" s="37"/>
      <c r="F187" s="39"/>
      <c r="G187" s="47"/>
      <c r="H187" s="40"/>
      <c r="I187" s="48"/>
      <c r="J187" s="49"/>
      <c r="K187" s="50"/>
      <c r="L187" s="51"/>
      <c r="M187" s="52"/>
      <c r="N187" s="46"/>
      <c r="O187" s="53">
        <f t="shared" si="2"/>
        <v>0</v>
      </c>
      <c r="P187" s="54"/>
    </row>
    <row r="188" spans="1:16" ht="16" x14ac:dyDescent="0.2">
      <c r="A188" s="46"/>
      <c r="B188" s="40"/>
      <c r="C188" s="40"/>
      <c r="D188" s="40"/>
      <c r="E188" s="37"/>
      <c r="F188" s="39"/>
      <c r="G188" s="47"/>
      <c r="H188" s="40"/>
      <c r="I188" s="48"/>
      <c r="J188" s="49"/>
      <c r="K188" s="50"/>
      <c r="L188" s="51"/>
      <c r="M188" s="52"/>
      <c r="N188" s="46"/>
      <c r="O188" s="53">
        <f t="shared" si="2"/>
        <v>0</v>
      </c>
      <c r="P188" s="54"/>
    </row>
    <row r="189" spans="1:16" ht="16" x14ac:dyDescent="0.2">
      <c r="A189" s="46"/>
      <c r="B189" s="40"/>
      <c r="C189" s="40"/>
      <c r="D189" s="40"/>
      <c r="E189" s="37"/>
      <c r="F189" s="39"/>
      <c r="G189" s="47"/>
      <c r="H189" s="40"/>
      <c r="I189" s="48"/>
      <c r="J189" s="49"/>
      <c r="K189" s="50"/>
      <c r="L189" s="51"/>
      <c r="M189" s="52"/>
      <c r="N189" s="46"/>
      <c r="O189" s="53">
        <f t="shared" si="2"/>
        <v>0</v>
      </c>
      <c r="P189" s="54"/>
    </row>
    <row r="190" spans="1:16" ht="16" x14ac:dyDescent="0.2">
      <c r="A190" s="46"/>
      <c r="B190" s="40"/>
      <c r="C190" s="40"/>
      <c r="D190" s="40"/>
      <c r="E190" s="37"/>
      <c r="F190" s="39"/>
      <c r="G190" s="47"/>
      <c r="H190" s="40"/>
      <c r="I190" s="48"/>
      <c r="J190" s="49"/>
      <c r="K190" s="50"/>
      <c r="L190" s="51"/>
      <c r="M190" s="52"/>
      <c r="N190" s="46"/>
      <c r="O190" s="53">
        <f t="shared" si="2"/>
        <v>0</v>
      </c>
      <c r="P190" s="54"/>
    </row>
    <row r="191" spans="1:16" ht="16" x14ac:dyDescent="0.2">
      <c r="A191" s="46"/>
      <c r="B191" s="40"/>
      <c r="C191" s="40"/>
      <c r="D191" s="40"/>
      <c r="E191" s="37"/>
      <c r="F191" s="39"/>
      <c r="G191" s="47"/>
      <c r="H191" s="40"/>
      <c r="I191" s="48"/>
      <c r="J191" s="49"/>
      <c r="K191" s="50"/>
      <c r="L191" s="51"/>
      <c r="M191" s="52"/>
      <c r="N191" s="46"/>
      <c r="O191" s="53">
        <f t="shared" si="2"/>
        <v>0</v>
      </c>
      <c r="P191" s="54"/>
    </row>
    <row r="192" spans="1:16" ht="16" x14ac:dyDescent="0.2">
      <c r="A192" s="46"/>
      <c r="B192" s="40"/>
      <c r="C192" s="40"/>
      <c r="D192" s="40"/>
      <c r="E192" s="37"/>
      <c r="F192" s="39"/>
      <c r="G192" s="47"/>
      <c r="H192" s="40"/>
      <c r="I192" s="48"/>
      <c r="J192" s="49"/>
      <c r="K192" s="50"/>
      <c r="L192" s="51"/>
      <c r="M192" s="52"/>
      <c r="N192" s="46"/>
      <c r="O192" s="53">
        <f t="shared" si="2"/>
        <v>0</v>
      </c>
      <c r="P192" s="54"/>
    </row>
    <row r="193" spans="1:16" ht="16" x14ac:dyDescent="0.2">
      <c r="A193" s="46"/>
      <c r="B193" s="40"/>
      <c r="C193" s="40"/>
      <c r="D193" s="40"/>
      <c r="E193" s="37"/>
      <c r="F193" s="39"/>
      <c r="G193" s="47"/>
      <c r="H193" s="40"/>
      <c r="I193" s="48"/>
      <c r="J193" s="49"/>
      <c r="K193" s="50"/>
      <c r="L193" s="51"/>
      <c r="M193" s="52"/>
      <c r="N193" s="46"/>
      <c r="O193" s="53">
        <f t="shared" si="2"/>
        <v>0</v>
      </c>
      <c r="P193" s="54"/>
    </row>
    <row r="194" spans="1:16" ht="16" x14ac:dyDescent="0.2">
      <c r="A194" s="89"/>
      <c r="B194" s="90"/>
      <c r="C194" s="90"/>
      <c r="D194" s="90"/>
      <c r="E194" s="59"/>
      <c r="F194" s="91"/>
      <c r="G194" s="47"/>
      <c r="H194" s="40"/>
      <c r="I194" s="48"/>
      <c r="J194" s="49"/>
      <c r="K194" s="50"/>
      <c r="L194" s="51"/>
      <c r="M194" s="52"/>
      <c r="N194" s="46"/>
      <c r="O194" s="53">
        <f t="shared" si="2"/>
        <v>0</v>
      </c>
      <c r="P194" s="54"/>
    </row>
    <row r="195" spans="1:16" ht="16" x14ac:dyDescent="0.2">
      <c r="A195" s="46"/>
      <c r="B195" s="40"/>
      <c r="C195" s="40"/>
      <c r="D195" s="40"/>
      <c r="E195" s="37"/>
      <c r="F195" s="39"/>
      <c r="G195" s="47"/>
      <c r="H195" s="40"/>
      <c r="I195" s="48"/>
      <c r="J195" s="49"/>
      <c r="K195" s="50"/>
      <c r="L195" s="51"/>
      <c r="M195" s="52"/>
      <c r="N195" s="46"/>
      <c r="O195" s="53">
        <f t="shared" si="2"/>
        <v>0</v>
      </c>
      <c r="P195" s="54"/>
    </row>
    <row r="196" spans="1:16" ht="16" x14ac:dyDescent="0.2">
      <c r="A196" s="46"/>
      <c r="B196" s="40"/>
      <c r="C196" s="40"/>
      <c r="D196" s="40"/>
      <c r="E196" s="37"/>
      <c r="F196" s="39"/>
      <c r="G196" s="47"/>
      <c r="H196" s="40"/>
      <c r="I196" s="48"/>
      <c r="J196" s="49"/>
      <c r="K196" s="50"/>
      <c r="L196" s="51"/>
      <c r="M196" s="52"/>
      <c r="N196" s="46"/>
      <c r="O196" s="53">
        <f t="shared" ref="O196:O220" si="3">ABS(N196-A196)</f>
        <v>0</v>
      </c>
      <c r="P196" s="54"/>
    </row>
    <row r="197" spans="1:16" ht="16" x14ac:dyDescent="0.2">
      <c r="A197" s="46"/>
      <c r="B197" s="40"/>
      <c r="C197" s="40"/>
      <c r="D197" s="40"/>
      <c r="E197" s="37"/>
      <c r="F197" s="39"/>
      <c r="G197" s="47"/>
      <c r="H197" s="40"/>
      <c r="I197" s="48"/>
      <c r="J197" s="49"/>
      <c r="K197" s="50"/>
      <c r="L197" s="51"/>
      <c r="M197" s="52"/>
      <c r="N197" s="46"/>
      <c r="O197" s="53">
        <f t="shared" si="3"/>
        <v>0</v>
      </c>
      <c r="P197" s="54"/>
    </row>
    <row r="198" spans="1:16" ht="16" x14ac:dyDescent="0.2">
      <c r="A198" s="46"/>
      <c r="B198" s="40"/>
      <c r="C198" s="40"/>
      <c r="D198" s="40"/>
      <c r="E198" s="37"/>
      <c r="F198" s="39"/>
      <c r="G198" s="47"/>
      <c r="H198" s="40"/>
      <c r="I198" s="48"/>
      <c r="J198" s="49"/>
      <c r="K198" s="50"/>
      <c r="L198" s="51"/>
      <c r="M198" s="52"/>
      <c r="N198" s="46"/>
      <c r="O198" s="53">
        <f t="shared" si="3"/>
        <v>0</v>
      </c>
      <c r="P198" s="54"/>
    </row>
    <row r="199" spans="1:16" ht="16" x14ac:dyDescent="0.2">
      <c r="A199" s="46"/>
      <c r="B199" s="40"/>
      <c r="C199" s="40"/>
      <c r="D199" s="40"/>
      <c r="E199" s="37"/>
      <c r="F199" s="39"/>
      <c r="G199" s="47"/>
      <c r="H199" s="40"/>
      <c r="I199" s="48"/>
      <c r="J199" s="49"/>
      <c r="K199" s="50"/>
      <c r="L199" s="51"/>
      <c r="M199" s="52"/>
      <c r="N199" s="46"/>
      <c r="O199" s="53">
        <f t="shared" si="3"/>
        <v>0</v>
      </c>
      <c r="P199" s="54"/>
    </row>
    <row r="200" spans="1:16" ht="16" x14ac:dyDescent="0.2">
      <c r="A200" s="46"/>
      <c r="B200" s="40"/>
      <c r="C200" s="40"/>
      <c r="D200" s="40"/>
      <c r="E200" s="37"/>
      <c r="F200" s="39"/>
      <c r="G200" s="47"/>
      <c r="H200" s="40"/>
      <c r="I200" s="48"/>
      <c r="J200" s="49"/>
      <c r="K200" s="50"/>
      <c r="L200" s="51"/>
      <c r="M200" s="52"/>
      <c r="N200" s="46"/>
      <c r="O200" s="53">
        <f t="shared" si="3"/>
        <v>0</v>
      </c>
      <c r="P200" s="54"/>
    </row>
    <row r="201" spans="1:16" ht="16" x14ac:dyDescent="0.2">
      <c r="A201" s="46"/>
      <c r="B201" s="40"/>
      <c r="C201" s="40"/>
      <c r="D201" s="40"/>
      <c r="E201" s="37"/>
      <c r="F201" s="39"/>
      <c r="G201" s="47"/>
      <c r="H201" s="40"/>
      <c r="I201" s="48"/>
      <c r="J201" s="49"/>
      <c r="K201" s="50"/>
      <c r="L201" s="51"/>
      <c r="M201" s="52"/>
      <c r="N201" s="46"/>
      <c r="O201" s="53">
        <f t="shared" si="3"/>
        <v>0</v>
      </c>
      <c r="P201" s="54"/>
    </row>
    <row r="202" spans="1:16" ht="16" x14ac:dyDescent="0.2">
      <c r="A202" s="46"/>
      <c r="B202" s="40"/>
      <c r="C202" s="40"/>
      <c r="D202" s="40"/>
      <c r="E202" s="37"/>
      <c r="F202" s="39"/>
      <c r="G202" s="47"/>
      <c r="H202" s="40"/>
      <c r="I202" s="48"/>
      <c r="J202" s="49"/>
      <c r="K202" s="50"/>
      <c r="L202" s="51"/>
      <c r="M202" s="52"/>
      <c r="N202" s="46"/>
      <c r="O202" s="53">
        <f t="shared" si="3"/>
        <v>0</v>
      </c>
      <c r="P202" s="54"/>
    </row>
    <row r="203" spans="1:16" ht="16" x14ac:dyDescent="0.2">
      <c r="A203" s="46"/>
      <c r="B203" s="40"/>
      <c r="C203" s="40"/>
      <c r="D203" s="40"/>
      <c r="E203" s="37"/>
      <c r="F203" s="39"/>
      <c r="G203" s="47"/>
      <c r="H203" s="40"/>
      <c r="I203" s="48"/>
      <c r="J203" s="49"/>
      <c r="K203" s="50"/>
      <c r="L203" s="51"/>
      <c r="M203" s="52"/>
      <c r="N203" s="46"/>
      <c r="O203" s="53">
        <f t="shared" si="3"/>
        <v>0</v>
      </c>
      <c r="P203" s="54"/>
    </row>
    <row r="204" spans="1:16" ht="16" x14ac:dyDescent="0.2">
      <c r="A204" s="46"/>
      <c r="B204" s="40"/>
      <c r="C204" s="40"/>
      <c r="D204" s="40"/>
      <c r="E204" s="37"/>
      <c r="F204" s="39"/>
      <c r="G204" s="47"/>
      <c r="H204" s="40"/>
      <c r="I204" s="48"/>
      <c r="J204" s="49"/>
      <c r="K204" s="50"/>
      <c r="L204" s="51"/>
      <c r="M204" s="52"/>
      <c r="N204" s="46"/>
      <c r="O204" s="53">
        <f t="shared" si="3"/>
        <v>0</v>
      </c>
      <c r="P204" s="54"/>
    </row>
    <row r="205" spans="1:16" ht="16" x14ac:dyDescent="0.2">
      <c r="A205" s="46"/>
      <c r="B205" s="40"/>
      <c r="C205" s="40"/>
      <c r="D205" s="40"/>
      <c r="E205" s="37"/>
      <c r="F205" s="39"/>
      <c r="G205" s="47"/>
      <c r="H205" s="40"/>
      <c r="I205" s="48"/>
      <c r="J205" s="49"/>
      <c r="K205" s="50"/>
      <c r="L205" s="51"/>
      <c r="M205" s="52"/>
      <c r="N205" s="46"/>
      <c r="O205" s="53">
        <f t="shared" si="3"/>
        <v>0</v>
      </c>
      <c r="P205" s="54"/>
    </row>
    <row r="206" spans="1:16" ht="16" x14ac:dyDescent="0.2">
      <c r="A206" s="46"/>
      <c r="B206" s="40"/>
      <c r="C206" s="40"/>
      <c r="D206" s="40"/>
      <c r="E206" s="37"/>
      <c r="F206" s="39"/>
      <c r="G206" s="47"/>
      <c r="H206" s="40"/>
      <c r="I206" s="48"/>
      <c r="J206" s="49"/>
      <c r="K206" s="50"/>
      <c r="L206" s="51"/>
      <c r="M206" s="52"/>
      <c r="N206" s="46"/>
      <c r="O206" s="53">
        <f t="shared" si="3"/>
        <v>0</v>
      </c>
      <c r="P206" s="54"/>
    </row>
    <row r="207" spans="1:16" ht="16" x14ac:dyDescent="0.2">
      <c r="A207" s="46"/>
      <c r="B207" s="40"/>
      <c r="C207" s="40"/>
      <c r="D207" s="40"/>
      <c r="E207" s="37"/>
      <c r="F207" s="39"/>
      <c r="G207" s="47"/>
      <c r="H207" s="40"/>
      <c r="I207" s="48"/>
      <c r="J207" s="49"/>
      <c r="K207" s="50"/>
      <c r="L207" s="51"/>
      <c r="M207" s="52"/>
      <c r="N207" s="46"/>
      <c r="O207" s="53">
        <f t="shared" si="3"/>
        <v>0</v>
      </c>
      <c r="P207" s="54"/>
    </row>
    <row r="208" spans="1:16" ht="16" x14ac:dyDescent="0.2">
      <c r="A208" s="46"/>
      <c r="B208" s="40"/>
      <c r="C208" s="40"/>
      <c r="D208" s="40"/>
      <c r="E208" s="37"/>
      <c r="F208" s="39"/>
      <c r="G208" s="47"/>
      <c r="H208" s="40"/>
      <c r="I208" s="48"/>
      <c r="J208" s="49"/>
      <c r="K208" s="50"/>
      <c r="L208" s="51"/>
      <c r="M208" s="52"/>
      <c r="N208" s="46"/>
      <c r="O208" s="53">
        <f t="shared" si="3"/>
        <v>0</v>
      </c>
      <c r="P208" s="54"/>
    </row>
    <row r="209" spans="1:16" ht="16" x14ac:dyDescent="0.2">
      <c r="A209" s="46"/>
      <c r="B209" s="40"/>
      <c r="C209" s="40"/>
      <c r="D209" s="40"/>
      <c r="E209" s="37"/>
      <c r="F209" s="39"/>
      <c r="G209" s="47"/>
      <c r="H209" s="40"/>
      <c r="I209" s="48"/>
      <c r="J209" s="49"/>
      <c r="K209" s="50"/>
      <c r="L209" s="51"/>
      <c r="M209" s="52"/>
      <c r="N209" s="46"/>
      <c r="O209" s="53">
        <f t="shared" si="3"/>
        <v>0</v>
      </c>
      <c r="P209" s="54"/>
    </row>
    <row r="210" spans="1:16" ht="16" x14ac:dyDescent="0.2">
      <c r="A210" s="46"/>
      <c r="B210" s="40"/>
      <c r="C210" s="40"/>
      <c r="D210" s="40"/>
      <c r="E210" s="37"/>
      <c r="F210" s="39"/>
      <c r="G210" s="47"/>
      <c r="H210" s="40"/>
      <c r="I210" s="48"/>
      <c r="J210" s="49"/>
      <c r="K210" s="50"/>
      <c r="L210" s="51"/>
      <c r="M210" s="52"/>
      <c r="N210" s="46"/>
      <c r="O210" s="53">
        <f t="shared" si="3"/>
        <v>0</v>
      </c>
      <c r="P210" s="54"/>
    </row>
    <row r="211" spans="1:16" ht="16" x14ac:dyDescent="0.2">
      <c r="A211" s="46"/>
      <c r="B211" s="40"/>
      <c r="C211" s="40"/>
      <c r="D211" s="40"/>
      <c r="E211" s="37"/>
      <c r="F211" s="39"/>
      <c r="G211" s="47"/>
      <c r="H211" s="40"/>
      <c r="I211" s="48"/>
      <c r="J211" s="49"/>
      <c r="K211" s="50"/>
      <c r="L211" s="51"/>
      <c r="M211" s="52"/>
      <c r="N211" s="46"/>
      <c r="O211" s="53">
        <f t="shared" si="3"/>
        <v>0</v>
      </c>
      <c r="P211" s="54"/>
    </row>
    <row r="212" spans="1:16" ht="16" x14ac:dyDescent="0.2">
      <c r="A212" s="46"/>
      <c r="B212" s="40"/>
      <c r="C212" s="40"/>
      <c r="D212" s="40"/>
      <c r="E212" s="37"/>
      <c r="F212" s="39"/>
      <c r="G212" s="47"/>
      <c r="H212" s="40"/>
      <c r="I212" s="48"/>
      <c r="J212" s="49"/>
      <c r="K212" s="50"/>
      <c r="L212" s="51"/>
      <c r="M212" s="52"/>
      <c r="N212" s="46"/>
      <c r="O212" s="53">
        <f t="shared" si="3"/>
        <v>0</v>
      </c>
      <c r="P212" s="54"/>
    </row>
    <row r="213" spans="1:16" ht="16" x14ac:dyDescent="0.2">
      <c r="A213" s="46"/>
      <c r="B213" s="40"/>
      <c r="C213" s="40"/>
      <c r="D213" s="40"/>
      <c r="E213" s="37"/>
      <c r="F213" s="39"/>
      <c r="G213" s="47"/>
      <c r="H213" s="40"/>
      <c r="I213" s="48"/>
      <c r="J213" s="49"/>
      <c r="K213" s="50"/>
      <c r="L213" s="51"/>
      <c r="M213" s="52"/>
      <c r="N213" s="46"/>
      <c r="O213" s="53">
        <f t="shared" si="3"/>
        <v>0</v>
      </c>
      <c r="P213" s="54"/>
    </row>
    <row r="214" spans="1:16" ht="16" x14ac:dyDescent="0.2">
      <c r="A214" s="46"/>
      <c r="B214" s="40"/>
      <c r="C214" s="40"/>
      <c r="D214" s="40"/>
      <c r="E214" s="37"/>
      <c r="F214" s="39"/>
      <c r="G214" s="47"/>
      <c r="H214" s="40"/>
      <c r="I214" s="48"/>
      <c r="J214" s="49"/>
      <c r="K214" s="50"/>
      <c r="L214" s="51"/>
      <c r="M214" s="52"/>
      <c r="N214" s="46"/>
      <c r="O214" s="53">
        <f t="shared" si="3"/>
        <v>0</v>
      </c>
      <c r="P214" s="54"/>
    </row>
    <row r="215" spans="1:16" ht="16" x14ac:dyDescent="0.2">
      <c r="A215" s="46"/>
      <c r="B215" s="40"/>
      <c r="C215" s="40"/>
      <c r="D215" s="40"/>
      <c r="E215" s="37"/>
      <c r="F215" s="39"/>
      <c r="G215" s="47"/>
      <c r="H215" s="40"/>
      <c r="I215" s="48"/>
      <c r="J215" s="49"/>
      <c r="K215" s="50"/>
      <c r="L215" s="51"/>
      <c r="M215" s="52"/>
      <c r="N215" s="46"/>
      <c r="O215" s="53">
        <f t="shared" si="3"/>
        <v>0</v>
      </c>
      <c r="P215" s="54"/>
    </row>
    <row r="216" spans="1:16" ht="16" x14ac:dyDescent="0.2">
      <c r="A216" s="46"/>
      <c r="B216" s="40"/>
      <c r="C216" s="40"/>
      <c r="D216" s="40"/>
      <c r="E216" s="37"/>
      <c r="F216" s="39"/>
      <c r="G216" s="47"/>
      <c r="H216" s="40"/>
      <c r="I216" s="48"/>
      <c r="J216" s="49"/>
      <c r="K216" s="107"/>
      <c r="L216" s="110"/>
      <c r="M216" s="111"/>
      <c r="N216" s="46"/>
      <c r="O216" s="53">
        <f t="shared" si="3"/>
        <v>0</v>
      </c>
      <c r="P216" s="54"/>
    </row>
    <row r="217" spans="1:16" ht="16" x14ac:dyDescent="0.2">
      <c r="A217" s="46"/>
      <c r="B217" s="40"/>
      <c r="C217" s="40"/>
      <c r="D217" s="40"/>
      <c r="E217" s="37"/>
      <c r="F217" s="39"/>
      <c r="G217" s="47"/>
      <c r="H217" s="40"/>
      <c r="I217" s="48"/>
      <c r="J217" s="49"/>
      <c r="K217" s="50"/>
      <c r="L217" s="51"/>
      <c r="M217" s="52"/>
      <c r="N217" s="46"/>
      <c r="O217" s="53">
        <f t="shared" si="3"/>
        <v>0</v>
      </c>
      <c r="P217" s="54"/>
    </row>
    <row r="218" spans="1:16" ht="16" x14ac:dyDescent="0.2">
      <c r="A218" s="46"/>
      <c r="B218" s="40"/>
      <c r="C218" s="40"/>
      <c r="D218" s="40"/>
      <c r="E218" s="37"/>
      <c r="F218" s="39"/>
      <c r="G218" s="47"/>
      <c r="H218" s="40"/>
      <c r="I218" s="48"/>
      <c r="J218" s="49"/>
      <c r="K218" s="50"/>
      <c r="L218" s="51"/>
      <c r="M218" s="52"/>
      <c r="N218" s="46"/>
      <c r="O218" s="53">
        <f t="shared" si="3"/>
        <v>0</v>
      </c>
      <c r="P218" s="54"/>
    </row>
    <row r="219" spans="1:16" ht="16" x14ac:dyDescent="0.2">
      <c r="A219" s="46"/>
      <c r="B219" s="40"/>
      <c r="C219" s="40"/>
      <c r="D219" s="40"/>
      <c r="E219" s="37"/>
      <c r="F219" s="39"/>
      <c r="G219" s="47"/>
      <c r="H219" s="40"/>
      <c r="I219" s="48"/>
      <c r="J219" s="49"/>
      <c r="K219" s="50"/>
      <c r="L219" s="51"/>
      <c r="M219" s="52"/>
      <c r="N219" s="46"/>
      <c r="O219" s="53">
        <f t="shared" si="3"/>
        <v>0</v>
      </c>
      <c r="P219" s="54"/>
    </row>
    <row r="220" spans="1:16" ht="16" x14ac:dyDescent="0.2">
      <c r="A220" s="46"/>
      <c r="B220" s="40"/>
      <c r="C220" s="40"/>
      <c r="D220" s="40"/>
      <c r="E220" s="37"/>
      <c r="F220" s="39"/>
      <c r="G220" s="47"/>
      <c r="H220" s="40"/>
      <c r="I220" s="114"/>
      <c r="J220" s="49"/>
      <c r="K220" s="107"/>
      <c r="L220" s="110"/>
      <c r="M220" s="111"/>
      <c r="N220" s="46"/>
      <c r="O220" s="53">
        <f t="shared" si="3"/>
        <v>0</v>
      </c>
      <c r="P220" s="54"/>
    </row>
    <row r="221" spans="1:16" ht="32.25" customHeight="1" thickBot="1" x14ac:dyDescent="0.25">
      <c r="A221" s="100" t="s">
        <v>55</v>
      </c>
      <c r="B221" s="60"/>
      <c r="C221" s="104"/>
      <c r="D221" s="104"/>
      <c r="E221" s="92">
        <f>SUM(E4:E220)</f>
        <v>99</v>
      </c>
      <c r="F221" s="35"/>
      <c r="G221" s="161" t="s">
        <v>56</v>
      </c>
      <c r="H221" s="162"/>
      <c r="I221" s="62">
        <f>SUM(I4:I194)</f>
        <v>32</v>
      </c>
      <c r="J221" s="105">
        <f>SUM(J4:J194)</f>
        <v>0</v>
      </c>
      <c r="K221" s="108">
        <f>SUM(K4:K194)</f>
        <v>36</v>
      </c>
      <c r="L221" s="110">
        <f>SUM(L4:L194)</f>
        <v>25</v>
      </c>
      <c r="M221" s="52">
        <f>SUM(M4:M194)</f>
        <v>0</v>
      </c>
      <c r="N221" s="93"/>
      <c r="O221" s="64">
        <f>SUM(I221:M221)</f>
        <v>93</v>
      </c>
      <c r="P221" s="128" t="s">
        <v>57</v>
      </c>
    </row>
    <row r="222" spans="1:16" ht="34.5" customHeight="1" thickBot="1" x14ac:dyDescent="0.25">
      <c r="A222" s="150" t="s">
        <v>58</v>
      </c>
      <c r="B222" s="150"/>
      <c r="C222" s="150"/>
      <c r="D222" s="117"/>
      <c r="E222" s="61">
        <f>SUM(C4:C220)</f>
        <v>13</v>
      </c>
      <c r="F222" s="35"/>
      <c r="G222" s="163" t="s">
        <v>184</v>
      </c>
      <c r="H222" s="164"/>
      <c r="I222" s="66">
        <f>SUMIF(I4:I194,"=1",O4:O194)</f>
        <v>0.23125000000000009</v>
      </c>
      <c r="J222" s="106">
        <f>SUMIF(J4:J194,"=1",O4:O194)</f>
        <v>0</v>
      </c>
      <c r="K222" s="109">
        <f>SUMIF(K4:K194,"=1",O4:O194)</f>
        <v>0.26041666666666646</v>
      </c>
      <c r="L222" s="113">
        <f>SUMIF(L4:L194,"=1",O4:O194)</f>
        <v>0.23888888888888885</v>
      </c>
      <c r="M222" s="112">
        <f>SUMIF(M4:M194,"=1",O4:O194)</f>
        <v>0</v>
      </c>
      <c r="N222" s="94"/>
      <c r="O222" s="67">
        <f>SUM(O4:O220)</f>
        <v>0.73055555555555485</v>
      </c>
      <c r="P222" s="128" t="s">
        <v>181</v>
      </c>
    </row>
    <row r="223" spans="1:16" ht="33.75" customHeight="1" x14ac:dyDescent="0.2">
      <c r="A223" s="63"/>
      <c r="B223" s="69"/>
      <c r="C223" s="35"/>
      <c r="D223" s="35"/>
      <c r="E223" s="35"/>
      <c r="F223" s="35"/>
      <c r="G223" s="163" t="s">
        <v>185</v>
      </c>
      <c r="H223" s="164"/>
      <c r="I223" s="70">
        <f>ABS(I222*60)</f>
        <v>13.875000000000005</v>
      </c>
      <c r="J223" s="71">
        <f>ABS(J222*60)</f>
        <v>0</v>
      </c>
      <c r="K223" s="72">
        <f>ABS(K222*60)</f>
        <v>15.624999999999988</v>
      </c>
      <c r="L223" s="73">
        <f>ABS(L222*60)</f>
        <v>14.33333333333333</v>
      </c>
      <c r="M223" s="74">
        <f>ABS(M222*60)</f>
        <v>0</v>
      </c>
      <c r="N223" s="95"/>
      <c r="O223" s="53">
        <f>ABS(O222*60)</f>
        <v>43.833333333333293</v>
      </c>
      <c r="P223" s="128" t="s">
        <v>182</v>
      </c>
    </row>
    <row r="224" spans="1:16" ht="30.75" customHeight="1" x14ac:dyDescent="0.2">
      <c r="A224" s="63"/>
      <c r="B224" s="69"/>
      <c r="C224" s="35"/>
      <c r="D224" s="35"/>
      <c r="E224" s="35"/>
      <c r="F224" s="35"/>
      <c r="G224" s="163" t="s">
        <v>186</v>
      </c>
      <c r="H224" s="164"/>
      <c r="I224" s="115">
        <f t="shared" ref="I224" si="4">ABS(I223/I221)</f>
        <v>0.43359375000000017</v>
      </c>
      <c r="J224" s="116">
        <v>0</v>
      </c>
      <c r="K224" s="76">
        <f>ABS(K223/K221)</f>
        <v>0.43402777777777746</v>
      </c>
      <c r="L224" s="77">
        <f>ABS(L223/L221)</f>
        <v>0.57333333333333325</v>
      </c>
      <c r="M224" s="78">
        <v>0</v>
      </c>
      <c r="N224" s="93"/>
      <c r="O224" s="79">
        <f>ABS(O223/O221)</f>
        <v>0.47132616487455153</v>
      </c>
      <c r="P224" s="129" t="s">
        <v>183</v>
      </c>
    </row>
    <row r="225" spans="1:16" ht="17" thickBot="1" x14ac:dyDescent="0.25">
      <c r="A225" s="63"/>
      <c r="B225" s="69"/>
      <c r="C225" s="35"/>
      <c r="D225" s="35"/>
      <c r="E225" s="35"/>
      <c r="F225" s="35"/>
      <c r="G225" s="81"/>
      <c r="H225" s="82"/>
      <c r="I225" s="35"/>
      <c r="J225" s="83"/>
      <c r="K225" s="83"/>
      <c r="L225" s="83"/>
      <c r="M225" s="83"/>
      <c r="N225" s="63"/>
      <c r="O225" s="35"/>
      <c r="P225" s="35"/>
    </row>
    <row r="226" spans="1:16" ht="18" thickTop="1" thickBot="1" x14ac:dyDescent="0.25">
      <c r="A226" s="153" t="s">
        <v>65</v>
      </c>
      <c r="B226" s="154"/>
      <c r="C226" s="154"/>
      <c r="D226" s="154"/>
      <c r="E226" s="154"/>
      <c r="F226" s="154"/>
      <c r="G226" s="155"/>
      <c r="H226" s="82" t="s">
        <v>66</v>
      </c>
      <c r="I226" s="118" t="s">
        <v>187</v>
      </c>
      <c r="J226" s="118" t="s">
        <v>188</v>
      </c>
      <c r="K226" s="118">
        <v>46</v>
      </c>
      <c r="L226" s="118">
        <v>47</v>
      </c>
      <c r="M226" s="118">
        <v>51</v>
      </c>
      <c r="N226" s="63"/>
      <c r="O226" s="35"/>
      <c r="P226" s="35"/>
    </row>
    <row r="227" spans="1:16" ht="17" thickTop="1" x14ac:dyDescent="0.2">
      <c r="A227" s="63"/>
      <c r="B227" s="35"/>
      <c r="C227" s="35"/>
      <c r="D227" s="35"/>
      <c r="E227" s="35"/>
      <c r="F227" s="35" t="s">
        <v>67</v>
      </c>
      <c r="G227" s="82"/>
      <c r="H227" s="82" t="s">
        <v>68</v>
      </c>
      <c r="I227" s="118">
        <v>37878</v>
      </c>
      <c r="J227" s="118">
        <v>8700</v>
      </c>
      <c r="K227" s="118">
        <v>142787</v>
      </c>
      <c r="L227" s="118">
        <v>131678</v>
      </c>
      <c r="M227" s="118">
        <v>135000</v>
      </c>
      <c r="N227" s="63"/>
      <c r="O227" s="35"/>
      <c r="P227" s="35"/>
    </row>
    <row r="228" spans="1:16" ht="16" x14ac:dyDescent="0.2">
      <c r="A228" s="84" t="s">
        <v>46</v>
      </c>
      <c r="B228" s="140" t="s">
        <v>69</v>
      </c>
      <c r="C228" s="141"/>
      <c r="D228" s="141"/>
      <c r="E228" s="142"/>
      <c r="F228" s="85">
        <f>SUMIF(F4:F220,"CA",E4:E220)</f>
        <v>12</v>
      </c>
      <c r="G228" s="86">
        <f>ABS(F228/E221)</f>
        <v>0.12121212121212122</v>
      </c>
      <c r="H228" s="82" t="s">
        <v>70</v>
      </c>
      <c r="I228" s="118">
        <v>37922</v>
      </c>
      <c r="J228" s="118">
        <v>8700</v>
      </c>
      <c r="K228" s="118">
        <v>142847</v>
      </c>
      <c r="L228" s="118">
        <v>131720</v>
      </c>
      <c r="M228" s="118">
        <v>135000</v>
      </c>
      <c r="N228" s="63"/>
      <c r="O228" s="35"/>
      <c r="P228" s="35"/>
    </row>
    <row r="229" spans="1:16" ht="16" x14ac:dyDescent="0.2">
      <c r="A229" s="84" t="s">
        <v>44</v>
      </c>
      <c r="B229" s="140" t="s">
        <v>71</v>
      </c>
      <c r="C229" s="141"/>
      <c r="D229" s="141"/>
      <c r="E229" s="142"/>
      <c r="F229" s="85">
        <f>SUMIF(F4:F220,"EL",E4:E220)</f>
        <v>27</v>
      </c>
      <c r="G229" s="86">
        <f>ABS(F229/E221)</f>
        <v>0.27272727272727271</v>
      </c>
      <c r="H229" s="82" t="s">
        <v>72</v>
      </c>
      <c r="I229" s="118">
        <f>SUM(I228-I227)</f>
        <v>44</v>
      </c>
      <c r="J229" s="118">
        <f>SUM(J228-J227)</f>
        <v>0</v>
      </c>
      <c r="K229" s="118">
        <f>SUM(K228-K227)</f>
        <v>60</v>
      </c>
      <c r="L229" s="118">
        <f>SUM(L228-L227)</f>
        <v>42</v>
      </c>
      <c r="M229" s="118">
        <f>SUM(M228-M227)</f>
        <v>0</v>
      </c>
      <c r="N229" s="63"/>
      <c r="O229" s="35"/>
      <c r="P229" s="35"/>
    </row>
    <row r="230" spans="1:16" ht="16" x14ac:dyDescent="0.2">
      <c r="A230" s="84" t="s">
        <v>53</v>
      </c>
      <c r="B230" s="140" t="s">
        <v>73</v>
      </c>
      <c r="C230" s="141"/>
      <c r="D230" s="141"/>
      <c r="E230" s="142"/>
      <c r="F230" s="85">
        <f>SUMIF(F4:F220,"EN",E4:E220)</f>
        <v>0</v>
      </c>
      <c r="G230" s="86">
        <f>ABS(F230/E221)</f>
        <v>0</v>
      </c>
      <c r="H230" s="82" t="s">
        <v>74</v>
      </c>
      <c r="I230" s="118"/>
      <c r="J230" s="118"/>
      <c r="K230" s="118"/>
      <c r="L230" s="118"/>
      <c r="M230" s="118"/>
      <c r="N230" s="63"/>
      <c r="O230" s="35"/>
      <c r="P230" s="35"/>
    </row>
    <row r="231" spans="1:16" ht="16" x14ac:dyDescent="0.2">
      <c r="A231" s="84" t="s">
        <v>54</v>
      </c>
      <c r="B231" s="140" t="s">
        <v>75</v>
      </c>
      <c r="C231" s="141"/>
      <c r="D231" s="141"/>
      <c r="E231" s="142"/>
      <c r="F231" s="85">
        <f>SUMIF(F4:F220,"EV",E4:E220)</f>
        <v>0</v>
      </c>
      <c r="G231" s="86">
        <f>ABS(F231/E221)</f>
        <v>0</v>
      </c>
      <c r="H231" s="82"/>
      <c r="I231" s="118"/>
      <c r="J231" s="118"/>
      <c r="K231" s="118" t="s">
        <v>76</v>
      </c>
      <c r="L231" s="118"/>
      <c r="M231" s="118"/>
      <c r="N231" s="63"/>
      <c r="O231" s="35"/>
      <c r="P231" s="35"/>
    </row>
    <row r="232" spans="1:16" ht="16" x14ac:dyDescent="0.2">
      <c r="A232" s="84" t="s">
        <v>77</v>
      </c>
      <c r="B232" s="140" t="s">
        <v>78</v>
      </c>
      <c r="C232" s="141"/>
      <c r="D232" s="141"/>
      <c r="E232" s="142"/>
      <c r="F232" s="85">
        <f>SUMIF(F4:F220,"FP",E4:E220)</f>
        <v>0</v>
      </c>
      <c r="G232" s="86">
        <f>ABS(F232/E221)</f>
        <v>0</v>
      </c>
      <c r="H232" s="82"/>
      <c r="I232" s="35"/>
      <c r="J232" s="35"/>
      <c r="K232" s="35"/>
      <c r="L232" s="35"/>
      <c r="M232" s="35"/>
      <c r="N232" s="63"/>
      <c r="O232" s="35"/>
      <c r="P232" s="35"/>
    </row>
    <row r="233" spans="1:16" ht="16" x14ac:dyDescent="0.2">
      <c r="A233" s="84" t="s">
        <v>51</v>
      </c>
      <c r="B233" s="140" t="s">
        <v>79</v>
      </c>
      <c r="C233" s="141"/>
      <c r="D233" s="141"/>
      <c r="E233" s="142"/>
      <c r="F233" s="85">
        <f>SUMIF(F4:F220,"LS",E4:E220)</f>
        <v>11</v>
      </c>
      <c r="G233" s="86">
        <f>ABS(F233/E221)</f>
        <v>0.1111111111111111</v>
      </c>
      <c r="H233" s="82" t="s">
        <v>80</v>
      </c>
      <c r="I233" s="35"/>
      <c r="J233" s="35"/>
      <c r="K233" s="35"/>
      <c r="L233" s="35"/>
      <c r="M233" s="35"/>
      <c r="N233" s="63"/>
      <c r="O233" s="35"/>
      <c r="P233" s="35"/>
    </row>
    <row r="234" spans="1:16" ht="16" x14ac:dyDescent="0.2">
      <c r="A234" s="84" t="s">
        <v>47</v>
      </c>
      <c r="B234" s="140" t="s">
        <v>81</v>
      </c>
      <c r="C234" s="141"/>
      <c r="D234" s="141"/>
      <c r="E234" s="142"/>
      <c r="F234" s="85">
        <f>SUMIF(F4:F220,"MA",E4:E220)</f>
        <v>12</v>
      </c>
      <c r="G234" s="86">
        <f>ABS(F234/E221)</f>
        <v>0.12121212121212122</v>
      </c>
      <c r="H234" s="35"/>
      <c r="I234" s="35"/>
      <c r="J234" s="35"/>
      <c r="K234" s="35"/>
      <c r="L234" s="35"/>
      <c r="M234" s="35"/>
      <c r="N234" s="35"/>
      <c r="O234" s="35"/>
      <c r="P234" s="35"/>
    </row>
    <row r="235" spans="1:16" ht="16" x14ac:dyDescent="0.2">
      <c r="A235" s="84" t="s">
        <v>49</v>
      </c>
      <c r="B235" s="140" t="s">
        <v>82</v>
      </c>
      <c r="C235" s="141"/>
      <c r="D235" s="141"/>
      <c r="E235" s="142"/>
      <c r="F235" s="85">
        <f>SUMIF(F4:F220,"TS",E4:E220)</f>
        <v>1</v>
      </c>
      <c r="G235" s="86">
        <f>ABS(F235/E221)</f>
        <v>1.0101010101010102E-2</v>
      </c>
      <c r="H235" s="35"/>
      <c r="I235" s="35"/>
      <c r="J235" s="35"/>
      <c r="K235" s="35"/>
      <c r="L235" s="35"/>
      <c r="M235" s="35"/>
      <c r="N235" s="35"/>
      <c r="O235" s="35"/>
      <c r="P235" s="35"/>
    </row>
    <row r="236" spans="1:16" ht="16" x14ac:dyDescent="0.2">
      <c r="A236" s="84" t="s">
        <v>45</v>
      </c>
      <c r="B236" s="140" t="s">
        <v>83</v>
      </c>
      <c r="C236" s="141"/>
      <c r="D236" s="141"/>
      <c r="E236" s="142"/>
      <c r="F236" s="85">
        <f>SUMIF(F4:F220,"PL",E4:E220)</f>
        <v>23</v>
      </c>
      <c r="G236" s="86">
        <f>ABS(F236/E221)</f>
        <v>0.23232323232323232</v>
      </c>
      <c r="H236" s="35"/>
      <c r="I236" s="35"/>
      <c r="J236" s="35"/>
      <c r="K236" s="35"/>
      <c r="L236" s="35"/>
      <c r="M236" s="35"/>
      <c r="N236" s="35"/>
      <c r="O236" s="35"/>
      <c r="P236" s="35"/>
    </row>
    <row r="237" spans="1:16" ht="16" x14ac:dyDescent="0.2">
      <c r="A237" s="84" t="s">
        <v>50</v>
      </c>
      <c r="B237" s="140" t="s">
        <v>84</v>
      </c>
      <c r="C237" s="141"/>
      <c r="D237" s="141"/>
      <c r="E237" s="142"/>
      <c r="F237" s="85">
        <f>SUMIF(F4:F220,"SF",E4:E220)</f>
        <v>13</v>
      </c>
      <c r="G237" s="86">
        <f>ABS(F237/E221)</f>
        <v>0.13131313131313133</v>
      </c>
      <c r="H237" s="35"/>
      <c r="I237" s="35"/>
      <c r="J237" s="35"/>
      <c r="K237" s="35"/>
      <c r="L237" s="35"/>
      <c r="M237" s="35"/>
      <c r="N237" s="35"/>
      <c r="O237" s="35"/>
      <c r="P237" s="35"/>
    </row>
    <row r="238" spans="1:16" ht="16" x14ac:dyDescent="0.2">
      <c r="A238" s="84" t="s">
        <v>48</v>
      </c>
      <c r="B238" s="140" t="s">
        <v>85</v>
      </c>
      <c r="C238" s="141"/>
      <c r="D238" s="141"/>
      <c r="E238" s="142"/>
      <c r="F238" s="85">
        <f>SUMIF(F4:F220,"CT",E4:E220)</f>
        <v>0</v>
      </c>
      <c r="G238" s="86">
        <f>ABS(F238/E221)</f>
        <v>0</v>
      </c>
      <c r="H238" s="35"/>
      <c r="I238" s="35"/>
      <c r="J238" s="35"/>
      <c r="K238" s="35"/>
      <c r="L238" s="35"/>
      <c r="M238" s="35"/>
      <c r="N238" s="35"/>
      <c r="O238" s="35"/>
      <c r="P238" s="35"/>
    </row>
    <row r="239" spans="1:16" ht="16" x14ac:dyDescent="0.2">
      <c r="A239" s="84" t="s">
        <v>86</v>
      </c>
      <c r="B239" s="140" t="s">
        <v>87</v>
      </c>
      <c r="C239" s="141"/>
      <c r="D239" s="141"/>
      <c r="E239" s="142"/>
      <c r="F239" s="85">
        <f>SUMIF(F4:F220,"PM",E4:E220)</f>
        <v>0</v>
      </c>
      <c r="G239" s="86">
        <f>ABS(F239/E221)</f>
        <v>0</v>
      </c>
      <c r="H239" s="35"/>
      <c r="I239" s="35"/>
      <c r="J239" s="35"/>
      <c r="K239" s="35"/>
      <c r="L239" s="35"/>
      <c r="M239" s="35"/>
      <c r="N239" s="35"/>
      <c r="O239" s="35"/>
      <c r="P239" s="35"/>
    </row>
    <row r="240" spans="1:16" ht="16" x14ac:dyDescent="0.2">
      <c r="A240" s="84" t="s">
        <v>52</v>
      </c>
      <c r="B240" s="140" t="s">
        <v>88</v>
      </c>
      <c r="C240" s="141"/>
      <c r="D240" s="141"/>
      <c r="E240" s="142"/>
      <c r="F240" s="85">
        <f>SUMIF(F4:F220,"OS",E4:E220)</f>
        <v>0</v>
      </c>
      <c r="G240" s="86">
        <f>ABS(F240/E221)</f>
        <v>0</v>
      </c>
      <c r="H240" s="35"/>
      <c r="I240" s="35"/>
      <c r="J240" s="35"/>
      <c r="K240" s="35"/>
      <c r="L240" s="35"/>
      <c r="M240" s="35"/>
      <c r="N240" s="35"/>
      <c r="O240" s="35"/>
      <c r="P240" s="35"/>
    </row>
    <row r="241" spans="1:16" ht="16" x14ac:dyDescent="0.2">
      <c r="A241" s="63"/>
      <c r="B241" s="63"/>
      <c r="C241" s="69"/>
      <c r="D241" s="69"/>
      <c r="E241" s="35"/>
      <c r="F241" s="35"/>
      <c r="G241" s="86">
        <f>SUM(G228:G240)</f>
        <v>0.99999999999999978</v>
      </c>
      <c r="H241" s="35"/>
      <c r="I241" s="35"/>
      <c r="J241" s="35"/>
      <c r="K241" s="35"/>
      <c r="L241" s="35"/>
      <c r="M241" s="35"/>
      <c r="N241" s="35"/>
      <c r="O241" s="35"/>
      <c r="P241" s="35"/>
    </row>
  </sheetData>
  <mergeCells count="23">
    <mergeCell ref="B237:E237"/>
    <mergeCell ref="B238:E238"/>
    <mergeCell ref="B239:E239"/>
    <mergeCell ref="B240:E240"/>
    <mergeCell ref="B231:E231"/>
    <mergeCell ref="B232:E232"/>
    <mergeCell ref="B233:E233"/>
    <mergeCell ref="B234:E234"/>
    <mergeCell ref="B235:E235"/>
    <mergeCell ref="B236:E236"/>
    <mergeCell ref="B230:E230"/>
    <mergeCell ref="A1:G1"/>
    <mergeCell ref="I1:L1"/>
    <mergeCell ref="M1:N1"/>
    <mergeCell ref="A2:G2"/>
    <mergeCell ref="G221:H221"/>
    <mergeCell ref="A222:C222"/>
    <mergeCell ref="G222:H222"/>
    <mergeCell ref="G223:H223"/>
    <mergeCell ref="G224:H224"/>
    <mergeCell ref="A226:G226"/>
    <mergeCell ref="B228:E228"/>
    <mergeCell ref="B229:E229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241"/>
  <sheetViews>
    <sheetView zoomScale="86" zoomScaleNormal="86" workbookViewId="0">
      <pane ySplit="3" topLeftCell="A221" activePane="bottomLeft" state="frozen"/>
      <selection activeCell="B223" sqref="B223"/>
      <selection pane="bottomLeft" activeCell="K241" sqref="K241"/>
    </sheetView>
  </sheetViews>
  <sheetFormatPr baseColWidth="10" defaultColWidth="8.83203125" defaultRowHeight="15" x14ac:dyDescent="0.2"/>
  <cols>
    <col min="1" max="1" width="9.5" customWidth="1"/>
    <col min="2" max="2" width="16.6640625" customWidth="1"/>
    <col min="3" max="4" width="5.5" customWidth="1"/>
    <col min="5" max="5" width="7.1640625" customWidth="1"/>
    <col min="7" max="8" width="15.5" customWidth="1"/>
    <col min="9" max="9" width="9.1640625" customWidth="1"/>
    <col min="14" max="14" width="12.33203125" customWidth="1"/>
    <col min="15" max="15" width="14.6640625" customWidth="1"/>
    <col min="16" max="16" width="72.33203125" customWidth="1"/>
  </cols>
  <sheetData>
    <row r="1" spans="1:18" ht="16" x14ac:dyDescent="0.2">
      <c r="A1" s="156" t="s">
        <v>32</v>
      </c>
      <c r="B1" s="156"/>
      <c r="C1" s="156"/>
      <c r="D1" s="156"/>
      <c r="E1" s="156"/>
      <c r="F1" s="156"/>
      <c r="G1" s="156"/>
      <c r="H1" s="118" t="s">
        <v>33</v>
      </c>
      <c r="I1" s="157" t="s">
        <v>313</v>
      </c>
      <c r="J1" s="157"/>
      <c r="K1" s="157"/>
      <c r="L1" s="157"/>
      <c r="M1" s="158" t="s">
        <v>34</v>
      </c>
      <c r="N1" s="158"/>
      <c r="O1" s="118" t="s">
        <v>93</v>
      </c>
      <c r="P1" s="118"/>
      <c r="Q1" s="121"/>
      <c r="R1" s="121"/>
    </row>
    <row r="2" spans="1:18" ht="16" x14ac:dyDescent="0.2">
      <c r="A2" s="159" t="s">
        <v>91</v>
      </c>
      <c r="B2" s="160"/>
      <c r="C2" s="160"/>
      <c r="D2" s="160"/>
      <c r="E2" s="160"/>
      <c r="F2" s="160"/>
      <c r="G2" s="160"/>
      <c r="H2" s="102">
        <v>3</v>
      </c>
      <c r="I2" s="122"/>
      <c r="J2" s="122"/>
      <c r="K2" s="122"/>
      <c r="L2" s="122"/>
      <c r="M2" s="120"/>
      <c r="N2" s="118"/>
      <c r="O2" s="118"/>
      <c r="P2" s="118"/>
      <c r="Q2" s="121"/>
      <c r="R2" s="121"/>
    </row>
    <row r="3" spans="1:18" ht="103" x14ac:dyDescent="0.2">
      <c r="A3" s="36" t="s">
        <v>35</v>
      </c>
      <c r="B3" s="37" t="s">
        <v>94</v>
      </c>
      <c r="C3" s="38" t="s">
        <v>36</v>
      </c>
      <c r="D3" s="38" t="s">
        <v>101</v>
      </c>
      <c r="E3" s="37" t="s">
        <v>37</v>
      </c>
      <c r="F3" s="39" t="s">
        <v>38</v>
      </c>
      <c r="G3" s="40" t="s">
        <v>39</v>
      </c>
      <c r="H3" s="40" t="s">
        <v>40</v>
      </c>
      <c r="I3" s="123" t="s">
        <v>314</v>
      </c>
      <c r="J3" s="124" t="s">
        <v>326</v>
      </c>
      <c r="K3" s="125" t="s">
        <v>179</v>
      </c>
      <c r="L3" s="126" t="s">
        <v>106</v>
      </c>
      <c r="M3" s="127" t="s">
        <v>96</v>
      </c>
      <c r="N3" s="36" t="s">
        <v>41</v>
      </c>
      <c r="O3" s="37" t="s">
        <v>180</v>
      </c>
      <c r="P3" s="39" t="s">
        <v>43</v>
      </c>
    </row>
    <row r="4" spans="1:18" ht="16" x14ac:dyDescent="0.2">
      <c r="A4" s="46">
        <v>0.31944444444444448</v>
      </c>
      <c r="B4" s="40" t="s">
        <v>123</v>
      </c>
      <c r="C4" s="40"/>
      <c r="D4" s="40" t="s">
        <v>120</v>
      </c>
      <c r="E4" s="37">
        <v>1</v>
      </c>
      <c r="F4" s="39" t="s">
        <v>46</v>
      </c>
      <c r="G4" s="47" t="s">
        <v>103</v>
      </c>
      <c r="H4" s="40" t="s">
        <v>136</v>
      </c>
      <c r="I4" s="48"/>
      <c r="J4" s="49"/>
      <c r="K4" s="50">
        <v>1</v>
      </c>
      <c r="L4" s="51"/>
      <c r="M4" s="52"/>
      <c r="N4" s="46">
        <v>0.32430555555555557</v>
      </c>
      <c r="O4" s="53">
        <f t="shared" ref="O4:O67" si="0">ABS(N4-A4)</f>
        <v>4.8611111111110938E-3</v>
      </c>
      <c r="P4" s="54"/>
    </row>
    <row r="5" spans="1:18" ht="16" x14ac:dyDescent="0.2">
      <c r="A5" s="46">
        <v>0.32500000000000001</v>
      </c>
      <c r="B5" s="40" t="s">
        <v>324</v>
      </c>
      <c r="C5" s="40"/>
      <c r="D5" s="40" t="s">
        <v>120</v>
      </c>
      <c r="E5" s="37">
        <v>2</v>
      </c>
      <c r="F5" s="39" t="s">
        <v>49</v>
      </c>
      <c r="G5" s="47" t="s">
        <v>103</v>
      </c>
      <c r="H5" s="40" t="s">
        <v>195</v>
      </c>
      <c r="I5" s="48"/>
      <c r="J5" s="49"/>
      <c r="K5" s="50"/>
      <c r="L5" s="51">
        <v>1</v>
      </c>
      <c r="M5" s="52"/>
      <c r="N5" s="46">
        <v>0.3298611111111111</v>
      </c>
      <c r="O5" s="53">
        <f t="shared" si="0"/>
        <v>4.8611111111110938E-3</v>
      </c>
      <c r="P5" s="54"/>
    </row>
    <row r="6" spans="1:18" ht="16" x14ac:dyDescent="0.2">
      <c r="A6" s="46">
        <v>0.3298611111111111</v>
      </c>
      <c r="B6" s="40" t="s">
        <v>324</v>
      </c>
      <c r="C6" s="40"/>
      <c r="D6" s="40" t="s">
        <v>120</v>
      </c>
      <c r="E6" s="37">
        <v>2</v>
      </c>
      <c r="F6" s="39" t="s">
        <v>49</v>
      </c>
      <c r="G6" s="47" t="s">
        <v>195</v>
      </c>
      <c r="H6" s="40" t="s">
        <v>302</v>
      </c>
      <c r="I6" s="48"/>
      <c r="J6" s="49"/>
      <c r="K6" s="50"/>
      <c r="L6" s="51">
        <v>1</v>
      </c>
      <c r="M6" s="52"/>
      <c r="N6" s="46">
        <v>0.33888888888888885</v>
      </c>
      <c r="O6" s="53">
        <f t="shared" si="0"/>
        <v>9.0277777777777457E-3</v>
      </c>
      <c r="P6" s="54"/>
    </row>
    <row r="7" spans="1:18" ht="16" x14ac:dyDescent="0.2">
      <c r="A7" s="46">
        <v>0.32569444444444445</v>
      </c>
      <c r="B7" s="40" t="s">
        <v>202</v>
      </c>
      <c r="C7" s="40"/>
      <c r="D7" s="40" t="s">
        <v>120</v>
      </c>
      <c r="E7" s="37">
        <v>1</v>
      </c>
      <c r="F7" s="39" t="s">
        <v>51</v>
      </c>
      <c r="G7" s="47" t="s">
        <v>103</v>
      </c>
      <c r="H7" s="40" t="s">
        <v>237</v>
      </c>
      <c r="I7" s="48">
        <v>1</v>
      </c>
      <c r="J7" s="49"/>
      <c r="K7" s="50"/>
      <c r="L7" s="51"/>
      <c r="M7" s="52"/>
      <c r="N7" s="46">
        <v>0.32916666666666666</v>
      </c>
      <c r="O7" s="53">
        <f t="shared" si="0"/>
        <v>3.4722222222222099E-3</v>
      </c>
      <c r="P7" s="54"/>
    </row>
    <row r="8" spans="1:18" ht="16" x14ac:dyDescent="0.2">
      <c r="A8" s="46">
        <v>0.32569444444444445</v>
      </c>
      <c r="B8" s="40" t="s">
        <v>109</v>
      </c>
      <c r="C8" s="40"/>
      <c r="D8" s="40" t="s">
        <v>120</v>
      </c>
      <c r="E8" s="37">
        <v>1</v>
      </c>
      <c r="F8" s="39" t="s">
        <v>46</v>
      </c>
      <c r="G8" s="47" t="s">
        <v>103</v>
      </c>
      <c r="H8" s="40" t="s">
        <v>125</v>
      </c>
      <c r="I8" s="48">
        <v>1</v>
      </c>
      <c r="J8" s="49"/>
      <c r="K8" s="50"/>
      <c r="L8" s="51"/>
      <c r="M8" s="52"/>
      <c r="N8" s="46">
        <v>0.33333333333333331</v>
      </c>
      <c r="O8" s="53">
        <f t="shared" si="0"/>
        <v>7.6388888888888618E-3</v>
      </c>
      <c r="P8" s="54"/>
    </row>
    <row r="9" spans="1:18" ht="16" x14ac:dyDescent="0.2">
      <c r="A9" s="46">
        <v>0.32569444444444445</v>
      </c>
      <c r="B9" s="40" t="s">
        <v>325</v>
      </c>
      <c r="C9" s="40"/>
      <c r="D9" s="40" t="s">
        <v>120</v>
      </c>
      <c r="E9" s="37">
        <v>2</v>
      </c>
      <c r="F9" s="39" t="s">
        <v>46</v>
      </c>
      <c r="G9" s="47" t="s">
        <v>103</v>
      </c>
      <c r="H9" s="40" t="s">
        <v>274</v>
      </c>
      <c r="I9" s="48">
        <v>1</v>
      </c>
      <c r="J9" s="49"/>
      <c r="K9" s="50"/>
      <c r="L9" s="51"/>
      <c r="M9" s="52"/>
      <c r="N9" s="46">
        <v>0.34097222222222223</v>
      </c>
      <c r="O9" s="53">
        <f t="shared" si="0"/>
        <v>1.5277777777777779E-2</v>
      </c>
      <c r="P9" s="54"/>
    </row>
    <row r="10" spans="1:18" ht="16" x14ac:dyDescent="0.2">
      <c r="A10" s="46">
        <v>0.3263888888888889</v>
      </c>
      <c r="B10" s="40" t="s">
        <v>126</v>
      </c>
      <c r="C10" s="40"/>
      <c r="D10" s="40" t="s">
        <v>194</v>
      </c>
      <c r="E10" s="37">
        <v>1</v>
      </c>
      <c r="F10" s="39" t="s">
        <v>45</v>
      </c>
      <c r="G10" s="47" t="s">
        <v>103</v>
      </c>
      <c r="H10" s="40" t="s">
        <v>274</v>
      </c>
      <c r="I10" s="48"/>
      <c r="J10" s="49"/>
      <c r="K10" s="50">
        <v>1</v>
      </c>
      <c r="L10" s="51"/>
      <c r="M10" s="52"/>
      <c r="N10" s="46">
        <v>0.33263888888888887</v>
      </c>
      <c r="O10" s="53">
        <f t="shared" si="0"/>
        <v>6.2499999999999778E-3</v>
      </c>
      <c r="P10" s="54"/>
    </row>
    <row r="11" spans="1:18" ht="16" x14ac:dyDescent="0.2">
      <c r="A11" s="46">
        <v>0.33124999999999999</v>
      </c>
      <c r="B11" s="40" t="s">
        <v>256</v>
      </c>
      <c r="C11" s="40"/>
      <c r="D11" s="40" t="s">
        <v>120</v>
      </c>
      <c r="E11" s="37">
        <v>1</v>
      </c>
      <c r="F11" s="39" t="s">
        <v>45</v>
      </c>
      <c r="G11" s="47" t="s">
        <v>210</v>
      </c>
      <c r="H11" s="40" t="s">
        <v>103</v>
      </c>
      <c r="I11" s="48"/>
      <c r="J11" s="49"/>
      <c r="K11" s="50"/>
      <c r="L11" s="51">
        <v>1</v>
      </c>
      <c r="M11" s="52"/>
      <c r="N11" s="46">
        <v>0.34166666666666662</v>
      </c>
      <c r="O11" s="53">
        <f t="shared" si="0"/>
        <v>1.041666666666663E-2</v>
      </c>
      <c r="P11" s="54"/>
    </row>
    <row r="12" spans="1:18" ht="16" x14ac:dyDescent="0.2">
      <c r="A12" s="46">
        <v>0.33680555555555558</v>
      </c>
      <c r="B12" s="40" t="s">
        <v>222</v>
      </c>
      <c r="C12" s="40"/>
      <c r="D12" s="40" t="s">
        <v>120</v>
      </c>
      <c r="E12" s="37">
        <v>1</v>
      </c>
      <c r="F12" s="39" t="s">
        <v>50</v>
      </c>
      <c r="G12" s="47" t="s">
        <v>103</v>
      </c>
      <c r="H12" s="40" t="s">
        <v>312</v>
      </c>
      <c r="I12" s="48"/>
      <c r="J12" s="49"/>
      <c r="K12" s="50">
        <v>1</v>
      </c>
      <c r="L12" s="51"/>
      <c r="M12" s="52"/>
      <c r="N12" s="46">
        <v>0.33958333333333335</v>
      </c>
      <c r="O12" s="53">
        <f t="shared" si="0"/>
        <v>2.7777777777777679E-3</v>
      </c>
      <c r="P12" s="54"/>
    </row>
    <row r="13" spans="1:18" ht="16" x14ac:dyDescent="0.2">
      <c r="A13" s="46">
        <v>0.33680555555555558</v>
      </c>
      <c r="B13" s="40" t="s">
        <v>191</v>
      </c>
      <c r="C13" s="40"/>
      <c r="D13" s="40" t="s">
        <v>120</v>
      </c>
      <c r="E13" s="37">
        <v>1</v>
      </c>
      <c r="F13" s="39" t="s">
        <v>51</v>
      </c>
      <c r="G13" s="47" t="s">
        <v>103</v>
      </c>
      <c r="H13" s="40" t="s">
        <v>115</v>
      </c>
      <c r="I13" s="48"/>
      <c r="J13" s="49"/>
      <c r="K13" s="50">
        <v>1</v>
      </c>
      <c r="L13" s="51"/>
      <c r="M13" s="52"/>
      <c r="N13" s="46">
        <v>0.34166666666666662</v>
      </c>
      <c r="O13" s="53">
        <f t="shared" si="0"/>
        <v>4.8611111111110383E-3</v>
      </c>
      <c r="P13" s="54"/>
    </row>
    <row r="14" spans="1:18" ht="16" x14ac:dyDescent="0.2">
      <c r="A14" s="46">
        <v>0.33680555555555558</v>
      </c>
      <c r="B14" s="40" t="s">
        <v>168</v>
      </c>
      <c r="C14" s="40"/>
      <c r="D14" s="40" t="s">
        <v>194</v>
      </c>
      <c r="E14" s="37">
        <v>1</v>
      </c>
      <c r="F14" s="39" t="s">
        <v>44</v>
      </c>
      <c r="G14" s="47" t="s">
        <v>103</v>
      </c>
      <c r="H14" s="40" t="s">
        <v>125</v>
      </c>
      <c r="I14" s="48"/>
      <c r="J14" s="49"/>
      <c r="K14" s="50">
        <v>1</v>
      </c>
      <c r="L14" s="51"/>
      <c r="M14" s="52"/>
      <c r="N14" s="46">
        <v>0.3444444444444445</v>
      </c>
      <c r="O14" s="53">
        <f t="shared" si="0"/>
        <v>7.6388888888889173E-3</v>
      </c>
      <c r="P14" s="54"/>
    </row>
    <row r="15" spans="1:18" ht="16" x14ac:dyDescent="0.2">
      <c r="A15" s="46">
        <v>0.34097222222222223</v>
      </c>
      <c r="B15" s="40" t="s">
        <v>325</v>
      </c>
      <c r="C15" s="40"/>
      <c r="D15" s="40" t="s">
        <v>120</v>
      </c>
      <c r="E15" s="37">
        <v>2</v>
      </c>
      <c r="F15" s="39" t="s">
        <v>46</v>
      </c>
      <c r="G15" s="47" t="s">
        <v>274</v>
      </c>
      <c r="H15" s="40" t="s">
        <v>103</v>
      </c>
      <c r="I15" s="48">
        <v>1</v>
      </c>
      <c r="J15" s="49"/>
      <c r="K15" s="50"/>
      <c r="L15" s="51"/>
      <c r="M15" s="52"/>
      <c r="N15" s="46">
        <v>0.34722222222222227</v>
      </c>
      <c r="O15" s="53">
        <f t="shared" si="0"/>
        <v>6.2500000000000333E-3</v>
      </c>
      <c r="P15" s="54"/>
    </row>
    <row r="16" spans="1:18" ht="16" x14ac:dyDescent="0.2">
      <c r="A16" s="46">
        <v>0.34375</v>
      </c>
      <c r="B16" s="40" t="s">
        <v>148</v>
      </c>
      <c r="C16" s="40"/>
      <c r="D16" s="40" t="s">
        <v>194</v>
      </c>
      <c r="E16" s="37">
        <v>1</v>
      </c>
      <c r="F16" s="39" t="s">
        <v>44</v>
      </c>
      <c r="G16" s="47" t="s">
        <v>103</v>
      </c>
      <c r="H16" s="40" t="s">
        <v>125</v>
      </c>
      <c r="I16" s="48"/>
      <c r="J16" s="49"/>
      <c r="K16" s="50"/>
      <c r="L16" s="51">
        <v>1</v>
      </c>
      <c r="M16" s="52"/>
      <c r="N16" s="46">
        <v>0.34722222222222227</v>
      </c>
      <c r="O16" s="53">
        <f t="shared" si="0"/>
        <v>3.4722222222222654E-3</v>
      </c>
      <c r="P16" s="54"/>
    </row>
    <row r="17" spans="1:16" ht="16" x14ac:dyDescent="0.2">
      <c r="A17" s="46">
        <v>0.34375</v>
      </c>
      <c r="B17" s="40" t="s">
        <v>318</v>
      </c>
      <c r="C17" s="40"/>
      <c r="D17" s="40" t="s">
        <v>194</v>
      </c>
      <c r="E17" s="37">
        <v>1</v>
      </c>
      <c r="F17" s="39" t="s">
        <v>44</v>
      </c>
      <c r="G17" s="47" t="s">
        <v>103</v>
      </c>
      <c r="H17" s="40" t="s">
        <v>172</v>
      </c>
      <c r="I17" s="48"/>
      <c r="J17" s="49"/>
      <c r="K17" s="50"/>
      <c r="L17" s="51">
        <v>1</v>
      </c>
      <c r="M17" s="52"/>
      <c r="N17" s="46">
        <v>0.34861111111111115</v>
      </c>
      <c r="O17" s="53">
        <f t="shared" si="0"/>
        <v>4.8611111111111494E-3</v>
      </c>
      <c r="P17" s="54"/>
    </row>
    <row r="18" spans="1:16" ht="16" x14ac:dyDescent="0.2">
      <c r="A18" s="46">
        <v>0.34791666666666665</v>
      </c>
      <c r="B18" s="40" t="s">
        <v>209</v>
      </c>
      <c r="C18" s="40"/>
      <c r="D18" s="40" t="s">
        <v>120</v>
      </c>
      <c r="E18" s="37">
        <v>1</v>
      </c>
      <c r="F18" s="39" t="s">
        <v>44</v>
      </c>
      <c r="G18" s="47" t="s">
        <v>103</v>
      </c>
      <c r="H18" s="40" t="s">
        <v>230</v>
      </c>
      <c r="I18" s="48">
        <v>1</v>
      </c>
      <c r="J18" s="49"/>
      <c r="K18" s="50"/>
      <c r="L18" s="51"/>
      <c r="M18" s="52"/>
      <c r="N18" s="46">
        <v>0.35000000000000003</v>
      </c>
      <c r="O18" s="53">
        <f t="shared" si="0"/>
        <v>2.0833333333333814E-3</v>
      </c>
      <c r="P18" s="54"/>
    </row>
    <row r="19" spans="1:16" ht="16" x14ac:dyDescent="0.2">
      <c r="A19" s="46">
        <v>0.34791666666666665</v>
      </c>
      <c r="B19" s="40" t="s">
        <v>147</v>
      </c>
      <c r="C19" s="40"/>
      <c r="D19" s="40" t="s">
        <v>194</v>
      </c>
      <c r="E19" s="37">
        <v>1</v>
      </c>
      <c r="F19" s="39" t="s">
        <v>44</v>
      </c>
      <c r="G19" s="47" t="s">
        <v>103</v>
      </c>
      <c r="H19" s="40" t="s">
        <v>172</v>
      </c>
      <c r="I19" s="48">
        <v>1</v>
      </c>
      <c r="J19" s="49"/>
      <c r="K19" s="50"/>
      <c r="L19" s="51"/>
      <c r="M19" s="52"/>
      <c r="N19" s="46">
        <v>0.3527777777777778</v>
      </c>
      <c r="O19" s="53">
        <f t="shared" si="0"/>
        <v>4.8611111111111494E-3</v>
      </c>
      <c r="P19" s="54"/>
    </row>
    <row r="20" spans="1:16" ht="16" x14ac:dyDescent="0.2">
      <c r="A20" s="46">
        <v>0.34930555555555554</v>
      </c>
      <c r="B20" s="40" t="s">
        <v>251</v>
      </c>
      <c r="C20" s="40"/>
      <c r="D20" s="40" t="s">
        <v>194</v>
      </c>
      <c r="E20" s="37">
        <v>1</v>
      </c>
      <c r="F20" s="39" t="s">
        <v>44</v>
      </c>
      <c r="G20" s="47" t="s">
        <v>103</v>
      </c>
      <c r="H20" s="40" t="s">
        <v>125</v>
      </c>
      <c r="I20" s="48"/>
      <c r="J20" s="49"/>
      <c r="K20" s="50">
        <v>1</v>
      </c>
      <c r="L20" s="51"/>
      <c r="M20" s="52"/>
      <c r="N20" s="46">
        <v>0.3527777777777778</v>
      </c>
      <c r="O20" s="53">
        <f t="shared" si="0"/>
        <v>3.4722222222222654E-3</v>
      </c>
      <c r="P20" s="54"/>
    </row>
    <row r="21" spans="1:16" ht="16" x14ac:dyDescent="0.2">
      <c r="A21" s="46">
        <v>0.34930555555555554</v>
      </c>
      <c r="B21" s="40" t="s">
        <v>253</v>
      </c>
      <c r="C21" s="40"/>
      <c r="D21" s="40" t="s">
        <v>194</v>
      </c>
      <c r="E21" s="37">
        <v>1</v>
      </c>
      <c r="F21" s="39" t="s">
        <v>50</v>
      </c>
      <c r="G21" s="47" t="s">
        <v>103</v>
      </c>
      <c r="H21" s="40" t="s">
        <v>303</v>
      </c>
      <c r="I21" s="48"/>
      <c r="J21" s="49"/>
      <c r="K21" s="50">
        <v>1</v>
      </c>
      <c r="L21" s="51"/>
      <c r="M21" s="52"/>
      <c r="N21" s="46">
        <v>0.35486111111111113</v>
      </c>
      <c r="O21" s="53">
        <f t="shared" si="0"/>
        <v>5.5555555555555913E-3</v>
      </c>
      <c r="P21" s="54"/>
    </row>
    <row r="22" spans="1:16" ht="16" x14ac:dyDescent="0.2">
      <c r="A22" s="46">
        <v>0.35486111111111113</v>
      </c>
      <c r="B22" s="40" t="s">
        <v>325</v>
      </c>
      <c r="C22" s="40"/>
      <c r="D22" s="40" t="s">
        <v>120</v>
      </c>
      <c r="E22" s="37">
        <v>2</v>
      </c>
      <c r="F22" s="39" t="s">
        <v>120</v>
      </c>
      <c r="G22" s="47" t="s">
        <v>103</v>
      </c>
      <c r="H22" s="40" t="s">
        <v>199</v>
      </c>
      <c r="I22" s="48"/>
      <c r="J22" s="49"/>
      <c r="K22" s="50"/>
      <c r="L22" s="51">
        <v>1</v>
      </c>
      <c r="M22" s="52"/>
      <c r="N22" s="46">
        <v>0.35833333333333334</v>
      </c>
      <c r="O22" s="53">
        <f t="shared" si="0"/>
        <v>3.4722222222222099E-3</v>
      </c>
      <c r="P22" s="54"/>
    </row>
    <row r="23" spans="1:16" ht="16" x14ac:dyDescent="0.2">
      <c r="A23" s="46">
        <v>0.35486111111111113</v>
      </c>
      <c r="B23" s="40" t="s">
        <v>327</v>
      </c>
      <c r="C23" s="40"/>
      <c r="D23" s="40" t="s">
        <v>120</v>
      </c>
      <c r="E23" s="37">
        <v>1</v>
      </c>
      <c r="F23" s="39" t="s">
        <v>120</v>
      </c>
      <c r="G23" s="47" t="s">
        <v>103</v>
      </c>
      <c r="H23" s="40" t="s">
        <v>328</v>
      </c>
      <c r="I23" s="48"/>
      <c r="J23" s="49"/>
      <c r="K23" s="50"/>
      <c r="L23" s="51">
        <v>1</v>
      </c>
      <c r="M23" s="52"/>
      <c r="N23" s="46">
        <v>0.36388888888888887</v>
      </c>
      <c r="O23" s="53">
        <f t="shared" si="0"/>
        <v>9.0277777777777457E-3</v>
      </c>
      <c r="P23" s="54"/>
    </row>
    <row r="24" spans="1:16" ht="16" x14ac:dyDescent="0.2">
      <c r="A24" s="46">
        <v>0.35486111111111113</v>
      </c>
      <c r="B24" s="40" t="s">
        <v>211</v>
      </c>
      <c r="C24" s="40">
        <v>1</v>
      </c>
      <c r="D24" s="40" t="s">
        <v>120</v>
      </c>
      <c r="E24" s="37"/>
      <c r="F24" s="39" t="s">
        <v>120</v>
      </c>
      <c r="G24" s="47" t="s">
        <v>248</v>
      </c>
      <c r="H24" s="40" t="s">
        <v>115</v>
      </c>
      <c r="I24" s="48"/>
      <c r="J24" s="49"/>
      <c r="K24" s="50"/>
      <c r="L24" s="51">
        <v>1</v>
      </c>
      <c r="M24" s="52"/>
      <c r="N24" s="46">
        <v>0.36180555555555555</v>
      </c>
      <c r="O24" s="53">
        <f t="shared" si="0"/>
        <v>6.9444444444444198E-3</v>
      </c>
      <c r="P24" s="54"/>
    </row>
    <row r="25" spans="1:16" ht="16" x14ac:dyDescent="0.2">
      <c r="A25" s="46">
        <v>0.35555555555555557</v>
      </c>
      <c r="B25" s="40" t="s">
        <v>324</v>
      </c>
      <c r="C25" s="40"/>
      <c r="D25" s="40" t="s">
        <v>120</v>
      </c>
      <c r="E25" s="37">
        <v>2</v>
      </c>
      <c r="F25" s="39" t="s">
        <v>49</v>
      </c>
      <c r="G25" s="47" t="s">
        <v>302</v>
      </c>
      <c r="H25" s="40" t="s">
        <v>103</v>
      </c>
      <c r="I25" s="48">
        <v>1</v>
      </c>
      <c r="J25" s="49"/>
      <c r="K25" s="50"/>
      <c r="L25" s="51"/>
      <c r="M25" s="52"/>
      <c r="N25" s="46">
        <v>0.36388888888888887</v>
      </c>
      <c r="O25" s="53">
        <f t="shared" si="0"/>
        <v>8.3333333333333037E-3</v>
      </c>
      <c r="P25" s="54"/>
    </row>
    <row r="26" spans="1:16" ht="16" x14ac:dyDescent="0.2">
      <c r="A26" s="46">
        <v>0.36180555555555555</v>
      </c>
      <c r="B26" s="40" t="s">
        <v>329</v>
      </c>
      <c r="C26" s="40"/>
      <c r="D26" s="40" t="s">
        <v>120</v>
      </c>
      <c r="E26" s="37">
        <v>2</v>
      </c>
      <c r="F26" s="39" t="s">
        <v>45</v>
      </c>
      <c r="G26" s="47" t="s">
        <v>103</v>
      </c>
      <c r="H26" s="40" t="s">
        <v>136</v>
      </c>
      <c r="I26" s="48"/>
      <c r="J26" s="49"/>
      <c r="K26" s="50">
        <v>1</v>
      </c>
      <c r="L26" s="51"/>
      <c r="M26" s="52"/>
      <c r="N26" s="46">
        <v>0.3659722222222222</v>
      </c>
      <c r="O26" s="53">
        <f t="shared" si="0"/>
        <v>4.1666666666666519E-3</v>
      </c>
      <c r="P26" s="54"/>
    </row>
    <row r="27" spans="1:16" ht="16" x14ac:dyDescent="0.2">
      <c r="A27" s="46">
        <v>0.36180555555555555</v>
      </c>
      <c r="B27" s="40" t="s">
        <v>146</v>
      </c>
      <c r="C27" s="40"/>
      <c r="D27" s="40" t="s">
        <v>120</v>
      </c>
      <c r="E27" s="37">
        <v>1</v>
      </c>
      <c r="F27" s="39" t="s">
        <v>50</v>
      </c>
      <c r="G27" s="47" t="s">
        <v>103</v>
      </c>
      <c r="H27" s="40" t="s">
        <v>136</v>
      </c>
      <c r="I27" s="48"/>
      <c r="J27" s="49"/>
      <c r="K27" s="50">
        <v>1</v>
      </c>
      <c r="L27" s="51"/>
      <c r="M27" s="52"/>
      <c r="N27" s="46">
        <v>0.3659722222222222</v>
      </c>
      <c r="O27" s="53">
        <f t="shared" si="0"/>
        <v>4.1666666666666519E-3</v>
      </c>
      <c r="P27" s="54"/>
    </row>
    <row r="28" spans="1:16" ht="16" x14ac:dyDescent="0.2">
      <c r="A28" s="46">
        <v>0.36180555555555555</v>
      </c>
      <c r="B28" s="40" t="s">
        <v>139</v>
      </c>
      <c r="C28" s="40"/>
      <c r="D28" s="40" t="s">
        <v>120</v>
      </c>
      <c r="E28" s="37">
        <v>1</v>
      </c>
      <c r="F28" s="39" t="s">
        <v>45</v>
      </c>
      <c r="G28" s="47" t="s">
        <v>103</v>
      </c>
      <c r="H28" s="40" t="s">
        <v>286</v>
      </c>
      <c r="I28" s="48"/>
      <c r="J28" s="49"/>
      <c r="K28" s="50">
        <v>1</v>
      </c>
      <c r="L28" s="51"/>
      <c r="M28" s="52"/>
      <c r="N28" s="46">
        <v>0.37222222222222223</v>
      </c>
      <c r="O28" s="53">
        <f t="shared" si="0"/>
        <v>1.0416666666666685E-2</v>
      </c>
      <c r="P28" s="131" t="s">
        <v>254</v>
      </c>
    </row>
    <row r="29" spans="1:16" ht="16" x14ac:dyDescent="0.2">
      <c r="A29" s="46">
        <v>0.36388888888888887</v>
      </c>
      <c r="B29" s="40" t="s">
        <v>191</v>
      </c>
      <c r="C29" s="40"/>
      <c r="D29" s="40" t="s">
        <v>120</v>
      </c>
      <c r="E29" s="37">
        <v>1</v>
      </c>
      <c r="F29" s="39" t="s">
        <v>51</v>
      </c>
      <c r="G29" s="47" t="s">
        <v>115</v>
      </c>
      <c r="H29" s="40" t="s">
        <v>103</v>
      </c>
      <c r="I29" s="48"/>
      <c r="J29" s="49"/>
      <c r="K29" s="50"/>
      <c r="L29" s="51">
        <v>1</v>
      </c>
      <c r="M29" s="52"/>
      <c r="N29" s="46">
        <v>0.37361111111111112</v>
      </c>
      <c r="O29" s="53">
        <f t="shared" si="0"/>
        <v>9.7222222222222432E-3</v>
      </c>
      <c r="P29" s="54"/>
    </row>
    <row r="30" spans="1:16" ht="16" x14ac:dyDescent="0.2">
      <c r="A30" s="46">
        <v>0.3666666666666667</v>
      </c>
      <c r="B30" s="40" t="s">
        <v>114</v>
      </c>
      <c r="C30" s="40">
        <v>1</v>
      </c>
      <c r="D30" s="40" t="s">
        <v>194</v>
      </c>
      <c r="E30" s="37"/>
      <c r="F30" s="39" t="s">
        <v>46</v>
      </c>
      <c r="G30" s="47" t="s">
        <v>143</v>
      </c>
      <c r="H30" s="40" t="s">
        <v>199</v>
      </c>
      <c r="I30" s="48">
        <v>1</v>
      </c>
      <c r="J30" s="49"/>
      <c r="K30" s="50"/>
      <c r="L30" s="51"/>
      <c r="M30" s="52"/>
      <c r="N30" s="46">
        <v>0.37083333333333335</v>
      </c>
      <c r="O30" s="53">
        <f t="shared" si="0"/>
        <v>4.1666666666666519E-3</v>
      </c>
      <c r="P30" s="54"/>
    </row>
    <row r="31" spans="1:16" ht="16" x14ac:dyDescent="0.2">
      <c r="A31" s="46">
        <v>0.36805555555555558</v>
      </c>
      <c r="B31" s="40" t="s">
        <v>256</v>
      </c>
      <c r="C31" s="40">
        <v>1</v>
      </c>
      <c r="D31" s="40" t="s">
        <v>194</v>
      </c>
      <c r="E31" s="37"/>
      <c r="F31" s="39" t="s">
        <v>45</v>
      </c>
      <c r="G31" s="47" t="s">
        <v>143</v>
      </c>
      <c r="H31" s="40" t="s">
        <v>136</v>
      </c>
      <c r="I31" s="48"/>
      <c r="J31" s="49"/>
      <c r="K31" s="50"/>
      <c r="L31" s="51">
        <v>1</v>
      </c>
      <c r="M31" s="52"/>
      <c r="N31" s="46">
        <v>0.37916666666666665</v>
      </c>
      <c r="O31" s="53">
        <f t="shared" si="0"/>
        <v>1.1111111111111072E-2</v>
      </c>
      <c r="P31" s="54"/>
    </row>
    <row r="32" spans="1:16" ht="16" x14ac:dyDescent="0.2">
      <c r="A32" s="46">
        <v>0.37222222222222223</v>
      </c>
      <c r="B32" s="40" t="s">
        <v>256</v>
      </c>
      <c r="C32" s="40">
        <v>1</v>
      </c>
      <c r="D32" s="40" t="s">
        <v>194</v>
      </c>
      <c r="E32" s="37"/>
      <c r="F32" s="39" t="s">
        <v>45</v>
      </c>
      <c r="G32" s="47" t="s">
        <v>103</v>
      </c>
      <c r="H32" s="40" t="s">
        <v>136</v>
      </c>
      <c r="I32" s="48"/>
      <c r="J32" s="49"/>
      <c r="K32" s="50"/>
      <c r="L32" s="51">
        <v>1</v>
      </c>
      <c r="M32" s="52"/>
      <c r="N32" s="46">
        <v>0.37916666666666665</v>
      </c>
      <c r="O32" s="53">
        <f t="shared" si="0"/>
        <v>6.9444444444444198E-3</v>
      </c>
      <c r="P32" s="54"/>
    </row>
    <row r="33" spans="1:16" ht="16" x14ac:dyDescent="0.2">
      <c r="A33" s="46">
        <v>0.375</v>
      </c>
      <c r="B33" s="40" t="s">
        <v>148</v>
      </c>
      <c r="C33" s="40"/>
      <c r="D33" s="40" t="s">
        <v>194</v>
      </c>
      <c r="E33" s="37">
        <v>1</v>
      </c>
      <c r="F33" s="39" t="s">
        <v>44</v>
      </c>
      <c r="G33" s="47" t="s">
        <v>125</v>
      </c>
      <c r="H33" s="40" t="s">
        <v>103</v>
      </c>
      <c r="I33" s="48">
        <v>1</v>
      </c>
      <c r="J33" s="49"/>
      <c r="K33" s="50"/>
      <c r="L33" s="51"/>
      <c r="M33" s="52"/>
      <c r="N33" s="46">
        <v>0.38958333333333334</v>
      </c>
      <c r="O33" s="53">
        <f t="shared" si="0"/>
        <v>1.4583333333333337E-2</v>
      </c>
      <c r="P33" s="54"/>
    </row>
    <row r="34" spans="1:16" ht="16" x14ac:dyDescent="0.2">
      <c r="A34" s="46">
        <v>0.375</v>
      </c>
      <c r="B34" s="40" t="s">
        <v>251</v>
      </c>
      <c r="C34" s="40">
        <v>1</v>
      </c>
      <c r="D34" s="40" t="s">
        <v>194</v>
      </c>
      <c r="E34" s="37"/>
      <c r="F34" s="39" t="s">
        <v>44</v>
      </c>
      <c r="G34" s="47" t="s">
        <v>103</v>
      </c>
      <c r="H34" s="40" t="s">
        <v>125</v>
      </c>
      <c r="I34" s="48">
        <v>1</v>
      </c>
      <c r="J34" s="49"/>
      <c r="K34" s="50"/>
      <c r="L34" s="51"/>
      <c r="M34" s="52"/>
      <c r="N34" s="46">
        <v>0.38263888888888892</v>
      </c>
      <c r="O34" s="53">
        <f t="shared" si="0"/>
        <v>7.6388888888889173E-3</v>
      </c>
      <c r="P34" s="54"/>
    </row>
    <row r="35" spans="1:16" ht="16" x14ac:dyDescent="0.2">
      <c r="A35" s="46">
        <v>0.375</v>
      </c>
      <c r="B35" s="40" t="s">
        <v>109</v>
      </c>
      <c r="C35" s="40"/>
      <c r="D35" s="40" t="s">
        <v>120</v>
      </c>
      <c r="E35" s="37">
        <v>1</v>
      </c>
      <c r="F35" s="39" t="s">
        <v>49</v>
      </c>
      <c r="G35" s="47" t="s">
        <v>103</v>
      </c>
      <c r="H35" s="40" t="s">
        <v>302</v>
      </c>
      <c r="I35" s="48">
        <v>1</v>
      </c>
      <c r="J35" s="49"/>
      <c r="K35" s="50"/>
      <c r="L35" s="51"/>
      <c r="M35" s="52"/>
      <c r="N35" s="46">
        <v>0.37847222222222227</v>
      </c>
      <c r="O35" s="53">
        <f t="shared" si="0"/>
        <v>3.4722222222222654E-3</v>
      </c>
      <c r="P35" s="54"/>
    </row>
    <row r="36" spans="1:16" ht="16" x14ac:dyDescent="0.2">
      <c r="A36" s="46">
        <v>0.36805555555555558</v>
      </c>
      <c r="B36" s="40" t="s">
        <v>229</v>
      </c>
      <c r="C36" s="40"/>
      <c r="D36" s="40" t="s">
        <v>120</v>
      </c>
      <c r="E36" s="37">
        <v>1</v>
      </c>
      <c r="F36" s="39" t="s">
        <v>44</v>
      </c>
      <c r="G36" s="47" t="s">
        <v>199</v>
      </c>
      <c r="H36" s="40" t="s">
        <v>103</v>
      </c>
      <c r="I36" s="48">
        <v>1</v>
      </c>
      <c r="J36" s="49"/>
      <c r="K36" s="50"/>
      <c r="L36" s="51"/>
      <c r="M36" s="52"/>
      <c r="N36" s="46">
        <v>0.37361111111111112</v>
      </c>
      <c r="O36" s="53">
        <f t="shared" si="0"/>
        <v>5.5555555555555358E-3</v>
      </c>
      <c r="P36" s="54"/>
    </row>
    <row r="37" spans="1:16" ht="16" x14ac:dyDescent="0.2">
      <c r="A37" s="46">
        <v>0.3840277777777778</v>
      </c>
      <c r="B37" s="40" t="s">
        <v>135</v>
      </c>
      <c r="C37" s="40"/>
      <c r="D37" s="40" t="s">
        <v>120</v>
      </c>
      <c r="E37" s="37">
        <v>1</v>
      </c>
      <c r="F37" s="39" t="s">
        <v>45</v>
      </c>
      <c r="G37" s="47" t="s">
        <v>103</v>
      </c>
      <c r="H37" s="40" t="s">
        <v>159</v>
      </c>
      <c r="I37" s="48"/>
      <c r="J37" s="49"/>
      <c r="K37" s="50"/>
      <c r="L37" s="51">
        <v>1</v>
      </c>
      <c r="M37" s="52"/>
      <c r="N37" s="46">
        <v>0.3888888888888889</v>
      </c>
      <c r="O37" s="53">
        <f t="shared" si="0"/>
        <v>4.8611111111110938E-3</v>
      </c>
      <c r="P37" s="54"/>
    </row>
    <row r="38" spans="1:16" ht="16" x14ac:dyDescent="0.2">
      <c r="A38" s="46">
        <v>0.38541666666666669</v>
      </c>
      <c r="B38" s="40" t="s">
        <v>211</v>
      </c>
      <c r="C38" s="40">
        <v>1</v>
      </c>
      <c r="D38" s="40" t="s">
        <v>194</v>
      </c>
      <c r="E38" s="37"/>
      <c r="F38" s="39" t="s">
        <v>45</v>
      </c>
      <c r="G38" s="47" t="s">
        <v>248</v>
      </c>
      <c r="H38" s="40" t="s">
        <v>115</v>
      </c>
      <c r="I38" s="48"/>
      <c r="J38" s="49"/>
      <c r="K38" s="50">
        <v>1</v>
      </c>
      <c r="L38" s="51"/>
      <c r="M38" s="52"/>
      <c r="N38" s="46">
        <v>0.38958333333333334</v>
      </c>
      <c r="O38" s="53">
        <f t="shared" si="0"/>
        <v>4.1666666666666519E-3</v>
      </c>
      <c r="P38" s="54"/>
    </row>
    <row r="39" spans="1:16" ht="16" x14ac:dyDescent="0.2">
      <c r="A39" s="46">
        <v>0.38541666666666669</v>
      </c>
      <c r="B39" s="40" t="s">
        <v>229</v>
      </c>
      <c r="C39" s="40"/>
      <c r="D39" s="40" t="s">
        <v>194</v>
      </c>
      <c r="E39" s="37">
        <v>1</v>
      </c>
      <c r="F39" s="39" t="s">
        <v>44</v>
      </c>
      <c r="G39" s="47" t="s">
        <v>103</v>
      </c>
      <c r="H39" s="40" t="s">
        <v>115</v>
      </c>
      <c r="I39" s="48"/>
      <c r="J39" s="49"/>
      <c r="K39" s="50">
        <v>1</v>
      </c>
      <c r="L39" s="51"/>
      <c r="M39" s="52"/>
      <c r="N39" s="46">
        <v>0.38958333333333334</v>
      </c>
      <c r="O39" s="53">
        <f t="shared" si="0"/>
        <v>4.1666666666666519E-3</v>
      </c>
      <c r="P39" s="54"/>
    </row>
    <row r="40" spans="1:16" ht="16" x14ac:dyDescent="0.2">
      <c r="A40" s="46">
        <v>0.3888888888888889</v>
      </c>
      <c r="B40" s="40" t="s">
        <v>131</v>
      </c>
      <c r="C40" s="40"/>
      <c r="D40" s="40" t="s">
        <v>120</v>
      </c>
      <c r="E40" s="37">
        <v>1</v>
      </c>
      <c r="F40" s="39" t="s">
        <v>45</v>
      </c>
      <c r="G40" s="47" t="s">
        <v>328</v>
      </c>
      <c r="H40" s="40" t="s">
        <v>103</v>
      </c>
      <c r="I40" s="48"/>
      <c r="J40" s="49"/>
      <c r="K40" s="50">
        <v>1</v>
      </c>
      <c r="L40" s="51"/>
      <c r="M40" s="52"/>
      <c r="N40" s="46">
        <v>0.39444444444444443</v>
      </c>
      <c r="O40" s="53">
        <f t="shared" si="0"/>
        <v>5.5555555555555358E-3</v>
      </c>
      <c r="P40" s="54"/>
    </row>
    <row r="41" spans="1:16" ht="16" x14ac:dyDescent="0.2">
      <c r="A41" s="46">
        <v>0.38958333333333334</v>
      </c>
      <c r="B41" s="40" t="s">
        <v>109</v>
      </c>
      <c r="C41" s="40"/>
      <c r="D41" s="40" t="s">
        <v>120</v>
      </c>
      <c r="E41" s="37">
        <v>1</v>
      </c>
      <c r="F41" s="39" t="s">
        <v>49</v>
      </c>
      <c r="G41" s="47" t="s">
        <v>103</v>
      </c>
      <c r="H41" s="40" t="s">
        <v>172</v>
      </c>
      <c r="I41" s="48">
        <v>1</v>
      </c>
      <c r="J41" s="49"/>
      <c r="K41" s="50"/>
      <c r="L41" s="51"/>
      <c r="M41" s="52"/>
      <c r="N41" s="46">
        <v>0.39374999999999999</v>
      </c>
      <c r="O41" s="53">
        <f t="shared" si="0"/>
        <v>4.1666666666666519E-3</v>
      </c>
      <c r="P41" s="54"/>
    </row>
    <row r="42" spans="1:16" ht="16" x14ac:dyDescent="0.2">
      <c r="A42" s="46">
        <v>0.39027777777777778</v>
      </c>
      <c r="B42" s="40" t="s">
        <v>147</v>
      </c>
      <c r="C42" s="40">
        <v>1</v>
      </c>
      <c r="D42" s="40" t="s">
        <v>194</v>
      </c>
      <c r="E42" s="37"/>
      <c r="F42" s="39" t="s">
        <v>44</v>
      </c>
      <c r="G42" s="47" t="s">
        <v>143</v>
      </c>
      <c r="H42" s="40" t="s">
        <v>172</v>
      </c>
      <c r="I42" s="48"/>
      <c r="J42" s="49"/>
      <c r="K42" s="50"/>
      <c r="L42" s="51">
        <v>1</v>
      </c>
      <c r="M42" s="52"/>
      <c r="N42" s="46">
        <v>0.40069444444444446</v>
      </c>
      <c r="O42" s="53">
        <f t="shared" si="0"/>
        <v>1.0416666666666685E-2</v>
      </c>
      <c r="P42" s="54"/>
    </row>
    <row r="43" spans="1:16" ht="16" x14ac:dyDescent="0.2">
      <c r="A43" s="46">
        <v>0.39444444444444443</v>
      </c>
      <c r="B43" s="40" t="s">
        <v>123</v>
      </c>
      <c r="C43" s="40"/>
      <c r="D43" s="40" t="s">
        <v>120</v>
      </c>
      <c r="E43" s="37">
        <v>1</v>
      </c>
      <c r="F43" s="39" t="s">
        <v>46</v>
      </c>
      <c r="G43" s="47" t="s">
        <v>136</v>
      </c>
      <c r="H43" s="40" t="s">
        <v>103</v>
      </c>
      <c r="I43" s="48">
        <v>1</v>
      </c>
      <c r="J43" s="49"/>
      <c r="K43" s="50"/>
      <c r="L43" s="51"/>
      <c r="M43" s="52"/>
      <c r="N43" s="46">
        <v>0.40486111111111112</v>
      </c>
      <c r="O43" s="53">
        <f t="shared" si="0"/>
        <v>1.0416666666666685E-2</v>
      </c>
      <c r="P43" s="54"/>
    </row>
    <row r="44" spans="1:16" ht="16" x14ac:dyDescent="0.2">
      <c r="A44" s="46">
        <v>0.3979166666666667</v>
      </c>
      <c r="B44" s="40" t="s">
        <v>207</v>
      </c>
      <c r="C44" s="40">
        <v>1</v>
      </c>
      <c r="D44" s="40" t="s">
        <v>194</v>
      </c>
      <c r="E44" s="37"/>
      <c r="F44" s="39" t="s">
        <v>45</v>
      </c>
      <c r="G44" s="47" t="s">
        <v>103</v>
      </c>
      <c r="H44" s="40" t="s">
        <v>201</v>
      </c>
      <c r="I44" s="48"/>
      <c r="J44" s="49"/>
      <c r="K44" s="50">
        <v>1</v>
      </c>
      <c r="L44" s="51"/>
      <c r="M44" s="52"/>
      <c r="N44" s="46">
        <v>0.40138888888888885</v>
      </c>
      <c r="O44" s="53">
        <f t="shared" si="0"/>
        <v>3.4722222222221544E-3</v>
      </c>
      <c r="P44" s="54"/>
    </row>
    <row r="45" spans="1:16" ht="16" x14ac:dyDescent="0.2">
      <c r="A45" s="46">
        <v>0.39861111111111108</v>
      </c>
      <c r="B45" s="40" t="s">
        <v>330</v>
      </c>
      <c r="C45" s="40"/>
      <c r="D45" s="40" t="s">
        <v>120</v>
      </c>
      <c r="E45" s="37">
        <v>1</v>
      </c>
      <c r="F45" s="39" t="s">
        <v>45</v>
      </c>
      <c r="G45" s="47" t="s">
        <v>136</v>
      </c>
      <c r="H45" s="40" t="s">
        <v>103</v>
      </c>
      <c r="I45" s="48">
        <v>1</v>
      </c>
      <c r="J45" s="49"/>
      <c r="K45" s="50"/>
      <c r="L45" s="51"/>
      <c r="M45" s="52"/>
      <c r="N45" s="46">
        <v>0.40486111111111112</v>
      </c>
      <c r="O45" s="53">
        <f t="shared" si="0"/>
        <v>6.2500000000000333E-3</v>
      </c>
      <c r="P45" s="54"/>
    </row>
    <row r="46" spans="1:16" ht="16" x14ac:dyDescent="0.2">
      <c r="A46" s="46">
        <v>0.39861111111111108</v>
      </c>
      <c r="B46" s="40" t="s">
        <v>146</v>
      </c>
      <c r="C46" s="40"/>
      <c r="D46" s="40" t="s">
        <v>194</v>
      </c>
      <c r="E46" s="37">
        <v>1</v>
      </c>
      <c r="F46" s="39" t="s">
        <v>50</v>
      </c>
      <c r="G46" s="47" t="s">
        <v>136</v>
      </c>
      <c r="H46" s="40" t="s">
        <v>103</v>
      </c>
      <c r="I46" s="48">
        <v>1</v>
      </c>
      <c r="J46" s="49"/>
      <c r="K46" s="50"/>
      <c r="L46" s="51"/>
      <c r="M46" s="52"/>
      <c r="N46" s="46">
        <v>0.40486111111111112</v>
      </c>
      <c r="O46" s="53">
        <f t="shared" si="0"/>
        <v>6.2500000000000333E-3</v>
      </c>
      <c r="P46" s="54"/>
    </row>
    <row r="47" spans="1:16" ht="16" x14ac:dyDescent="0.2">
      <c r="A47" s="46">
        <v>0.40625</v>
      </c>
      <c r="B47" s="40" t="s">
        <v>191</v>
      </c>
      <c r="C47" s="40"/>
      <c r="D47" s="40" t="s">
        <v>120</v>
      </c>
      <c r="E47" s="37">
        <v>1</v>
      </c>
      <c r="F47" s="39" t="s">
        <v>51</v>
      </c>
      <c r="G47" s="47" t="s">
        <v>103</v>
      </c>
      <c r="H47" s="40" t="s">
        <v>136</v>
      </c>
      <c r="I47" s="48">
        <v>1</v>
      </c>
      <c r="J47" s="49"/>
      <c r="K47" s="50"/>
      <c r="L47" s="51"/>
      <c r="M47" s="52"/>
      <c r="N47" s="46">
        <v>0.41111111111111115</v>
      </c>
      <c r="O47" s="53">
        <f t="shared" si="0"/>
        <v>4.8611111111111494E-3</v>
      </c>
      <c r="P47" s="54"/>
    </row>
    <row r="48" spans="1:16" ht="16" x14ac:dyDescent="0.2">
      <c r="A48" s="46">
        <v>0.40625</v>
      </c>
      <c r="B48" s="40" t="s">
        <v>155</v>
      </c>
      <c r="C48" s="40"/>
      <c r="D48" s="40" t="s">
        <v>194</v>
      </c>
      <c r="E48" s="37">
        <v>1</v>
      </c>
      <c r="F48" s="39" t="s">
        <v>44</v>
      </c>
      <c r="G48" s="47" t="s">
        <v>103</v>
      </c>
      <c r="H48" s="40" t="s">
        <v>172</v>
      </c>
      <c r="I48" s="48"/>
      <c r="J48" s="49"/>
      <c r="K48" s="50">
        <v>1</v>
      </c>
      <c r="L48" s="51"/>
      <c r="M48" s="52"/>
      <c r="N48" s="46">
        <v>0.41041666666666665</v>
      </c>
      <c r="O48" s="53">
        <f t="shared" si="0"/>
        <v>4.1666666666666519E-3</v>
      </c>
      <c r="P48" s="54"/>
    </row>
    <row r="49" spans="1:16" ht="16" x14ac:dyDescent="0.2">
      <c r="A49" s="46">
        <v>0.40902777777777777</v>
      </c>
      <c r="B49" s="40" t="s">
        <v>331</v>
      </c>
      <c r="C49" s="40"/>
      <c r="D49" s="40" t="s">
        <v>194</v>
      </c>
      <c r="E49" s="37">
        <v>2</v>
      </c>
      <c r="F49" s="39" t="s">
        <v>51</v>
      </c>
      <c r="G49" s="47" t="s">
        <v>103</v>
      </c>
      <c r="H49" s="40" t="s">
        <v>215</v>
      </c>
      <c r="I49" s="48"/>
      <c r="J49" s="49"/>
      <c r="K49" s="50"/>
      <c r="L49" s="51">
        <v>1</v>
      </c>
      <c r="M49" s="52"/>
      <c r="N49" s="46">
        <v>0.41319444444444442</v>
      </c>
      <c r="O49" s="53">
        <f t="shared" si="0"/>
        <v>4.1666666666666519E-3</v>
      </c>
      <c r="P49" s="54"/>
    </row>
    <row r="50" spans="1:16" ht="16" x14ac:dyDescent="0.2">
      <c r="A50" s="46">
        <v>0.41041666666666665</v>
      </c>
      <c r="B50" s="40" t="s">
        <v>282</v>
      </c>
      <c r="C50" s="40"/>
      <c r="D50" s="40" t="s">
        <v>120</v>
      </c>
      <c r="E50" s="37">
        <v>1</v>
      </c>
      <c r="F50" s="39" t="s">
        <v>51</v>
      </c>
      <c r="G50" s="47" t="s">
        <v>103</v>
      </c>
      <c r="H50" s="40" t="s">
        <v>115</v>
      </c>
      <c r="I50" s="48"/>
      <c r="J50" s="49"/>
      <c r="K50" s="50">
        <v>1</v>
      </c>
      <c r="L50" s="51"/>
      <c r="M50" s="52"/>
      <c r="N50" s="46">
        <v>0.41388888888888892</v>
      </c>
      <c r="O50" s="53">
        <f t="shared" si="0"/>
        <v>3.4722222222222654E-3</v>
      </c>
      <c r="P50" s="54"/>
    </row>
    <row r="51" spans="1:16" ht="16" x14ac:dyDescent="0.2">
      <c r="A51" s="46">
        <v>0.43055555555555558</v>
      </c>
      <c r="B51" s="40" t="s">
        <v>325</v>
      </c>
      <c r="C51" s="40"/>
      <c r="D51" s="40" t="s">
        <v>120</v>
      </c>
      <c r="E51" s="37">
        <v>2</v>
      </c>
      <c r="F51" s="39" t="s">
        <v>46</v>
      </c>
      <c r="G51" s="47" t="s">
        <v>199</v>
      </c>
      <c r="H51" s="40" t="s">
        <v>233</v>
      </c>
      <c r="I51" s="48">
        <v>1</v>
      </c>
      <c r="J51" s="49"/>
      <c r="K51" s="50"/>
      <c r="L51" s="51"/>
      <c r="M51" s="52"/>
      <c r="N51" s="46">
        <v>0.44375000000000003</v>
      </c>
      <c r="O51" s="53">
        <f t="shared" si="0"/>
        <v>1.3194444444444453E-2</v>
      </c>
      <c r="P51" s="54"/>
    </row>
    <row r="52" spans="1:16" ht="16" x14ac:dyDescent="0.2">
      <c r="A52" s="46">
        <v>0.44375000000000003</v>
      </c>
      <c r="B52" s="40" t="s">
        <v>325</v>
      </c>
      <c r="C52" s="40"/>
      <c r="D52" s="40" t="s">
        <v>120</v>
      </c>
      <c r="E52" s="37">
        <v>2</v>
      </c>
      <c r="F52" s="39" t="s">
        <v>46</v>
      </c>
      <c r="G52" s="47" t="s">
        <v>233</v>
      </c>
      <c r="H52" s="40" t="s">
        <v>103</v>
      </c>
      <c r="I52" s="48">
        <v>1</v>
      </c>
      <c r="J52" s="49"/>
      <c r="K52" s="50"/>
      <c r="L52" s="51"/>
      <c r="M52" s="52"/>
      <c r="N52" s="46">
        <v>0.44791666666666669</v>
      </c>
      <c r="O52" s="53">
        <f t="shared" si="0"/>
        <v>4.1666666666666519E-3</v>
      </c>
      <c r="P52" s="54"/>
    </row>
    <row r="53" spans="1:16" ht="16" x14ac:dyDescent="0.2">
      <c r="A53" s="46">
        <v>0.43124999999999997</v>
      </c>
      <c r="B53" s="40" t="s">
        <v>131</v>
      </c>
      <c r="C53" s="40"/>
      <c r="D53" s="40" t="s">
        <v>194</v>
      </c>
      <c r="E53" s="37">
        <v>1</v>
      </c>
      <c r="F53" s="39" t="s">
        <v>45</v>
      </c>
      <c r="G53" s="47" t="s">
        <v>103</v>
      </c>
      <c r="H53" s="40" t="s">
        <v>328</v>
      </c>
      <c r="I53" s="48"/>
      <c r="J53" s="49"/>
      <c r="K53" s="50">
        <v>1</v>
      </c>
      <c r="L53" s="51"/>
      <c r="M53" s="52"/>
      <c r="N53" s="46">
        <v>0.43472222222222223</v>
      </c>
      <c r="O53" s="53">
        <f t="shared" si="0"/>
        <v>3.4722222222222654E-3</v>
      </c>
      <c r="P53" s="54"/>
    </row>
    <row r="54" spans="1:16" ht="16" x14ac:dyDescent="0.2">
      <c r="A54" s="46">
        <v>0.43402777777777773</v>
      </c>
      <c r="B54" s="40" t="s">
        <v>135</v>
      </c>
      <c r="C54" s="40"/>
      <c r="D54" s="40" t="s">
        <v>194</v>
      </c>
      <c r="E54" s="37">
        <v>1</v>
      </c>
      <c r="F54" s="39" t="s">
        <v>45</v>
      </c>
      <c r="G54" s="47" t="s">
        <v>237</v>
      </c>
      <c r="H54" s="40" t="s">
        <v>103</v>
      </c>
      <c r="I54" s="48"/>
      <c r="J54" s="49"/>
      <c r="K54" s="50"/>
      <c r="L54" s="51">
        <v>1</v>
      </c>
      <c r="M54" s="52"/>
      <c r="N54" s="46">
        <v>0.44027777777777777</v>
      </c>
      <c r="O54" s="53">
        <f t="shared" si="0"/>
        <v>6.2500000000000333E-3</v>
      </c>
      <c r="P54" s="54"/>
    </row>
    <row r="55" spans="1:16" ht="16" x14ac:dyDescent="0.2">
      <c r="A55" s="46">
        <v>0.43958333333333338</v>
      </c>
      <c r="B55" s="40" t="s">
        <v>202</v>
      </c>
      <c r="C55" s="40"/>
      <c r="D55" s="40" t="s">
        <v>120</v>
      </c>
      <c r="E55" s="37">
        <v>1</v>
      </c>
      <c r="F55" s="39" t="s">
        <v>51</v>
      </c>
      <c r="G55" s="47" t="s">
        <v>103</v>
      </c>
      <c r="H55" s="40" t="s">
        <v>237</v>
      </c>
      <c r="I55" s="48"/>
      <c r="J55" s="55"/>
      <c r="K55" s="56">
        <v>1</v>
      </c>
      <c r="L55" s="51"/>
      <c r="M55" s="52"/>
      <c r="N55" s="46">
        <v>0.44236111111111115</v>
      </c>
      <c r="O55" s="53">
        <f t="shared" si="0"/>
        <v>2.7777777777777679E-3</v>
      </c>
      <c r="P55" s="54"/>
    </row>
    <row r="56" spans="1:16" ht="16" x14ac:dyDescent="0.2">
      <c r="A56" s="46">
        <v>0.43958333333333338</v>
      </c>
      <c r="B56" s="40" t="s">
        <v>197</v>
      </c>
      <c r="C56" s="40"/>
      <c r="D56" s="40" t="s">
        <v>120</v>
      </c>
      <c r="E56" s="37">
        <v>1</v>
      </c>
      <c r="F56" s="39" t="s">
        <v>51</v>
      </c>
      <c r="G56" s="47" t="s">
        <v>103</v>
      </c>
      <c r="H56" s="40" t="s">
        <v>312</v>
      </c>
      <c r="I56" s="48"/>
      <c r="J56" s="55"/>
      <c r="K56" s="56">
        <v>1</v>
      </c>
      <c r="L56" s="51"/>
      <c r="M56" s="52"/>
      <c r="N56" s="46">
        <v>0.44513888888888892</v>
      </c>
      <c r="O56" s="53">
        <f t="shared" si="0"/>
        <v>5.5555555555555358E-3</v>
      </c>
      <c r="P56" s="54"/>
    </row>
    <row r="57" spans="1:16" ht="16" x14ac:dyDescent="0.2">
      <c r="A57" s="46">
        <v>0.44097222222222227</v>
      </c>
      <c r="B57" s="40" t="s">
        <v>332</v>
      </c>
      <c r="C57" s="40"/>
      <c r="D57" s="40" t="s">
        <v>194</v>
      </c>
      <c r="E57" s="37">
        <v>2</v>
      </c>
      <c r="F57" s="39" t="s">
        <v>50</v>
      </c>
      <c r="G57" s="47" t="s">
        <v>103</v>
      </c>
      <c r="H57" s="40" t="s">
        <v>136</v>
      </c>
      <c r="I57" s="48"/>
      <c r="J57" s="55"/>
      <c r="K57" s="56"/>
      <c r="L57" s="51">
        <v>1</v>
      </c>
      <c r="M57" s="52"/>
      <c r="N57" s="46">
        <v>0.44513888888888892</v>
      </c>
      <c r="O57" s="53">
        <f t="shared" si="0"/>
        <v>4.1666666666666519E-3</v>
      </c>
      <c r="P57" s="54"/>
    </row>
    <row r="58" spans="1:16" ht="16" x14ac:dyDescent="0.2">
      <c r="A58" s="46">
        <v>0.44097222222222227</v>
      </c>
      <c r="B58" s="40" t="s">
        <v>205</v>
      </c>
      <c r="C58" s="40"/>
      <c r="D58" s="40" t="s">
        <v>194</v>
      </c>
      <c r="E58" s="37">
        <v>1</v>
      </c>
      <c r="F58" s="39" t="s">
        <v>45</v>
      </c>
      <c r="G58" s="47" t="s">
        <v>103</v>
      </c>
      <c r="H58" s="40" t="s">
        <v>136</v>
      </c>
      <c r="I58" s="48"/>
      <c r="J58" s="55"/>
      <c r="K58" s="56"/>
      <c r="L58" s="51">
        <v>1</v>
      </c>
      <c r="M58" s="52"/>
      <c r="N58" s="46">
        <v>0.44513888888888892</v>
      </c>
      <c r="O58" s="53">
        <f t="shared" si="0"/>
        <v>4.1666666666666519E-3</v>
      </c>
      <c r="P58" s="54"/>
    </row>
    <row r="59" spans="1:16" ht="16" x14ac:dyDescent="0.2">
      <c r="A59" s="46">
        <v>0.44236111111111115</v>
      </c>
      <c r="B59" s="40" t="s">
        <v>207</v>
      </c>
      <c r="C59" s="40">
        <v>1</v>
      </c>
      <c r="D59" s="40" t="s">
        <v>194</v>
      </c>
      <c r="E59" s="37"/>
      <c r="F59" s="39" t="s">
        <v>45</v>
      </c>
      <c r="G59" s="47" t="s">
        <v>103</v>
      </c>
      <c r="H59" s="40" t="s">
        <v>201</v>
      </c>
      <c r="I59" s="57"/>
      <c r="J59" s="55"/>
      <c r="K59" s="56">
        <v>1</v>
      </c>
      <c r="L59" s="51"/>
      <c r="M59" s="52"/>
      <c r="N59" s="46">
        <v>0.45277777777777778</v>
      </c>
      <c r="O59" s="53">
        <f t="shared" si="0"/>
        <v>1.041666666666663E-2</v>
      </c>
      <c r="P59" s="54"/>
    </row>
    <row r="60" spans="1:16" ht="16" x14ac:dyDescent="0.2">
      <c r="A60" s="46">
        <v>0.44236111111111115</v>
      </c>
      <c r="B60" s="40" t="s">
        <v>191</v>
      </c>
      <c r="C60" s="40"/>
      <c r="D60" s="40" t="s">
        <v>120</v>
      </c>
      <c r="E60" s="37">
        <v>1</v>
      </c>
      <c r="F60" s="39" t="s">
        <v>51</v>
      </c>
      <c r="G60" s="47" t="s">
        <v>136</v>
      </c>
      <c r="H60" s="40" t="s">
        <v>103</v>
      </c>
      <c r="I60" s="57"/>
      <c r="J60" s="55"/>
      <c r="K60" s="56"/>
      <c r="L60" s="51">
        <v>1</v>
      </c>
      <c r="M60" s="52"/>
      <c r="N60" s="46">
        <v>0.45</v>
      </c>
      <c r="O60" s="53">
        <f t="shared" si="0"/>
        <v>7.6388888888888618E-3</v>
      </c>
      <c r="P60" s="54"/>
    </row>
    <row r="61" spans="1:16" ht="16" x14ac:dyDescent="0.2">
      <c r="A61" s="46">
        <v>0.4458333333333333</v>
      </c>
      <c r="B61" s="40" t="s">
        <v>131</v>
      </c>
      <c r="C61" s="40">
        <v>1</v>
      </c>
      <c r="D61" s="40" t="s">
        <v>194</v>
      </c>
      <c r="E61" s="37"/>
      <c r="F61" s="39" t="s">
        <v>45</v>
      </c>
      <c r="G61" s="47" t="s">
        <v>248</v>
      </c>
      <c r="H61" s="40" t="s">
        <v>328</v>
      </c>
      <c r="I61" s="48">
        <v>1</v>
      </c>
      <c r="J61" s="55"/>
      <c r="K61" s="56"/>
      <c r="L61" s="51"/>
      <c r="M61" s="52"/>
      <c r="N61" s="46">
        <v>0.45277777777777778</v>
      </c>
      <c r="O61" s="53">
        <f t="shared" si="0"/>
        <v>6.9444444444444753E-3</v>
      </c>
      <c r="P61" s="88"/>
    </row>
    <row r="62" spans="1:16" ht="16" x14ac:dyDescent="0.2">
      <c r="A62" s="46">
        <v>0.44861111111111113</v>
      </c>
      <c r="B62" s="40" t="s">
        <v>211</v>
      </c>
      <c r="C62" s="40"/>
      <c r="D62" s="40" t="s">
        <v>194</v>
      </c>
      <c r="E62" s="37">
        <v>1</v>
      </c>
      <c r="F62" s="39" t="s">
        <v>45</v>
      </c>
      <c r="G62" s="47" t="s">
        <v>103</v>
      </c>
      <c r="H62" s="40" t="s">
        <v>115</v>
      </c>
      <c r="I62" s="48">
        <v>1</v>
      </c>
      <c r="J62" s="55"/>
      <c r="K62" s="56"/>
      <c r="L62" s="51"/>
      <c r="M62" s="52"/>
      <c r="N62" s="46">
        <v>0.45416666666666666</v>
      </c>
      <c r="O62" s="53">
        <f t="shared" si="0"/>
        <v>5.5555555555555358E-3</v>
      </c>
      <c r="P62" s="54"/>
    </row>
    <row r="63" spans="1:16" ht="16" x14ac:dyDescent="0.2">
      <c r="A63" s="46">
        <v>0.44861111111111113</v>
      </c>
      <c r="B63" s="40" t="s">
        <v>282</v>
      </c>
      <c r="C63" s="40"/>
      <c r="D63" s="40" t="s">
        <v>120</v>
      </c>
      <c r="E63" s="37">
        <v>1</v>
      </c>
      <c r="F63" s="39" t="s">
        <v>51</v>
      </c>
      <c r="G63" s="47" t="s">
        <v>103</v>
      </c>
      <c r="H63" s="40" t="s">
        <v>287</v>
      </c>
      <c r="I63" s="48">
        <v>1</v>
      </c>
      <c r="J63" s="55"/>
      <c r="K63" s="56"/>
      <c r="L63" s="51"/>
      <c r="M63" s="52"/>
      <c r="N63" s="46">
        <v>0.45624999999999999</v>
      </c>
      <c r="O63" s="53">
        <f t="shared" si="0"/>
        <v>7.6388888888888618E-3</v>
      </c>
      <c r="P63" s="54"/>
    </row>
    <row r="64" spans="1:16" ht="16" x14ac:dyDescent="0.2">
      <c r="A64" s="46">
        <v>0.44861111111111113</v>
      </c>
      <c r="B64" s="40" t="s">
        <v>114</v>
      </c>
      <c r="C64" s="40"/>
      <c r="D64" s="40" t="s">
        <v>120</v>
      </c>
      <c r="E64" s="37">
        <v>1</v>
      </c>
      <c r="F64" s="39" t="s">
        <v>46</v>
      </c>
      <c r="G64" s="47" t="s">
        <v>103</v>
      </c>
      <c r="H64" s="40" t="s">
        <v>333</v>
      </c>
      <c r="I64" s="48">
        <v>1</v>
      </c>
      <c r="J64" s="55"/>
      <c r="K64" s="56"/>
      <c r="L64" s="51"/>
      <c r="M64" s="52"/>
      <c r="N64" s="46">
        <v>0.4597222222222222</v>
      </c>
      <c r="O64" s="53">
        <f t="shared" si="0"/>
        <v>1.1111111111111072E-2</v>
      </c>
      <c r="P64" s="54"/>
    </row>
    <row r="65" spans="1:16" ht="16" x14ac:dyDescent="0.2">
      <c r="A65" s="46">
        <v>0.45347222222222222</v>
      </c>
      <c r="B65" s="40" t="s">
        <v>164</v>
      </c>
      <c r="C65" s="40"/>
      <c r="D65" s="40" t="s">
        <v>194</v>
      </c>
      <c r="E65" s="37">
        <v>1</v>
      </c>
      <c r="F65" s="39" t="s">
        <v>44</v>
      </c>
      <c r="G65" s="47" t="s">
        <v>103</v>
      </c>
      <c r="H65" s="40" t="s">
        <v>115</v>
      </c>
      <c r="I65" s="48"/>
      <c r="J65" s="55"/>
      <c r="K65" s="56"/>
      <c r="L65" s="51">
        <v>1</v>
      </c>
      <c r="M65" s="52"/>
      <c r="N65" s="46">
        <v>0.45624999999999999</v>
      </c>
      <c r="O65" s="53">
        <f t="shared" si="0"/>
        <v>2.7777777777777679E-3</v>
      </c>
      <c r="P65" s="54"/>
    </row>
    <row r="66" spans="1:16" ht="16" x14ac:dyDescent="0.2">
      <c r="A66" s="46">
        <v>0.45763888888888887</v>
      </c>
      <c r="B66" s="40" t="s">
        <v>191</v>
      </c>
      <c r="C66" s="40"/>
      <c r="D66" s="40" t="s">
        <v>120</v>
      </c>
      <c r="E66" s="37">
        <v>1</v>
      </c>
      <c r="F66" s="39" t="s">
        <v>51</v>
      </c>
      <c r="G66" s="47" t="s">
        <v>103</v>
      </c>
      <c r="H66" s="40" t="s">
        <v>289</v>
      </c>
      <c r="I66" s="48"/>
      <c r="J66" s="55"/>
      <c r="K66" s="56">
        <v>1</v>
      </c>
      <c r="L66" s="51"/>
      <c r="M66" s="52"/>
      <c r="N66" s="46">
        <v>0.46180555555555558</v>
      </c>
      <c r="O66" s="53">
        <f t="shared" si="0"/>
        <v>4.1666666666667074E-3</v>
      </c>
      <c r="P66" s="54"/>
    </row>
    <row r="67" spans="1:16" ht="16" x14ac:dyDescent="0.2">
      <c r="A67" s="46">
        <v>0.45763888888888887</v>
      </c>
      <c r="B67" s="40" t="s">
        <v>109</v>
      </c>
      <c r="C67" s="40">
        <v>1</v>
      </c>
      <c r="D67" s="40" t="s">
        <v>194</v>
      </c>
      <c r="E67" s="37"/>
      <c r="F67" s="39" t="s">
        <v>46</v>
      </c>
      <c r="G67" s="47" t="s">
        <v>143</v>
      </c>
      <c r="H67" s="40" t="s">
        <v>125</v>
      </c>
      <c r="I67" s="48"/>
      <c r="J67" s="55"/>
      <c r="K67" s="56">
        <v>1</v>
      </c>
      <c r="L67" s="51"/>
      <c r="M67" s="52"/>
      <c r="N67" s="46">
        <v>0.46458333333333335</v>
      </c>
      <c r="O67" s="53">
        <f t="shared" si="0"/>
        <v>6.9444444444444753E-3</v>
      </c>
      <c r="P67" s="54"/>
    </row>
    <row r="68" spans="1:16" ht="16" x14ac:dyDescent="0.2">
      <c r="A68" s="46">
        <v>0.46249999999999997</v>
      </c>
      <c r="B68" s="40" t="s">
        <v>256</v>
      </c>
      <c r="C68" s="40">
        <v>1</v>
      </c>
      <c r="D68" s="40" t="s">
        <v>194</v>
      </c>
      <c r="E68" s="37"/>
      <c r="F68" s="39" t="s">
        <v>45</v>
      </c>
      <c r="G68" s="47" t="s">
        <v>143</v>
      </c>
      <c r="H68" s="40" t="s">
        <v>136</v>
      </c>
      <c r="I68" s="48"/>
      <c r="J68" s="55"/>
      <c r="K68" s="56"/>
      <c r="L68" s="51">
        <v>1</v>
      </c>
      <c r="M68" s="52"/>
      <c r="N68" s="46">
        <v>0.46736111111111112</v>
      </c>
      <c r="O68" s="53">
        <f t="shared" ref="O68:O131" si="1">ABS(N68-A68)</f>
        <v>4.8611111111111494E-3</v>
      </c>
      <c r="P68" s="54"/>
    </row>
    <row r="69" spans="1:16" ht="16" x14ac:dyDescent="0.2">
      <c r="A69" s="46">
        <v>0.4680555555555555</v>
      </c>
      <c r="B69" s="40" t="s">
        <v>131</v>
      </c>
      <c r="C69" s="40"/>
      <c r="D69" s="40" t="s">
        <v>120</v>
      </c>
      <c r="E69" s="37">
        <v>1</v>
      </c>
      <c r="F69" s="39" t="s">
        <v>45</v>
      </c>
      <c r="G69" s="47" t="s">
        <v>328</v>
      </c>
      <c r="H69" s="40" t="s">
        <v>103</v>
      </c>
      <c r="I69" s="48">
        <v>1</v>
      </c>
      <c r="J69" s="55"/>
      <c r="K69" s="56"/>
      <c r="L69" s="51"/>
      <c r="M69" s="52"/>
      <c r="N69" s="46">
        <v>0.47500000000000003</v>
      </c>
      <c r="O69" s="53">
        <f t="shared" si="1"/>
        <v>6.9444444444445308E-3</v>
      </c>
      <c r="P69" s="54"/>
    </row>
    <row r="70" spans="1:16" ht="16" x14ac:dyDescent="0.2">
      <c r="A70" s="46">
        <v>0.47083333333333338</v>
      </c>
      <c r="B70" s="40" t="s">
        <v>131</v>
      </c>
      <c r="C70" s="40"/>
      <c r="D70" s="40" t="s">
        <v>194</v>
      </c>
      <c r="E70" s="37">
        <v>1</v>
      </c>
      <c r="F70" s="39" t="s">
        <v>44</v>
      </c>
      <c r="G70" s="47" t="s">
        <v>103</v>
      </c>
      <c r="H70" s="40" t="s">
        <v>200</v>
      </c>
      <c r="I70" s="48"/>
      <c r="J70" s="55"/>
      <c r="K70" s="56"/>
      <c r="L70" s="51">
        <v>1</v>
      </c>
      <c r="M70" s="52"/>
      <c r="N70" s="46">
        <v>0.47500000000000003</v>
      </c>
      <c r="O70" s="53">
        <f t="shared" si="1"/>
        <v>4.1666666666666519E-3</v>
      </c>
      <c r="P70" s="54"/>
    </row>
    <row r="71" spans="1:16" ht="16" x14ac:dyDescent="0.2">
      <c r="A71" s="46">
        <v>0.47569444444444442</v>
      </c>
      <c r="B71" s="40" t="s">
        <v>168</v>
      </c>
      <c r="C71" s="40"/>
      <c r="D71" s="40" t="s">
        <v>194</v>
      </c>
      <c r="E71" s="37">
        <v>1</v>
      </c>
      <c r="F71" s="39" t="s">
        <v>44</v>
      </c>
      <c r="G71" s="47" t="s">
        <v>170</v>
      </c>
      <c r="H71" s="40" t="s">
        <v>103</v>
      </c>
      <c r="I71" s="48"/>
      <c r="J71" s="55"/>
      <c r="K71" s="56">
        <v>1</v>
      </c>
      <c r="L71" s="51"/>
      <c r="M71" s="52"/>
      <c r="N71" s="46">
        <v>0.48888888888888887</v>
      </c>
      <c r="O71" s="53">
        <f t="shared" si="1"/>
        <v>1.3194444444444453E-2</v>
      </c>
      <c r="P71" s="54"/>
    </row>
    <row r="72" spans="1:16" ht="16" x14ac:dyDescent="0.2">
      <c r="A72" s="46">
        <v>0.47916666666666669</v>
      </c>
      <c r="B72" s="40" t="s">
        <v>209</v>
      </c>
      <c r="C72" s="40"/>
      <c r="D72" s="40" t="s">
        <v>120</v>
      </c>
      <c r="E72" s="37">
        <v>1</v>
      </c>
      <c r="F72" s="39" t="s">
        <v>44</v>
      </c>
      <c r="G72" s="47" t="s">
        <v>199</v>
      </c>
      <c r="H72" s="40" t="s">
        <v>103</v>
      </c>
      <c r="I72" s="48"/>
      <c r="J72" s="55"/>
      <c r="K72" s="56">
        <v>1</v>
      </c>
      <c r="L72" s="51"/>
      <c r="M72" s="52"/>
      <c r="N72" s="46">
        <v>0.48888888888888887</v>
      </c>
      <c r="O72" s="53">
        <f t="shared" si="1"/>
        <v>9.7222222222221877E-3</v>
      </c>
      <c r="P72" s="54"/>
    </row>
    <row r="73" spans="1:16" ht="16" x14ac:dyDescent="0.2">
      <c r="A73" s="46">
        <v>0.48125000000000001</v>
      </c>
      <c r="B73" s="40" t="s">
        <v>282</v>
      </c>
      <c r="C73" s="40"/>
      <c r="D73" s="40" t="s">
        <v>120</v>
      </c>
      <c r="E73" s="37">
        <v>1</v>
      </c>
      <c r="F73" s="39" t="s">
        <v>51</v>
      </c>
      <c r="G73" s="47" t="s">
        <v>103</v>
      </c>
      <c r="H73" s="40" t="s">
        <v>125</v>
      </c>
      <c r="I73" s="48"/>
      <c r="J73" s="55"/>
      <c r="K73" s="56"/>
      <c r="L73" s="51">
        <v>1</v>
      </c>
      <c r="M73" s="52"/>
      <c r="N73" s="46">
        <v>0.48541666666666666</v>
      </c>
      <c r="O73" s="53">
        <f t="shared" si="1"/>
        <v>4.1666666666666519E-3</v>
      </c>
      <c r="P73" s="54"/>
    </row>
    <row r="74" spans="1:16" ht="16" x14ac:dyDescent="0.2">
      <c r="A74" s="46">
        <v>0.4826388888888889</v>
      </c>
      <c r="B74" s="40" t="s">
        <v>211</v>
      </c>
      <c r="C74" s="40">
        <v>1</v>
      </c>
      <c r="D74" s="40" t="s">
        <v>120</v>
      </c>
      <c r="E74" s="37"/>
      <c r="F74" s="39" t="s">
        <v>45</v>
      </c>
      <c r="G74" s="47" t="s">
        <v>115</v>
      </c>
      <c r="H74" s="40" t="s">
        <v>248</v>
      </c>
      <c r="I74" s="48"/>
      <c r="J74" s="55"/>
      <c r="K74" s="56"/>
      <c r="L74" s="51">
        <v>1</v>
      </c>
      <c r="M74" s="52"/>
      <c r="N74" s="46">
        <v>0.49583333333333335</v>
      </c>
      <c r="O74" s="53">
        <f t="shared" si="1"/>
        <v>1.3194444444444453E-2</v>
      </c>
      <c r="P74" s="54"/>
    </row>
    <row r="75" spans="1:16" ht="16" x14ac:dyDescent="0.2">
      <c r="A75" s="46">
        <v>0.49027777777777781</v>
      </c>
      <c r="B75" s="40" t="s">
        <v>222</v>
      </c>
      <c r="C75" s="40"/>
      <c r="D75" s="40" t="s">
        <v>120</v>
      </c>
      <c r="E75" s="37">
        <v>1</v>
      </c>
      <c r="F75" s="39" t="s">
        <v>50</v>
      </c>
      <c r="G75" s="47" t="s">
        <v>312</v>
      </c>
      <c r="H75" s="40" t="s">
        <v>103</v>
      </c>
      <c r="I75" s="48"/>
      <c r="J75" s="55"/>
      <c r="K75" s="56">
        <v>1</v>
      </c>
      <c r="L75" s="51"/>
      <c r="M75" s="52"/>
      <c r="N75" s="46">
        <v>0.49652777777777773</v>
      </c>
      <c r="O75" s="53">
        <f t="shared" si="1"/>
        <v>6.2499999999999223E-3</v>
      </c>
      <c r="P75" s="54"/>
    </row>
    <row r="76" spans="1:16" ht="16" x14ac:dyDescent="0.2">
      <c r="A76" s="46">
        <v>0.52361111111111114</v>
      </c>
      <c r="B76" s="40" t="s">
        <v>282</v>
      </c>
      <c r="C76" s="40"/>
      <c r="D76" s="40" t="s">
        <v>120</v>
      </c>
      <c r="E76" s="37">
        <v>1</v>
      </c>
      <c r="F76" s="39" t="s">
        <v>51</v>
      </c>
      <c r="G76" s="47" t="s">
        <v>125</v>
      </c>
      <c r="H76" s="40" t="s">
        <v>103</v>
      </c>
      <c r="I76" s="48"/>
      <c r="J76" s="55"/>
      <c r="K76" s="56">
        <v>1</v>
      </c>
      <c r="L76" s="51"/>
      <c r="M76" s="52"/>
      <c r="N76" s="46">
        <v>0.53333333333333333</v>
      </c>
      <c r="O76" s="53">
        <f t="shared" si="1"/>
        <v>9.7222222222221877E-3</v>
      </c>
      <c r="P76" s="54"/>
    </row>
    <row r="77" spans="1:16" ht="16" x14ac:dyDescent="0.2">
      <c r="A77" s="46">
        <v>0.52638888888888891</v>
      </c>
      <c r="B77" s="40" t="s">
        <v>114</v>
      </c>
      <c r="C77" s="40"/>
      <c r="D77" s="40" t="s">
        <v>120</v>
      </c>
      <c r="E77" s="37">
        <v>1</v>
      </c>
      <c r="F77" s="39" t="s">
        <v>46</v>
      </c>
      <c r="G77" s="47" t="s">
        <v>103</v>
      </c>
      <c r="H77" s="40" t="s">
        <v>236</v>
      </c>
      <c r="I77" s="48">
        <v>1</v>
      </c>
      <c r="J77" s="55"/>
      <c r="K77" s="56"/>
      <c r="L77" s="51"/>
      <c r="M77" s="52"/>
      <c r="N77" s="46">
        <v>0.52986111111111112</v>
      </c>
      <c r="O77" s="53">
        <f t="shared" si="1"/>
        <v>3.4722222222222099E-3</v>
      </c>
      <c r="P77" s="54"/>
    </row>
    <row r="78" spans="1:16" ht="16" x14ac:dyDescent="0.2">
      <c r="A78" s="46">
        <v>0.52916666666666667</v>
      </c>
      <c r="B78" s="40" t="s">
        <v>131</v>
      </c>
      <c r="C78" s="40"/>
      <c r="D78" s="40" t="s">
        <v>120</v>
      </c>
      <c r="E78" s="37">
        <v>1</v>
      </c>
      <c r="F78" s="39" t="s">
        <v>49</v>
      </c>
      <c r="G78" s="47" t="s">
        <v>103</v>
      </c>
      <c r="H78" s="40" t="s">
        <v>142</v>
      </c>
      <c r="I78" s="48"/>
      <c r="J78" s="55"/>
      <c r="K78" s="56"/>
      <c r="L78" s="51">
        <v>1</v>
      </c>
      <c r="M78" s="52"/>
      <c r="N78" s="46">
        <v>0.53263888888888888</v>
      </c>
      <c r="O78" s="53">
        <f t="shared" si="1"/>
        <v>3.4722222222222099E-3</v>
      </c>
      <c r="P78" s="54"/>
    </row>
    <row r="79" spans="1:16" ht="16" x14ac:dyDescent="0.2">
      <c r="A79" s="46">
        <v>0.53263888888888888</v>
      </c>
      <c r="B79" s="40" t="s">
        <v>131</v>
      </c>
      <c r="C79" s="40"/>
      <c r="D79" s="40" t="s">
        <v>120</v>
      </c>
      <c r="E79" s="37">
        <v>1</v>
      </c>
      <c r="F79" s="39" t="s">
        <v>49</v>
      </c>
      <c r="G79" s="47" t="s">
        <v>142</v>
      </c>
      <c r="H79" s="40" t="s">
        <v>103</v>
      </c>
      <c r="I79" s="48"/>
      <c r="J79" s="55"/>
      <c r="K79" s="56"/>
      <c r="L79" s="51">
        <v>1</v>
      </c>
      <c r="M79" s="52"/>
      <c r="N79" s="46">
        <v>0.53819444444444442</v>
      </c>
      <c r="O79" s="53">
        <f t="shared" si="1"/>
        <v>5.5555555555555358E-3</v>
      </c>
      <c r="P79" s="54"/>
    </row>
    <row r="80" spans="1:16" ht="16" x14ac:dyDescent="0.2">
      <c r="A80" s="46">
        <v>0.53194444444444444</v>
      </c>
      <c r="B80" s="40" t="s">
        <v>191</v>
      </c>
      <c r="C80" s="40"/>
      <c r="D80" s="40" t="s">
        <v>120</v>
      </c>
      <c r="E80" s="37">
        <v>1</v>
      </c>
      <c r="F80" s="39" t="s">
        <v>51</v>
      </c>
      <c r="G80" s="47" t="s">
        <v>206</v>
      </c>
      <c r="H80" s="40" t="s">
        <v>103</v>
      </c>
      <c r="I80" s="48"/>
      <c r="J80" s="55"/>
      <c r="K80" s="56"/>
      <c r="L80" s="51">
        <v>1</v>
      </c>
      <c r="M80" s="52"/>
      <c r="N80" s="46">
        <v>0.53819444444444442</v>
      </c>
      <c r="O80" s="53">
        <f t="shared" si="1"/>
        <v>6.2499999999999778E-3</v>
      </c>
      <c r="P80" s="54"/>
    </row>
    <row r="81" spans="1:16" ht="16" x14ac:dyDescent="0.2">
      <c r="A81" s="46">
        <v>0.53194444444444444</v>
      </c>
      <c r="B81" s="40" t="s">
        <v>207</v>
      </c>
      <c r="C81" s="40">
        <v>1</v>
      </c>
      <c r="D81" s="40" t="s">
        <v>194</v>
      </c>
      <c r="E81" s="37"/>
      <c r="F81" s="39" t="s">
        <v>45</v>
      </c>
      <c r="G81" s="47" t="s">
        <v>248</v>
      </c>
      <c r="H81" s="40" t="s">
        <v>142</v>
      </c>
      <c r="I81" s="48">
        <v>1</v>
      </c>
      <c r="J81" s="55"/>
      <c r="K81" s="56"/>
      <c r="L81" s="51"/>
      <c r="M81" s="52"/>
      <c r="N81" s="46">
        <v>0.53680555555555554</v>
      </c>
      <c r="O81" s="53">
        <f t="shared" si="1"/>
        <v>4.8611111111110938E-3</v>
      </c>
      <c r="P81" s="54"/>
    </row>
    <row r="82" spans="1:16" ht="16" x14ac:dyDescent="0.2">
      <c r="A82" s="46">
        <v>0.53333333333333333</v>
      </c>
      <c r="B82" s="40" t="s">
        <v>135</v>
      </c>
      <c r="C82" s="40"/>
      <c r="D82" s="40" t="s">
        <v>194</v>
      </c>
      <c r="E82" s="37">
        <v>1</v>
      </c>
      <c r="F82" s="39" t="s">
        <v>45</v>
      </c>
      <c r="G82" s="47" t="s">
        <v>103</v>
      </c>
      <c r="H82" s="40" t="s">
        <v>322</v>
      </c>
      <c r="I82" s="48"/>
      <c r="J82" s="55"/>
      <c r="K82" s="56">
        <v>1</v>
      </c>
      <c r="L82" s="51"/>
      <c r="M82" s="52"/>
      <c r="N82" s="46">
        <v>0.53749999999999998</v>
      </c>
      <c r="O82" s="53">
        <f t="shared" si="1"/>
        <v>4.1666666666666519E-3</v>
      </c>
      <c r="P82" s="54"/>
    </row>
    <row r="83" spans="1:16" ht="16" x14ac:dyDescent="0.2">
      <c r="A83" s="46">
        <v>0.53333333333333333</v>
      </c>
      <c r="B83" s="40" t="s">
        <v>131</v>
      </c>
      <c r="C83" s="40"/>
      <c r="D83" s="40" t="s">
        <v>194</v>
      </c>
      <c r="E83" s="37">
        <v>1</v>
      </c>
      <c r="F83" s="39" t="s">
        <v>45</v>
      </c>
      <c r="G83" s="47" t="s">
        <v>103</v>
      </c>
      <c r="H83" s="40" t="s">
        <v>328</v>
      </c>
      <c r="I83" s="48">
        <v>1</v>
      </c>
      <c r="J83" s="55"/>
      <c r="K83" s="56"/>
      <c r="L83" s="51"/>
      <c r="M83" s="52"/>
      <c r="N83" s="46">
        <v>0.5395833333333333</v>
      </c>
      <c r="O83" s="53">
        <f t="shared" si="1"/>
        <v>6.2499999999999778E-3</v>
      </c>
      <c r="P83" s="54"/>
    </row>
    <row r="84" spans="1:16" ht="16" x14ac:dyDescent="0.2">
      <c r="A84" s="46">
        <v>0.53888888888888886</v>
      </c>
      <c r="B84" s="40" t="s">
        <v>334</v>
      </c>
      <c r="C84" s="40"/>
      <c r="D84" s="40" t="s">
        <v>120</v>
      </c>
      <c r="E84" s="37">
        <v>2</v>
      </c>
      <c r="F84" s="39" t="s">
        <v>50</v>
      </c>
      <c r="G84" s="47" t="s">
        <v>103</v>
      </c>
      <c r="H84" s="40" t="s">
        <v>190</v>
      </c>
      <c r="I84" s="48"/>
      <c r="J84" s="55"/>
      <c r="K84" s="56"/>
      <c r="L84" s="51">
        <v>1</v>
      </c>
      <c r="M84" s="52"/>
      <c r="N84" s="46">
        <v>0.54305555555555551</v>
      </c>
      <c r="O84" s="53">
        <f t="shared" si="1"/>
        <v>4.1666666666666519E-3</v>
      </c>
      <c r="P84" s="54"/>
    </row>
    <row r="85" spans="1:16" ht="16" x14ac:dyDescent="0.2">
      <c r="A85" s="46">
        <v>4.1666666666666664E-2</v>
      </c>
      <c r="B85" s="40" t="s">
        <v>155</v>
      </c>
      <c r="C85" s="40"/>
      <c r="D85" s="40" t="s">
        <v>120</v>
      </c>
      <c r="E85" s="37">
        <v>1</v>
      </c>
      <c r="F85" s="39" t="s">
        <v>44</v>
      </c>
      <c r="G85" s="47" t="s">
        <v>172</v>
      </c>
      <c r="H85" s="40" t="s">
        <v>204</v>
      </c>
      <c r="I85" s="48"/>
      <c r="J85" s="55"/>
      <c r="K85" s="56"/>
      <c r="L85" s="51">
        <v>1</v>
      </c>
      <c r="M85" s="52"/>
      <c r="N85" s="46">
        <v>5.5555555555555552E-2</v>
      </c>
      <c r="O85" s="53">
        <f t="shared" si="1"/>
        <v>1.3888888888888888E-2</v>
      </c>
      <c r="P85" s="54"/>
    </row>
    <row r="86" spans="1:16" ht="16" x14ac:dyDescent="0.2">
      <c r="A86" s="46">
        <v>5.5555555555555552E-2</v>
      </c>
      <c r="B86" s="40" t="s">
        <v>147</v>
      </c>
      <c r="C86" s="40">
        <v>1</v>
      </c>
      <c r="D86" s="40" t="s">
        <v>194</v>
      </c>
      <c r="E86" s="37"/>
      <c r="F86" s="39" t="s">
        <v>44</v>
      </c>
      <c r="G86" s="47" t="s">
        <v>103</v>
      </c>
      <c r="H86" s="40" t="s">
        <v>172</v>
      </c>
      <c r="I86" s="48">
        <v>1</v>
      </c>
      <c r="J86" s="55"/>
      <c r="K86" s="56"/>
      <c r="L86" s="51"/>
      <c r="M86" s="52"/>
      <c r="N86" s="46">
        <v>6.1805555555555558E-2</v>
      </c>
      <c r="O86" s="53">
        <f t="shared" si="1"/>
        <v>6.2500000000000056E-3</v>
      </c>
      <c r="P86" s="54"/>
    </row>
    <row r="87" spans="1:16" ht="16" x14ac:dyDescent="0.2">
      <c r="A87" s="46">
        <v>5.6944444444444443E-2</v>
      </c>
      <c r="B87" s="40" t="s">
        <v>335</v>
      </c>
      <c r="C87" s="40">
        <v>1</v>
      </c>
      <c r="D87" s="40" t="s">
        <v>194</v>
      </c>
      <c r="E87" s="37"/>
      <c r="F87" s="39" t="s">
        <v>50</v>
      </c>
      <c r="G87" s="47" t="s">
        <v>103</v>
      </c>
      <c r="H87" s="40" t="s">
        <v>190</v>
      </c>
      <c r="I87" s="48"/>
      <c r="J87" s="55"/>
      <c r="K87" s="56">
        <v>1</v>
      </c>
      <c r="L87" s="51"/>
      <c r="M87" s="52"/>
      <c r="N87" s="46">
        <v>6.0416666666666667E-2</v>
      </c>
      <c r="O87" s="53">
        <f t="shared" si="1"/>
        <v>3.4722222222222238E-3</v>
      </c>
      <c r="P87" s="54"/>
    </row>
    <row r="88" spans="1:16" ht="16" x14ac:dyDescent="0.2">
      <c r="A88" s="46">
        <v>5.8333333333333327E-2</v>
      </c>
      <c r="B88" s="40" t="s">
        <v>148</v>
      </c>
      <c r="C88" s="40"/>
      <c r="D88" s="40" t="s">
        <v>194</v>
      </c>
      <c r="E88" s="37">
        <v>1</v>
      </c>
      <c r="F88" s="39" t="s">
        <v>44</v>
      </c>
      <c r="G88" s="47" t="s">
        <v>142</v>
      </c>
      <c r="H88" s="40" t="s">
        <v>125</v>
      </c>
      <c r="I88" s="48"/>
      <c r="J88" s="55"/>
      <c r="K88" s="56"/>
      <c r="L88" s="51">
        <v>1</v>
      </c>
      <c r="M88" s="52"/>
      <c r="N88" s="46">
        <v>6.7361111111111108E-2</v>
      </c>
      <c r="O88" s="53">
        <f t="shared" si="1"/>
        <v>9.0277777777777804E-3</v>
      </c>
      <c r="P88" s="54"/>
    </row>
    <row r="89" spans="1:16" ht="16" x14ac:dyDescent="0.2">
      <c r="A89" s="46">
        <v>5.9722222222222225E-2</v>
      </c>
      <c r="B89" s="40" t="s">
        <v>336</v>
      </c>
      <c r="C89" s="40"/>
      <c r="D89" s="40" t="s">
        <v>120</v>
      </c>
      <c r="E89" s="37">
        <v>1</v>
      </c>
      <c r="F89" s="39" t="s">
        <v>46</v>
      </c>
      <c r="G89" s="47" t="s">
        <v>103</v>
      </c>
      <c r="H89" s="40" t="s">
        <v>337</v>
      </c>
      <c r="I89" s="48"/>
      <c r="J89" s="55"/>
      <c r="K89" s="56"/>
      <c r="L89" s="51">
        <v>1</v>
      </c>
      <c r="M89" s="52"/>
      <c r="N89" s="46">
        <v>6.3888888888888884E-2</v>
      </c>
      <c r="O89" s="53">
        <f t="shared" si="1"/>
        <v>4.1666666666666588E-3</v>
      </c>
      <c r="P89" s="54"/>
    </row>
    <row r="90" spans="1:16" ht="16" x14ac:dyDescent="0.2">
      <c r="A90" s="46">
        <v>5.9722222222222225E-2</v>
      </c>
      <c r="B90" s="40" t="s">
        <v>124</v>
      </c>
      <c r="C90" s="40"/>
      <c r="D90" s="40" t="s">
        <v>194</v>
      </c>
      <c r="E90" s="37">
        <v>1</v>
      </c>
      <c r="F90" s="39" t="s">
        <v>44</v>
      </c>
      <c r="G90" s="47" t="s">
        <v>103</v>
      </c>
      <c r="H90" s="40" t="s">
        <v>125</v>
      </c>
      <c r="I90" s="48"/>
      <c r="J90" s="55"/>
      <c r="K90" s="56"/>
      <c r="L90" s="51">
        <v>1</v>
      </c>
      <c r="M90" s="52"/>
      <c r="N90" s="46">
        <v>6.8749999999999992E-2</v>
      </c>
      <c r="O90" s="53">
        <f t="shared" si="1"/>
        <v>9.0277777777777665E-3</v>
      </c>
      <c r="P90" s="54"/>
    </row>
    <row r="91" spans="1:16" ht="16" x14ac:dyDescent="0.2">
      <c r="A91" s="46">
        <v>6.7361111111111108E-2</v>
      </c>
      <c r="B91" s="40" t="s">
        <v>135</v>
      </c>
      <c r="C91" s="40"/>
      <c r="D91" s="40" t="s">
        <v>120</v>
      </c>
      <c r="E91" s="37">
        <v>1</v>
      </c>
      <c r="F91" s="39" t="s">
        <v>45</v>
      </c>
      <c r="G91" s="47" t="s">
        <v>103</v>
      </c>
      <c r="H91" s="40" t="s">
        <v>220</v>
      </c>
      <c r="I91" s="48"/>
      <c r="J91" s="55"/>
      <c r="K91" s="56">
        <v>1</v>
      </c>
      <c r="L91" s="51"/>
      <c r="M91" s="52"/>
      <c r="N91" s="46">
        <v>7.1527777777777787E-2</v>
      </c>
      <c r="O91" s="53">
        <f t="shared" si="1"/>
        <v>4.1666666666666796E-3</v>
      </c>
      <c r="P91" s="54"/>
    </row>
    <row r="92" spans="1:16" ht="16" x14ac:dyDescent="0.2">
      <c r="A92" s="46">
        <v>9.6527777777777768E-2</v>
      </c>
      <c r="B92" s="40" t="s">
        <v>140</v>
      </c>
      <c r="C92" s="40"/>
      <c r="D92" s="40" t="s">
        <v>194</v>
      </c>
      <c r="E92" s="37">
        <v>1</v>
      </c>
      <c r="F92" s="39" t="s">
        <v>44</v>
      </c>
      <c r="G92" s="47" t="s">
        <v>103</v>
      </c>
      <c r="H92" s="40" t="s">
        <v>261</v>
      </c>
      <c r="I92" s="48">
        <v>1</v>
      </c>
      <c r="J92" s="55"/>
      <c r="K92" s="56"/>
      <c r="L92" s="51"/>
      <c r="M92" s="52"/>
      <c r="N92" s="46">
        <v>9.930555555555555E-2</v>
      </c>
      <c r="O92" s="53">
        <f t="shared" si="1"/>
        <v>2.7777777777777818E-3</v>
      </c>
      <c r="P92" s="54"/>
    </row>
    <row r="93" spans="1:16" ht="16" x14ac:dyDescent="0.2">
      <c r="A93" s="46">
        <v>9.6527777777777768E-2</v>
      </c>
      <c r="B93" s="40" t="s">
        <v>114</v>
      </c>
      <c r="C93" s="40"/>
      <c r="D93" s="40" t="s">
        <v>120</v>
      </c>
      <c r="E93" s="37">
        <v>1</v>
      </c>
      <c r="F93" s="39" t="s">
        <v>46</v>
      </c>
      <c r="G93" s="47" t="s">
        <v>103</v>
      </c>
      <c r="H93" s="40" t="s">
        <v>261</v>
      </c>
      <c r="I93" s="48">
        <v>1</v>
      </c>
      <c r="J93" s="55"/>
      <c r="K93" s="56"/>
      <c r="L93" s="51"/>
      <c r="M93" s="52"/>
      <c r="N93" s="46">
        <v>9.930555555555555E-2</v>
      </c>
      <c r="O93" s="53">
        <f t="shared" si="1"/>
        <v>2.7777777777777818E-3</v>
      </c>
      <c r="P93" s="54"/>
    </row>
    <row r="94" spans="1:16" ht="16" x14ac:dyDescent="0.2">
      <c r="A94" s="46">
        <v>0.10208333333333335</v>
      </c>
      <c r="B94" s="40" t="s">
        <v>148</v>
      </c>
      <c r="C94" s="40"/>
      <c r="D94" s="40" t="s">
        <v>194</v>
      </c>
      <c r="E94" s="37">
        <v>1</v>
      </c>
      <c r="F94" s="39" t="s">
        <v>44</v>
      </c>
      <c r="G94" s="47" t="s">
        <v>125</v>
      </c>
      <c r="H94" s="40" t="s">
        <v>142</v>
      </c>
      <c r="I94" s="48"/>
      <c r="J94" s="55"/>
      <c r="K94" s="56">
        <v>1</v>
      </c>
      <c r="L94" s="51"/>
      <c r="M94" s="52"/>
      <c r="N94" s="46">
        <v>0.1125</v>
      </c>
      <c r="O94" s="53">
        <f t="shared" si="1"/>
        <v>1.0416666666666657E-2</v>
      </c>
      <c r="P94" s="54"/>
    </row>
    <row r="95" spans="1:16" ht="16" x14ac:dyDescent="0.2">
      <c r="A95" s="46">
        <v>0.10486111111111111</v>
      </c>
      <c r="B95" s="40" t="s">
        <v>126</v>
      </c>
      <c r="C95" s="40"/>
      <c r="D95" s="40" t="s">
        <v>194</v>
      </c>
      <c r="E95" s="37">
        <v>1</v>
      </c>
      <c r="F95" s="39" t="s">
        <v>45</v>
      </c>
      <c r="G95" s="47" t="s">
        <v>274</v>
      </c>
      <c r="H95" s="40" t="s">
        <v>103</v>
      </c>
      <c r="I95" s="48">
        <v>1</v>
      </c>
      <c r="J95" s="55"/>
      <c r="K95" s="56"/>
      <c r="L95" s="51"/>
      <c r="M95" s="52"/>
      <c r="N95" s="46">
        <v>0.11805555555555557</v>
      </c>
      <c r="O95" s="53">
        <f t="shared" si="1"/>
        <v>1.3194444444444453E-2</v>
      </c>
      <c r="P95" s="54"/>
    </row>
    <row r="96" spans="1:16" ht="16" x14ac:dyDescent="0.2">
      <c r="A96" s="46">
        <v>0.10486111111111111</v>
      </c>
      <c r="B96" s="40" t="s">
        <v>205</v>
      </c>
      <c r="C96" s="40"/>
      <c r="D96" s="40" t="s">
        <v>194</v>
      </c>
      <c r="E96" s="37">
        <v>1</v>
      </c>
      <c r="F96" s="39" t="s">
        <v>45</v>
      </c>
      <c r="G96" s="47" t="s">
        <v>103</v>
      </c>
      <c r="H96" s="40" t="s">
        <v>136</v>
      </c>
      <c r="I96" s="48"/>
      <c r="J96" s="55"/>
      <c r="K96" s="56"/>
      <c r="L96" s="51">
        <v>1</v>
      </c>
      <c r="M96" s="52"/>
      <c r="N96" s="46">
        <v>0.10902777777777778</v>
      </c>
      <c r="O96" s="53">
        <f t="shared" si="1"/>
        <v>4.1666666666666657E-3</v>
      </c>
      <c r="P96" s="54"/>
    </row>
    <row r="97" spans="1:16" ht="16" x14ac:dyDescent="0.2">
      <c r="A97" s="46">
        <v>0.10486111111111111</v>
      </c>
      <c r="B97" s="40" t="s">
        <v>146</v>
      </c>
      <c r="C97" s="40"/>
      <c r="D97" s="40" t="s">
        <v>194</v>
      </c>
      <c r="E97" s="37">
        <v>1</v>
      </c>
      <c r="F97" s="39" t="s">
        <v>50</v>
      </c>
      <c r="G97" s="47" t="s">
        <v>103</v>
      </c>
      <c r="H97" s="40" t="s">
        <v>136</v>
      </c>
      <c r="I97" s="48"/>
      <c r="J97" s="55"/>
      <c r="K97" s="56"/>
      <c r="L97" s="51">
        <v>1</v>
      </c>
      <c r="M97" s="52"/>
      <c r="N97" s="46">
        <v>0.10902777777777778</v>
      </c>
      <c r="O97" s="53">
        <f t="shared" si="1"/>
        <v>4.1666666666666657E-3</v>
      </c>
      <c r="P97" s="54"/>
    </row>
    <row r="98" spans="1:16" ht="16" x14ac:dyDescent="0.2">
      <c r="A98" s="46">
        <v>0.10902777777777778</v>
      </c>
      <c r="B98" s="40" t="s">
        <v>205</v>
      </c>
      <c r="C98" s="40"/>
      <c r="D98" s="40" t="s">
        <v>194</v>
      </c>
      <c r="E98" s="37">
        <v>1</v>
      </c>
      <c r="F98" s="39" t="s">
        <v>45</v>
      </c>
      <c r="G98" s="47" t="s">
        <v>136</v>
      </c>
      <c r="H98" s="40" t="s">
        <v>103</v>
      </c>
      <c r="I98" s="48"/>
      <c r="J98" s="55"/>
      <c r="K98" s="56"/>
      <c r="L98" s="51">
        <v>1</v>
      </c>
      <c r="M98" s="52"/>
      <c r="N98" s="46">
        <v>0.11805555555555557</v>
      </c>
      <c r="O98" s="53">
        <f t="shared" si="1"/>
        <v>9.0277777777777873E-3</v>
      </c>
      <c r="P98" s="54"/>
    </row>
    <row r="99" spans="1:16" ht="16" x14ac:dyDescent="0.2">
      <c r="A99" s="46">
        <v>0.10902777777777778</v>
      </c>
      <c r="B99" s="40" t="s">
        <v>146</v>
      </c>
      <c r="C99" s="40"/>
      <c r="D99" s="40" t="s">
        <v>194</v>
      </c>
      <c r="E99" s="37">
        <v>1</v>
      </c>
      <c r="F99" s="39" t="s">
        <v>50</v>
      </c>
      <c r="G99" s="47" t="s">
        <v>136</v>
      </c>
      <c r="H99" s="40" t="s">
        <v>103</v>
      </c>
      <c r="I99" s="48"/>
      <c r="J99" s="55"/>
      <c r="K99" s="56"/>
      <c r="L99" s="51">
        <v>1</v>
      </c>
      <c r="M99" s="52"/>
      <c r="N99" s="46">
        <v>0.11805555555555557</v>
      </c>
      <c r="O99" s="53">
        <f t="shared" si="1"/>
        <v>9.0277777777777873E-3</v>
      </c>
      <c r="P99" s="54"/>
    </row>
    <row r="100" spans="1:16" ht="16" x14ac:dyDescent="0.2">
      <c r="A100" s="46">
        <v>0.10625</v>
      </c>
      <c r="B100" s="40" t="s">
        <v>109</v>
      </c>
      <c r="C100" s="40"/>
      <c r="D100" s="40" t="s">
        <v>120</v>
      </c>
      <c r="E100" s="37">
        <v>1</v>
      </c>
      <c r="F100" s="39" t="s">
        <v>46</v>
      </c>
      <c r="G100" s="47" t="s">
        <v>125</v>
      </c>
      <c r="H100" s="40" t="s">
        <v>103</v>
      </c>
      <c r="I100" s="48"/>
      <c r="J100" s="55"/>
      <c r="K100" s="56">
        <v>1</v>
      </c>
      <c r="L100" s="51"/>
      <c r="M100" s="52"/>
      <c r="N100" s="46">
        <v>0.11458333333333333</v>
      </c>
      <c r="O100" s="53">
        <f t="shared" si="1"/>
        <v>8.3333333333333315E-3</v>
      </c>
      <c r="P100" s="54"/>
    </row>
    <row r="101" spans="1:16" ht="16" x14ac:dyDescent="0.2">
      <c r="A101" s="46">
        <v>0.10625</v>
      </c>
      <c r="B101" s="40" t="s">
        <v>155</v>
      </c>
      <c r="C101" s="40"/>
      <c r="D101" s="40" t="s">
        <v>194</v>
      </c>
      <c r="E101" s="37">
        <v>1</v>
      </c>
      <c r="F101" s="39" t="s">
        <v>44</v>
      </c>
      <c r="G101" s="47" t="s">
        <v>103</v>
      </c>
      <c r="H101" s="40" t="s">
        <v>142</v>
      </c>
      <c r="I101" s="48">
        <v>1</v>
      </c>
      <c r="J101" s="55"/>
      <c r="K101" s="56"/>
      <c r="L101" s="51"/>
      <c r="M101" s="52"/>
      <c r="N101" s="46">
        <v>0.10833333333333334</v>
      </c>
      <c r="O101" s="53">
        <f t="shared" si="1"/>
        <v>2.0833333333333398E-3</v>
      </c>
      <c r="P101" s="54"/>
    </row>
    <row r="102" spans="1:16" ht="16" x14ac:dyDescent="0.2">
      <c r="A102" s="46">
        <v>0.1125</v>
      </c>
      <c r="B102" s="40" t="s">
        <v>209</v>
      </c>
      <c r="C102" s="40"/>
      <c r="D102" s="40" t="s">
        <v>120</v>
      </c>
      <c r="E102" s="37">
        <v>1</v>
      </c>
      <c r="F102" s="39" t="s">
        <v>44</v>
      </c>
      <c r="G102" s="47" t="s">
        <v>230</v>
      </c>
      <c r="H102" s="40" t="s">
        <v>103</v>
      </c>
      <c r="I102" s="48"/>
      <c r="J102" s="55"/>
      <c r="K102" s="56">
        <v>1</v>
      </c>
      <c r="L102" s="51"/>
      <c r="M102" s="52"/>
      <c r="N102" s="46">
        <v>0.12430555555555556</v>
      </c>
      <c r="O102" s="53">
        <f t="shared" si="1"/>
        <v>1.1805555555555555E-2</v>
      </c>
      <c r="P102" s="54"/>
    </row>
    <row r="103" spans="1:16" ht="16" x14ac:dyDescent="0.2">
      <c r="A103" s="46">
        <v>0.1173611111111111</v>
      </c>
      <c r="B103" s="40" t="s">
        <v>335</v>
      </c>
      <c r="C103" s="40"/>
      <c r="D103" s="40" t="s">
        <v>120</v>
      </c>
      <c r="E103" s="37">
        <v>2</v>
      </c>
      <c r="F103" s="39" t="s">
        <v>50</v>
      </c>
      <c r="G103" s="47" t="s">
        <v>190</v>
      </c>
      <c r="H103" s="40" t="s">
        <v>103</v>
      </c>
      <c r="I103" s="48"/>
      <c r="J103" s="55"/>
      <c r="K103" s="56"/>
      <c r="L103" s="51">
        <v>1</v>
      </c>
      <c r="M103" s="52"/>
      <c r="N103" s="46">
        <v>0.12361111111111112</v>
      </c>
      <c r="O103" s="53">
        <f t="shared" si="1"/>
        <v>6.2500000000000194E-3</v>
      </c>
      <c r="P103" s="54"/>
    </row>
    <row r="104" spans="1:16" ht="16" x14ac:dyDescent="0.2">
      <c r="A104" s="46">
        <v>0.125</v>
      </c>
      <c r="B104" s="40" t="s">
        <v>114</v>
      </c>
      <c r="C104" s="40"/>
      <c r="D104" s="40" t="s">
        <v>120</v>
      </c>
      <c r="E104" s="37">
        <v>1</v>
      </c>
      <c r="F104" s="39" t="s">
        <v>46</v>
      </c>
      <c r="G104" s="47" t="s">
        <v>103</v>
      </c>
      <c r="H104" s="40" t="s">
        <v>237</v>
      </c>
      <c r="I104" s="48">
        <v>1</v>
      </c>
      <c r="J104" s="55"/>
      <c r="K104" s="56"/>
      <c r="L104" s="51"/>
      <c r="M104" s="52"/>
      <c r="N104" s="46">
        <v>0.12916666666666668</v>
      </c>
      <c r="O104" s="53">
        <f t="shared" si="1"/>
        <v>4.1666666666666796E-3</v>
      </c>
      <c r="P104" s="54"/>
    </row>
    <row r="105" spans="1:16" ht="16" x14ac:dyDescent="0.2">
      <c r="A105" s="46">
        <v>0.12708333333333333</v>
      </c>
      <c r="B105" s="40" t="s">
        <v>207</v>
      </c>
      <c r="C105" s="40">
        <v>1</v>
      </c>
      <c r="D105" s="40" t="s">
        <v>194</v>
      </c>
      <c r="E105" s="37"/>
      <c r="F105" s="39" t="s">
        <v>45</v>
      </c>
      <c r="G105" s="47" t="s">
        <v>143</v>
      </c>
      <c r="H105" s="40" t="s">
        <v>107</v>
      </c>
      <c r="I105" s="48"/>
      <c r="J105" s="55"/>
      <c r="K105" s="56">
        <v>1</v>
      </c>
      <c r="L105" s="51"/>
      <c r="M105" s="52"/>
      <c r="N105" s="46">
        <v>0.13541666666666666</v>
      </c>
      <c r="O105" s="53">
        <f t="shared" si="1"/>
        <v>8.3333333333333315E-3</v>
      </c>
      <c r="P105" s="54"/>
    </row>
    <row r="106" spans="1:16" ht="16" x14ac:dyDescent="0.2">
      <c r="A106" s="46">
        <v>0.13333333333333333</v>
      </c>
      <c r="B106" s="40" t="s">
        <v>318</v>
      </c>
      <c r="C106" s="40"/>
      <c r="D106" s="40" t="s">
        <v>120</v>
      </c>
      <c r="E106" s="37">
        <v>1</v>
      </c>
      <c r="F106" s="39" t="s">
        <v>44</v>
      </c>
      <c r="G106" s="47" t="s">
        <v>103</v>
      </c>
      <c r="H106" s="40" t="s">
        <v>136</v>
      </c>
      <c r="I106" s="48"/>
      <c r="J106" s="55"/>
      <c r="K106" s="56"/>
      <c r="L106" s="51">
        <v>1</v>
      </c>
      <c r="M106" s="52"/>
      <c r="N106" s="46">
        <v>0.1388888888888889</v>
      </c>
      <c r="O106" s="53">
        <f t="shared" si="1"/>
        <v>5.5555555555555636E-3</v>
      </c>
      <c r="P106" s="54"/>
    </row>
    <row r="107" spans="1:16" ht="16" x14ac:dyDescent="0.2">
      <c r="A107" s="46">
        <v>0.1388888888888889</v>
      </c>
      <c r="B107" s="40" t="s">
        <v>318</v>
      </c>
      <c r="C107" s="40"/>
      <c r="D107" s="40" t="s">
        <v>120</v>
      </c>
      <c r="E107" s="37">
        <v>1</v>
      </c>
      <c r="F107" s="39" t="s">
        <v>44</v>
      </c>
      <c r="G107" s="47" t="s">
        <v>136</v>
      </c>
      <c r="H107" s="40" t="s">
        <v>103</v>
      </c>
      <c r="I107" s="48"/>
      <c r="J107" s="55"/>
      <c r="K107" s="56"/>
      <c r="L107" s="51">
        <v>1</v>
      </c>
      <c r="M107" s="52"/>
      <c r="N107" s="46">
        <v>0.14444444444444446</v>
      </c>
      <c r="O107" s="53">
        <f t="shared" si="1"/>
        <v>5.5555555555555636E-3</v>
      </c>
      <c r="P107" s="54"/>
    </row>
    <row r="108" spans="1:16" ht="16" x14ac:dyDescent="0.2">
      <c r="A108" s="46">
        <v>0.13472222222222222</v>
      </c>
      <c r="B108" s="40" t="s">
        <v>147</v>
      </c>
      <c r="C108" s="40"/>
      <c r="D108" s="40" t="s">
        <v>194</v>
      </c>
      <c r="E108" s="37">
        <v>1</v>
      </c>
      <c r="F108" s="39" t="s">
        <v>44</v>
      </c>
      <c r="G108" s="47" t="s">
        <v>172</v>
      </c>
      <c r="H108" s="40" t="s">
        <v>103</v>
      </c>
      <c r="I108" s="48">
        <v>1</v>
      </c>
      <c r="J108" s="55"/>
      <c r="K108" s="56"/>
      <c r="L108" s="51"/>
      <c r="M108" s="52"/>
      <c r="N108" s="46">
        <v>0.14652777777777778</v>
      </c>
      <c r="O108" s="53">
        <f t="shared" si="1"/>
        <v>1.1805555555555569E-2</v>
      </c>
      <c r="P108" s="54"/>
    </row>
    <row r="109" spans="1:16" ht="16" x14ac:dyDescent="0.2">
      <c r="A109" s="46"/>
      <c r="B109" s="40"/>
      <c r="C109" s="40"/>
      <c r="D109" s="40"/>
      <c r="E109" s="37"/>
      <c r="F109" s="39"/>
      <c r="G109" s="47"/>
      <c r="H109" s="40"/>
      <c r="I109" s="48"/>
      <c r="J109" s="55"/>
      <c r="K109" s="56"/>
      <c r="L109" s="51"/>
      <c r="M109" s="52"/>
      <c r="N109" s="46"/>
      <c r="O109" s="53">
        <f t="shared" si="1"/>
        <v>0</v>
      </c>
      <c r="P109" s="54"/>
    </row>
    <row r="110" spans="1:16" ht="16" x14ac:dyDescent="0.2">
      <c r="A110" s="46"/>
      <c r="B110" s="40"/>
      <c r="C110" s="40"/>
      <c r="D110" s="40"/>
      <c r="E110" s="37"/>
      <c r="F110" s="39"/>
      <c r="G110" s="47"/>
      <c r="H110" s="40"/>
      <c r="I110" s="48"/>
      <c r="J110" s="55"/>
      <c r="K110" s="56"/>
      <c r="L110" s="51"/>
      <c r="M110" s="52"/>
      <c r="N110" s="46"/>
      <c r="O110" s="53">
        <f t="shared" si="1"/>
        <v>0</v>
      </c>
      <c r="P110" s="54"/>
    </row>
    <row r="111" spans="1:16" ht="16" x14ac:dyDescent="0.2">
      <c r="A111" s="46"/>
      <c r="B111" s="40"/>
      <c r="C111" s="40"/>
      <c r="D111" s="40"/>
      <c r="E111" s="37"/>
      <c r="F111" s="39"/>
      <c r="G111" s="47"/>
      <c r="H111" s="40"/>
      <c r="I111" s="48"/>
      <c r="J111" s="55"/>
      <c r="K111" s="56"/>
      <c r="L111" s="51"/>
      <c r="M111" s="52"/>
      <c r="N111" s="46"/>
      <c r="O111" s="53">
        <f t="shared" si="1"/>
        <v>0</v>
      </c>
      <c r="P111" s="54"/>
    </row>
    <row r="112" spans="1:16" ht="16" x14ac:dyDescent="0.2">
      <c r="A112" s="46"/>
      <c r="B112" s="40"/>
      <c r="C112" s="40"/>
      <c r="D112" s="40"/>
      <c r="E112" s="37"/>
      <c r="F112" s="39"/>
      <c r="G112" s="47"/>
      <c r="H112" s="40"/>
      <c r="I112" s="48"/>
      <c r="J112" s="55"/>
      <c r="K112" s="56"/>
      <c r="L112" s="51"/>
      <c r="M112" s="52"/>
      <c r="N112" s="46"/>
      <c r="O112" s="53">
        <f t="shared" si="1"/>
        <v>0</v>
      </c>
      <c r="P112" s="54"/>
    </row>
    <row r="113" spans="1:16" ht="16" x14ac:dyDescent="0.2">
      <c r="A113" s="46"/>
      <c r="B113" s="40"/>
      <c r="C113" s="40"/>
      <c r="D113" s="40"/>
      <c r="E113" s="37"/>
      <c r="F113" s="39"/>
      <c r="G113" s="47"/>
      <c r="H113" s="40"/>
      <c r="I113" s="48"/>
      <c r="J113" s="55"/>
      <c r="K113" s="56"/>
      <c r="L113" s="51"/>
      <c r="M113" s="52"/>
      <c r="N113" s="46"/>
      <c r="O113" s="53">
        <f t="shared" si="1"/>
        <v>0</v>
      </c>
      <c r="P113" s="54"/>
    </row>
    <row r="114" spans="1:16" ht="16" x14ac:dyDescent="0.2">
      <c r="A114" s="46"/>
      <c r="B114" s="40"/>
      <c r="C114" s="40"/>
      <c r="D114" s="40"/>
      <c r="E114" s="37"/>
      <c r="F114" s="39"/>
      <c r="G114" s="47"/>
      <c r="H114" s="40"/>
      <c r="I114" s="48"/>
      <c r="J114" s="55"/>
      <c r="K114" s="56"/>
      <c r="L114" s="51"/>
      <c r="M114" s="52"/>
      <c r="N114" s="46"/>
      <c r="O114" s="53">
        <f t="shared" si="1"/>
        <v>0</v>
      </c>
      <c r="P114" s="54"/>
    </row>
    <row r="115" spans="1:16" ht="16" x14ac:dyDescent="0.2">
      <c r="A115" s="46"/>
      <c r="B115" s="40"/>
      <c r="C115" s="40"/>
      <c r="D115" s="40"/>
      <c r="E115" s="37"/>
      <c r="F115" s="39"/>
      <c r="G115" s="47"/>
      <c r="H115" s="40"/>
      <c r="I115" s="48"/>
      <c r="J115" s="55"/>
      <c r="K115" s="56"/>
      <c r="L115" s="51"/>
      <c r="M115" s="52"/>
      <c r="N115" s="46"/>
      <c r="O115" s="53">
        <f t="shared" si="1"/>
        <v>0</v>
      </c>
      <c r="P115" s="54"/>
    </row>
    <row r="116" spans="1:16" ht="16" x14ac:dyDescent="0.2">
      <c r="A116" s="46"/>
      <c r="B116" s="40"/>
      <c r="C116" s="40"/>
      <c r="D116" s="40"/>
      <c r="E116" s="37"/>
      <c r="F116" s="39"/>
      <c r="G116" s="47"/>
      <c r="H116" s="40"/>
      <c r="I116" s="48"/>
      <c r="J116" s="55"/>
      <c r="K116" s="56"/>
      <c r="L116" s="51"/>
      <c r="M116" s="52"/>
      <c r="N116" s="46"/>
      <c r="O116" s="53">
        <f t="shared" si="1"/>
        <v>0</v>
      </c>
      <c r="P116" s="54"/>
    </row>
    <row r="117" spans="1:16" ht="16" x14ac:dyDescent="0.2">
      <c r="A117" s="46"/>
      <c r="B117" s="40"/>
      <c r="C117" s="40"/>
      <c r="D117" s="40"/>
      <c r="E117" s="37"/>
      <c r="F117" s="39"/>
      <c r="G117" s="47"/>
      <c r="H117" s="40"/>
      <c r="I117" s="48"/>
      <c r="J117" s="55"/>
      <c r="K117" s="56"/>
      <c r="L117" s="51"/>
      <c r="M117" s="52"/>
      <c r="N117" s="46"/>
      <c r="O117" s="53">
        <f t="shared" si="1"/>
        <v>0</v>
      </c>
      <c r="P117" s="54"/>
    </row>
    <row r="118" spans="1:16" ht="16" x14ac:dyDescent="0.2">
      <c r="A118" s="46"/>
      <c r="B118" s="40"/>
      <c r="C118" s="40"/>
      <c r="D118" s="40"/>
      <c r="E118" s="37"/>
      <c r="F118" s="39"/>
      <c r="G118" s="47"/>
      <c r="H118" s="40"/>
      <c r="I118" s="48"/>
      <c r="J118" s="55"/>
      <c r="K118" s="56"/>
      <c r="L118" s="51"/>
      <c r="M118" s="52"/>
      <c r="N118" s="46"/>
      <c r="O118" s="53">
        <f t="shared" si="1"/>
        <v>0</v>
      </c>
      <c r="P118" s="54"/>
    </row>
    <row r="119" spans="1:16" ht="16" x14ac:dyDescent="0.2">
      <c r="A119" s="46"/>
      <c r="B119" s="40"/>
      <c r="C119" s="40"/>
      <c r="D119" s="40"/>
      <c r="E119" s="37"/>
      <c r="F119" s="39"/>
      <c r="G119" s="47"/>
      <c r="H119" s="40"/>
      <c r="I119" s="48"/>
      <c r="J119" s="55"/>
      <c r="K119" s="56"/>
      <c r="L119" s="51"/>
      <c r="M119" s="52"/>
      <c r="N119" s="46"/>
      <c r="O119" s="53">
        <f t="shared" si="1"/>
        <v>0</v>
      </c>
      <c r="P119" s="54"/>
    </row>
    <row r="120" spans="1:16" ht="16" x14ac:dyDescent="0.2">
      <c r="A120" s="46"/>
      <c r="B120" s="40"/>
      <c r="C120" s="40"/>
      <c r="D120" s="40"/>
      <c r="E120" s="37"/>
      <c r="F120" s="39"/>
      <c r="G120" s="47"/>
      <c r="H120" s="40"/>
      <c r="I120" s="48"/>
      <c r="J120" s="55"/>
      <c r="K120" s="56"/>
      <c r="L120" s="51"/>
      <c r="M120" s="52"/>
      <c r="N120" s="46"/>
      <c r="O120" s="53">
        <f t="shared" si="1"/>
        <v>0</v>
      </c>
      <c r="P120" s="54"/>
    </row>
    <row r="121" spans="1:16" ht="16" x14ac:dyDescent="0.2">
      <c r="A121" s="46"/>
      <c r="B121" s="40"/>
      <c r="C121" s="40"/>
      <c r="D121" s="40"/>
      <c r="E121" s="37"/>
      <c r="F121" s="39"/>
      <c r="G121" s="47"/>
      <c r="H121" s="40"/>
      <c r="I121" s="48"/>
      <c r="J121" s="55"/>
      <c r="K121" s="56"/>
      <c r="L121" s="51"/>
      <c r="M121" s="52"/>
      <c r="N121" s="46"/>
      <c r="O121" s="53">
        <f t="shared" si="1"/>
        <v>0</v>
      </c>
      <c r="P121" s="54"/>
    </row>
    <row r="122" spans="1:16" ht="16" x14ac:dyDescent="0.2">
      <c r="A122" s="46"/>
      <c r="B122" s="40"/>
      <c r="C122" s="40"/>
      <c r="D122" s="40"/>
      <c r="E122" s="37"/>
      <c r="F122" s="39"/>
      <c r="G122" s="47"/>
      <c r="H122" s="40"/>
      <c r="I122" s="48"/>
      <c r="J122" s="55"/>
      <c r="K122" s="56"/>
      <c r="L122" s="51"/>
      <c r="M122" s="52"/>
      <c r="N122" s="46"/>
      <c r="O122" s="53">
        <f t="shared" si="1"/>
        <v>0</v>
      </c>
      <c r="P122" s="54"/>
    </row>
    <row r="123" spans="1:16" ht="16" x14ac:dyDescent="0.2">
      <c r="A123" s="46"/>
      <c r="B123" s="40"/>
      <c r="C123" s="40"/>
      <c r="D123" s="40"/>
      <c r="E123" s="37"/>
      <c r="F123" s="39"/>
      <c r="G123" s="47"/>
      <c r="H123" s="40"/>
      <c r="I123" s="48"/>
      <c r="J123" s="55"/>
      <c r="K123" s="56"/>
      <c r="L123" s="51"/>
      <c r="M123" s="52"/>
      <c r="N123" s="46"/>
      <c r="O123" s="53">
        <f t="shared" si="1"/>
        <v>0</v>
      </c>
      <c r="P123" s="58"/>
    </row>
    <row r="124" spans="1:16" ht="16" x14ac:dyDescent="0.2">
      <c r="A124" s="46"/>
      <c r="B124" s="40"/>
      <c r="C124" s="40"/>
      <c r="D124" s="40"/>
      <c r="E124" s="37"/>
      <c r="F124" s="39"/>
      <c r="G124" s="47"/>
      <c r="H124" s="40"/>
      <c r="I124" s="48"/>
      <c r="J124" s="55"/>
      <c r="K124" s="56"/>
      <c r="L124" s="51"/>
      <c r="M124" s="52"/>
      <c r="N124" s="46"/>
      <c r="O124" s="53">
        <f t="shared" si="1"/>
        <v>0</v>
      </c>
      <c r="P124" s="54"/>
    </row>
    <row r="125" spans="1:16" ht="16" x14ac:dyDescent="0.2">
      <c r="A125" s="46"/>
      <c r="B125" s="40"/>
      <c r="C125" s="40"/>
      <c r="D125" s="40"/>
      <c r="E125" s="37"/>
      <c r="F125" s="39"/>
      <c r="G125" s="47"/>
      <c r="H125" s="40"/>
      <c r="I125" s="48"/>
      <c r="J125" s="55"/>
      <c r="K125" s="56"/>
      <c r="L125" s="51"/>
      <c r="M125" s="52"/>
      <c r="N125" s="46"/>
      <c r="O125" s="53">
        <f t="shared" si="1"/>
        <v>0</v>
      </c>
      <c r="P125" s="54"/>
    </row>
    <row r="126" spans="1:16" ht="16" x14ac:dyDescent="0.2">
      <c r="A126" s="46"/>
      <c r="B126" s="40"/>
      <c r="C126" s="40"/>
      <c r="D126" s="40"/>
      <c r="E126" s="37"/>
      <c r="F126" s="39"/>
      <c r="G126" s="47"/>
      <c r="H126" s="40"/>
      <c r="I126" s="48"/>
      <c r="J126" s="55"/>
      <c r="K126" s="56"/>
      <c r="L126" s="51"/>
      <c r="M126" s="52"/>
      <c r="N126" s="46"/>
      <c r="O126" s="53">
        <f t="shared" si="1"/>
        <v>0</v>
      </c>
      <c r="P126" s="54"/>
    </row>
    <row r="127" spans="1:16" ht="16" x14ac:dyDescent="0.2">
      <c r="A127" s="46"/>
      <c r="B127" s="40"/>
      <c r="C127" s="40"/>
      <c r="D127" s="40"/>
      <c r="E127" s="37"/>
      <c r="F127" s="39"/>
      <c r="G127" s="47"/>
      <c r="H127" s="40"/>
      <c r="I127" s="48"/>
      <c r="J127" s="55"/>
      <c r="K127" s="56"/>
      <c r="L127" s="51"/>
      <c r="M127" s="52"/>
      <c r="N127" s="46"/>
      <c r="O127" s="53">
        <f t="shared" si="1"/>
        <v>0</v>
      </c>
      <c r="P127" s="54"/>
    </row>
    <row r="128" spans="1:16" ht="16" x14ac:dyDescent="0.2">
      <c r="A128" s="46"/>
      <c r="B128" s="40"/>
      <c r="C128" s="40"/>
      <c r="D128" s="40"/>
      <c r="E128" s="37"/>
      <c r="F128" s="39"/>
      <c r="G128" s="47"/>
      <c r="H128" s="40"/>
      <c r="I128" s="48"/>
      <c r="J128" s="55"/>
      <c r="K128" s="56"/>
      <c r="L128" s="51"/>
      <c r="M128" s="52"/>
      <c r="N128" s="46"/>
      <c r="O128" s="53">
        <f t="shared" si="1"/>
        <v>0</v>
      </c>
      <c r="P128" s="54"/>
    </row>
    <row r="129" spans="1:16" ht="16" x14ac:dyDescent="0.2">
      <c r="A129" s="46"/>
      <c r="B129" s="40"/>
      <c r="C129" s="40"/>
      <c r="D129" s="40"/>
      <c r="E129" s="37"/>
      <c r="F129" s="39"/>
      <c r="G129" s="47"/>
      <c r="H129" s="40"/>
      <c r="I129" s="57"/>
      <c r="J129" s="49"/>
      <c r="K129" s="50"/>
      <c r="L129" s="51"/>
      <c r="M129" s="52"/>
      <c r="N129" s="46"/>
      <c r="O129" s="53">
        <f t="shared" si="1"/>
        <v>0</v>
      </c>
      <c r="P129" s="54"/>
    </row>
    <row r="130" spans="1:16" ht="16" x14ac:dyDescent="0.2">
      <c r="A130" s="46"/>
      <c r="B130" s="40"/>
      <c r="C130" s="40"/>
      <c r="D130" s="40"/>
      <c r="E130" s="37"/>
      <c r="F130" s="39"/>
      <c r="G130" s="47"/>
      <c r="H130" s="40"/>
      <c r="I130" s="48"/>
      <c r="J130" s="49"/>
      <c r="K130" s="50"/>
      <c r="L130" s="51"/>
      <c r="M130" s="52"/>
      <c r="N130" s="46"/>
      <c r="O130" s="53">
        <f t="shared" si="1"/>
        <v>0</v>
      </c>
      <c r="P130" s="54"/>
    </row>
    <row r="131" spans="1:16" ht="16" x14ac:dyDescent="0.2">
      <c r="A131" s="46"/>
      <c r="B131" s="40"/>
      <c r="C131" s="40"/>
      <c r="D131" s="40"/>
      <c r="E131" s="37"/>
      <c r="F131" s="39"/>
      <c r="G131" s="47"/>
      <c r="H131" s="40"/>
      <c r="I131" s="48"/>
      <c r="J131" s="49"/>
      <c r="K131" s="50"/>
      <c r="L131" s="51"/>
      <c r="M131" s="52"/>
      <c r="N131" s="46"/>
      <c r="O131" s="53">
        <f t="shared" si="1"/>
        <v>0</v>
      </c>
      <c r="P131" s="54"/>
    </row>
    <row r="132" spans="1:16" ht="16" x14ac:dyDescent="0.2">
      <c r="A132" s="46"/>
      <c r="B132" s="40"/>
      <c r="C132" s="40"/>
      <c r="D132" s="40"/>
      <c r="E132" s="37"/>
      <c r="F132" s="39"/>
      <c r="G132" s="47"/>
      <c r="H132" s="40"/>
      <c r="I132" s="48"/>
      <c r="J132" s="49"/>
      <c r="K132" s="50"/>
      <c r="L132" s="51"/>
      <c r="M132" s="52"/>
      <c r="N132" s="46"/>
      <c r="O132" s="53">
        <f t="shared" ref="O132:O195" si="2">ABS(N132-A132)</f>
        <v>0</v>
      </c>
      <c r="P132" s="54"/>
    </row>
    <row r="133" spans="1:16" ht="16" x14ac:dyDescent="0.2">
      <c r="A133" s="46"/>
      <c r="B133" s="40"/>
      <c r="C133" s="40"/>
      <c r="D133" s="40"/>
      <c r="E133" s="37"/>
      <c r="F133" s="39"/>
      <c r="G133" s="47"/>
      <c r="H133" s="40"/>
      <c r="I133" s="48"/>
      <c r="J133" s="49"/>
      <c r="K133" s="50"/>
      <c r="L133" s="51"/>
      <c r="M133" s="52"/>
      <c r="N133" s="46"/>
      <c r="O133" s="53">
        <f t="shared" si="2"/>
        <v>0</v>
      </c>
      <c r="P133" s="54"/>
    </row>
    <row r="134" spans="1:16" ht="16" x14ac:dyDescent="0.2">
      <c r="A134" s="46"/>
      <c r="B134" s="40"/>
      <c r="C134" s="40"/>
      <c r="D134" s="40"/>
      <c r="E134" s="37"/>
      <c r="F134" s="39"/>
      <c r="G134" s="47"/>
      <c r="H134" s="40"/>
      <c r="I134" s="48"/>
      <c r="J134" s="49"/>
      <c r="K134" s="50"/>
      <c r="L134" s="51"/>
      <c r="M134" s="52"/>
      <c r="N134" s="46"/>
      <c r="O134" s="53">
        <f t="shared" si="2"/>
        <v>0</v>
      </c>
      <c r="P134" s="54"/>
    </row>
    <row r="135" spans="1:16" ht="16" x14ac:dyDescent="0.2">
      <c r="A135" s="46"/>
      <c r="B135" s="40"/>
      <c r="C135" s="40"/>
      <c r="D135" s="40"/>
      <c r="E135" s="37"/>
      <c r="F135" s="39"/>
      <c r="G135" s="47"/>
      <c r="H135" s="40"/>
      <c r="I135" s="48"/>
      <c r="J135" s="49"/>
      <c r="K135" s="50"/>
      <c r="L135" s="51"/>
      <c r="M135" s="52"/>
      <c r="N135" s="46"/>
      <c r="O135" s="53">
        <f t="shared" si="2"/>
        <v>0</v>
      </c>
      <c r="P135" s="54"/>
    </row>
    <row r="136" spans="1:16" ht="16" x14ac:dyDescent="0.2">
      <c r="A136" s="46"/>
      <c r="B136" s="40"/>
      <c r="C136" s="40"/>
      <c r="D136" s="40"/>
      <c r="E136" s="37"/>
      <c r="F136" s="39"/>
      <c r="G136" s="47"/>
      <c r="H136" s="40"/>
      <c r="I136" s="48"/>
      <c r="J136" s="49"/>
      <c r="K136" s="50"/>
      <c r="L136" s="51"/>
      <c r="M136" s="52"/>
      <c r="N136" s="46"/>
      <c r="O136" s="53">
        <f t="shared" si="2"/>
        <v>0</v>
      </c>
      <c r="P136" s="54"/>
    </row>
    <row r="137" spans="1:16" ht="16" x14ac:dyDescent="0.2">
      <c r="A137" s="46"/>
      <c r="B137" s="40"/>
      <c r="C137" s="40"/>
      <c r="D137" s="40"/>
      <c r="E137" s="37"/>
      <c r="F137" s="39"/>
      <c r="G137" s="47"/>
      <c r="H137" s="40"/>
      <c r="I137" s="48"/>
      <c r="J137" s="49"/>
      <c r="K137" s="50"/>
      <c r="L137" s="51"/>
      <c r="M137" s="52"/>
      <c r="N137" s="46"/>
      <c r="O137" s="53">
        <f t="shared" si="2"/>
        <v>0</v>
      </c>
      <c r="P137" s="54"/>
    </row>
    <row r="138" spans="1:16" ht="16" x14ac:dyDescent="0.2">
      <c r="A138" s="46"/>
      <c r="B138" s="40"/>
      <c r="C138" s="40"/>
      <c r="D138" s="40"/>
      <c r="E138" s="37"/>
      <c r="F138" s="39"/>
      <c r="G138" s="47"/>
      <c r="H138" s="40"/>
      <c r="I138" s="48"/>
      <c r="J138" s="49"/>
      <c r="K138" s="50"/>
      <c r="L138" s="51"/>
      <c r="M138" s="52"/>
      <c r="N138" s="46"/>
      <c r="O138" s="53">
        <f t="shared" si="2"/>
        <v>0</v>
      </c>
      <c r="P138" s="54"/>
    </row>
    <row r="139" spans="1:16" ht="16" x14ac:dyDescent="0.2">
      <c r="A139" s="46"/>
      <c r="B139" s="40"/>
      <c r="C139" s="40"/>
      <c r="D139" s="40"/>
      <c r="E139" s="37"/>
      <c r="F139" s="39"/>
      <c r="G139" s="47"/>
      <c r="H139" s="40"/>
      <c r="I139" s="48"/>
      <c r="J139" s="49"/>
      <c r="K139" s="50"/>
      <c r="L139" s="51"/>
      <c r="M139" s="52"/>
      <c r="N139" s="46"/>
      <c r="O139" s="53">
        <f t="shared" si="2"/>
        <v>0</v>
      </c>
      <c r="P139" s="54"/>
    </row>
    <row r="140" spans="1:16" ht="16" x14ac:dyDescent="0.2">
      <c r="A140" s="46"/>
      <c r="B140" s="40"/>
      <c r="C140" s="40"/>
      <c r="D140" s="40"/>
      <c r="E140" s="37"/>
      <c r="F140" s="39"/>
      <c r="G140" s="47"/>
      <c r="H140" s="40"/>
      <c r="I140" s="48"/>
      <c r="J140" s="49"/>
      <c r="K140" s="50"/>
      <c r="L140" s="51"/>
      <c r="M140" s="52"/>
      <c r="N140" s="46"/>
      <c r="O140" s="53">
        <f t="shared" si="2"/>
        <v>0</v>
      </c>
      <c r="P140" s="54"/>
    </row>
    <row r="141" spans="1:16" ht="16" x14ac:dyDescent="0.2">
      <c r="A141" s="46"/>
      <c r="B141" s="40"/>
      <c r="C141" s="40"/>
      <c r="D141" s="40"/>
      <c r="E141" s="37"/>
      <c r="F141" s="39"/>
      <c r="G141" s="47"/>
      <c r="H141" s="40"/>
      <c r="I141" s="48"/>
      <c r="J141" s="49"/>
      <c r="K141" s="50"/>
      <c r="L141" s="51"/>
      <c r="M141" s="52"/>
      <c r="N141" s="46"/>
      <c r="O141" s="53">
        <f t="shared" si="2"/>
        <v>0</v>
      </c>
      <c r="P141" s="54"/>
    </row>
    <row r="142" spans="1:16" ht="16" x14ac:dyDescent="0.2">
      <c r="A142" s="46"/>
      <c r="B142" s="40"/>
      <c r="C142" s="40"/>
      <c r="D142" s="40"/>
      <c r="E142" s="37"/>
      <c r="F142" s="39"/>
      <c r="G142" s="47"/>
      <c r="H142" s="40"/>
      <c r="I142" s="48"/>
      <c r="J142" s="49"/>
      <c r="K142" s="50"/>
      <c r="L142" s="51"/>
      <c r="M142" s="52"/>
      <c r="N142" s="46"/>
      <c r="O142" s="53">
        <f t="shared" si="2"/>
        <v>0</v>
      </c>
      <c r="P142" s="54"/>
    </row>
    <row r="143" spans="1:16" ht="16" x14ac:dyDescent="0.2">
      <c r="A143" s="46"/>
      <c r="B143" s="40"/>
      <c r="C143" s="40"/>
      <c r="D143" s="40"/>
      <c r="E143" s="37"/>
      <c r="F143" s="39"/>
      <c r="G143" s="47"/>
      <c r="H143" s="40"/>
      <c r="I143" s="48"/>
      <c r="J143" s="49"/>
      <c r="K143" s="50"/>
      <c r="L143" s="51"/>
      <c r="M143" s="52"/>
      <c r="N143" s="46"/>
      <c r="O143" s="53">
        <f t="shared" si="2"/>
        <v>0</v>
      </c>
      <c r="P143" s="54"/>
    </row>
    <row r="144" spans="1:16" ht="16" x14ac:dyDescent="0.2">
      <c r="A144" s="46"/>
      <c r="B144" s="40"/>
      <c r="C144" s="40"/>
      <c r="D144" s="40"/>
      <c r="E144" s="37"/>
      <c r="F144" s="39"/>
      <c r="G144" s="47"/>
      <c r="H144" s="40"/>
      <c r="I144" s="48"/>
      <c r="J144" s="49"/>
      <c r="K144" s="50"/>
      <c r="L144" s="51"/>
      <c r="M144" s="52"/>
      <c r="N144" s="46"/>
      <c r="O144" s="53">
        <f t="shared" si="2"/>
        <v>0</v>
      </c>
      <c r="P144" s="54"/>
    </row>
    <row r="145" spans="1:16" ht="16" x14ac:dyDescent="0.2">
      <c r="A145" s="46"/>
      <c r="B145" s="40"/>
      <c r="C145" s="40"/>
      <c r="D145" s="40"/>
      <c r="E145" s="37"/>
      <c r="F145" s="39"/>
      <c r="G145" s="47"/>
      <c r="H145" s="40"/>
      <c r="I145" s="48"/>
      <c r="J145" s="49"/>
      <c r="K145" s="50"/>
      <c r="L145" s="51"/>
      <c r="M145" s="52"/>
      <c r="N145" s="46"/>
      <c r="O145" s="53">
        <f t="shared" si="2"/>
        <v>0</v>
      </c>
      <c r="P145" s="54"/>
    </row>
    <row r="146" spans="1:16" ht="16" x14ac:dyDescent="0.2">
      <c r="A146" s="46"/>
      <c r="B146" s="40"/>
      <c r="C146" s="40"/>
      <c r="D146" s="40"/>
      <c r="E146" s="37"/>
      <c r="F146" s="39"/>
      <c r="G146" s="47"/>
      <c r="H146" s="40"/>
      <c r="I146" s="48"/>
      <c r="J146" s="49"/>
      <c r="K146" s="50"/>
      <c r="L146" s="51"/>
      <c r="M146" s="52"/>
      <c r="N146" s="46"/>
      <c r="O146" s="53">
        <f t="shared" si="2"/>
        <v>0</v>
      </c>
      <c r="P146" s="54"/>
    </row>
    <row r="147" spans="1:16" ht="16" x14ac:dyDescent="0.2">
      <c r="A147" s="46"/>
      <c r="B147" s="40"/>
      <c r="C147" s="40"/>
      <c r="D147" s="40"/>
      <c r="E147" s="37"/>
      <c r="F147" s="39"/>
      <c r="G147" s="47"/>
      <c r="H147" s="40"/>
      <c r="I147" s="48"/>
      <c r="J147" s="49"/>
      <c r="K147" s="50"/>
      <c r="L147" s="51"/>
      <c r="M147" s="52"/>
      <c r="N147" s="46"/>
      <c r="O147" s="53">
        <f t="shared" si="2"/>
        <v>0</v>
      </c>
      <c r="P147" s="54"/>
    </row>
    <row r="148" spans="1:16" ht="16" x14ac:dyDescent="0.2">
      <c r="A148" s="46"/>
      <c r="B148" s="40"/>
      <c r="C148" s="40"/>
      <c r="D148" s="40"/>
      <c r="E148" s="37"/>
      <c r="F148" s="39"/>
      <c r="G148" s="47"/>
      <c r="H148" s="40"/>
      <c r="I148" s="48"/>
      <c r="J148" s="49"/>
      <c r="K148" s="50"/>
      <c r="L148" s="51"/>
      <c r="M148" s="52"/>
      <c r="N148" s="46"/>
      <c r="O148" s="53">
        <f t="shared" si="2"/>
        <v>0</v>
      </c>
      <c r="P148" s="54"/>
    </row>
    <row r="149" spans="1:16" ht="16" x14ac:dyDescent="0.2">
      <c r="A149" s="46"/>
      <c r="B149" s="40"/>
      <c r="C149" s="40"/>
      <c r="D149" s="40"/>
      <c r="E149" s="37"/>
      <c r="F149" s="39"/>
      <c r="G149" s="47"/>
      <c r="H149" s="40"/>
      <c r="I149" s="48"/>
      <c r="J149" s="49"/>
      <c r="K149" s="50"/>
      <c r="L149" s="51"/>
      <c r="M149" s="52"/>
      <c r="N149" s="46"/>
      <c r="O149" s="53">
        <f t="shared" si="2"/>
        <v>0</v>
      </c>
      <c r="P149" s="54"/>
    </row>
    <row r="150" spans="1:16" ht="16" x14ac:dyDescent="0.2">
      <c r="A150" s="46"/>
      <c r="B150" s="40"/>
      <c r="C150" s="40"/>
      <c r="D150" s="40"/>
      <c r="E150" s="37"/>
      <c r="F150" s="39"/>
      <c r="G150" s="47"/>
      <c r="H150" s="40"/>
      <c r="I150" s="48"/>
      <c r="J150" s="49"/>
      <c r="K150" s="50"/>
      <c r="L150" s="51"/>
      <c r="M150" s="52"/>
      <c r="N150" s="46"/>
      <c r="O150" s="53">
        <f t="shared" si="2"/>
        <v>0</v>
      </c>
      <c r="P150" s="54"/>
    </row>
    <row r="151" spans="1:16" ht="16" x14ac:dyDescent="0.2">
      <c r="A151" s="46"/>
      <c r="B151" s="40"/>
      <c r="C151" s="40"/>
      <c r="D151" s="40"/>
      <c r="E151" s="37"/>
      <c r="F151" s="39"/>
      <c r="G151" s="47"/>
      <c r="H151" s="40"/>
      <c r="I151" s="48"/>
      <c r="J151" s="49"/>
      <c r="K151" s="50"/>
      <c r="L151" s="51"/>
      <c r="M151" s="52"/>
      <c r="N151" s="46"/>
      <c r="O151" s="53">
        <f t="shared" si="2"/>
        <v>0</v>
      </c>
      <c r="P151" s="54"/>
    </row>
    <row r="152" spans="1:16" ht="16" x14ac:dyDescent="0.2">
      <c r="A152" s="46"/>
      <c r="B152" s="40"/>
      <c r="C152" s="40"/>
      <c r="D152" s="40"/>
      <c r="E152" s="37"/>
      <c r="F152" s="39"/>
      <c r="G152" s="47"/>
      <c r="H152" s="40"/>
      <c r="I152" s="48"/>
      <c r="J152" s="49"/>
      <c r="K152" s="50"/>
      <c r="L152" s="51"/>
      <c r="M152" s="52"/>
      <c r="N152" s="46"/>
      <c r="O152" s="53">
        <f t="shared" si="2"/>
        <v>0</v>
      </c>
      <c r="P152" s="54"/>
    </row>
    <row r="153" spans="1:16" ht="16" x14ac:dyDescent="0.2">
      <c r="A153" s="46"/>
      <c r="B153" s="40"/>
      <c r="C153" s="40"/>
      <c r="D153" s="40"/>
      <c r="E153" s="37"/>
      <c r="F153" s="39"/>
      <c r="G153" s="47"/>
      <c r="H153" s="40"/>
      <c r="I153" s="48"/>
      <c r="J153" s="49"/>
      <c r="K153" s="50"/>
      <c r="L153" s="51"/>
      <c r="M153" s="52"/>
      <c r="N153" s="46"/>
      <c r="O153" s="53">
        <f t="shared" si="2"/>
        <v>0</v>
      </c>
      <c r="P153" s="54"/>
    </row>
    <row r="154" spans="1:16" ht="16" x14ac:dyDescent="0.2">
      <c r="A154" s="46"/>
      <c r="B154" s="40"/>
      <c r="C154" s="40"/>
      <c r="D154" s="40"/>
      <c r="E154" s="37"/>
      <c r="F154" s="39"/>
      <c r="G154" s="47"/>
      <c r="H154" s="40"/>
      <c r="I154" s="48"/>
      <c r="J154" s="49"/>
      <c r="K154" s="50"/>
      <c r="L154" s="51"/>
      <c r="M154" s="52"/>
      <c r="N154" s="46"/>
      <c r="O154" s="53">
        <f t="shared" si="2"/>
        <v>0</v>
      </c>
      <c r="P154" s="54"/>
    </row>
    <row r="155" spans="1:16" ht="16" x14ac:dyDescent="0.2">
      <c r="A155" s="46"/>
      <c r="B155" s="40"/>
      <c r="C155" s="40"/>
      <c r="D155" s="40"/>
      <c r="E155" s="37"/>
      <c r="F155" s="39"/>
      <c r="G155" s="47"/>
      <c r="H155" s="40"/>
      <c r="I155" s="48"/>
      <c r="J155" s="49"/>
      <c r="K155" s="50"/>
      <c r="L155" s="51"/>
      <c r="M155" s="52"/>
      <c r="N155" s="46"/>
      <c r="O155" s="53">
        <f t="shared" si="2"/>
        <v>0</v>
      </c>
      <c r="P155" s="54"/>
    </row>
    <row r="156" spans="1:16" ht="16" x14ac:dyDescent="0.2">
      <c r="A156" s="46"/>
      <c r="B156" s="40"/>
      <c r="C156" s="40"/>
      <c r="D156" s="40"/>
      <c r="E156" s="37"/>
      <c r="F156" s="39"/>
      <c r="G156" s="47"/>
      <c r="H156" s="40"/>
      <c r="I156" s="48"/>
      <c r="J156" s="49"/>
      <c r="K156" s="50"/>
      <c r="L156" s="51"/>
      <c r="M156" s="52"/>
      <c r="N156" s="46"/>
      <c r="O156" s="53">
        <f t="shared" si="2"/>
        <v>0</v>
      </c>
      <c r="P156" s="54"/>
    </row>
    <row r="157" spans="1:16" ht="16" x14ac:dyDescent="0.2">
      <c r="A157" s="46"/>
      <c r="B157" s="40"/>
      <c r="C157" s="40"/>
      <c r="D157" s="40"/>
      <c r="E157" s="37"/>
      <c r="F157" s="39"/>
      <c r="G157" s="47"/>
      <c r="H157" s="40"/>
      <c r="I157" s="48"/>
      <c r="J157" s="49"/>
      <c r="K157" s="50"/>
      <c r="L157" s="51"/>
      <c r="M157" s="52"/>
      <c r="N157" s="46"/>
      <c r="O157" s="53">
        <f t="shared" si="2"/>
        <v>0</v>
      </c>
      <c r="P157" s="54"/>
    </row>
    <row r="158" spans="1:16" ht="16" x14ac:dyDescent="0.2">
      <c r="A158" s="46"/>
      <c r="B158" s="40"/>
      <c r="C158" s="40"/>
      <c r="D158" s="40"/>
      <c r="E158" s="37"/>
      <c r="F158" s="39"/>
      <c r="G158" s="47"/>
      <c r="H158" s="40"/>
      <c r="I158" s="48"/>
      <c r="J158" s="49"/>
      <c r="K158" s="50"/>
      <c r="L158" s="51"/>
      <c r="M158" s="52"/>
      <c r="N158" s="46"/>
      <c r="O158" s="53">
        <f t="shared" si="2"/>
        <v>0</v>
      </c>
      <c r="P158" s="54"/>
    </row>
    <row r="159" spans="1:16" ht="16" x14ac:dyDescent="0.2">
      <c r="A159" s="46"/>
      <c r="B159" s="40"/>
      <c r="C159" s="40"/>
      <c r="D159" s="40"/>
      <c r="E159" s="37"/>
      <c r="F159" s="39"/>
      <c r="G159" s="47"/>
      <c r="H159" s="40"/>
      <c r="I159" s="48"/>
      <c r="J159" s="49"/>
      <c r="K159" s="50"/>
      <c r="L159" s="51"/>
      <c r="M159" s="52"/>
      <c r="N159" s="46"/>
      <c r="O159" s="53">
        <f t="shared" si="2"/>
        <v>0</v>
      </c>
      <c r="P159" s="54"/>
    </row>
    <row r="160" spans="1:16" ht="16" x14ac:dyDescent="0.2">
      <c r="A160" s="46"/>
      <c r="B160" s="40"/>
      <c r="C160" s="40"/>
      <c r="D160" s="40"/>
      <c r="E160" s="37"/>
      <c r="F160" s="39"/>
      <c r="G160" s="47"/>
      <c r="H160" s="40"/>
      <c r="I160" s="48"/>
      <c r="J160" s="49"/>
      <c r="K160" s="50"/>
      <c r="L160" s="51"/>
      <c r="M160" s="52"/>
      <c r="N160" s="46"/>
      <c r="O160" s="53">
        <f t="shared" si="2"/>
        <v>0</v>
      </c>
      <c r="P160" s="54"/>
    </row>
    <row r="161" spans="1:16" ht="16" x14ac:dyDescent="0.2">
      <c r="A161" s="46"/>
      <c r="B161" s="40"/>
      <c r="C161" s="40"/>
      <c r="D161" s="40"/>
      <c r="E161" s="37"/>
      <c r="F161" s="39"/>
      <c r="G161" s="47"/>
      <c r="H161" s="40"/>
      <c r="I161" s="48"/>
      <c r="J161" s="49"/>
      <c r="K161" s="50"/>
      <c r="L161" s="51"/>
      <c r="M161" s="52"/>
      <c r="N161" s="46"/>
      <c r="O161" s="53">
        <f t="shared" si="2"/>
        <v>0</v>
      </c>
      <c r="P161" s="54"/>
    </row>
    <row r="162" spans="1:16" ht="16" x14ac:dyDescent="0.2">
      <c r="A162" s="46"/>
      <c r="B162" s="40"/>
      <c r="C162" s="40"/>
      <c r="D162" s="40"/>
      <c r="E162" s="37"/>
      <c r="F162" s="39"/>
      <c r="G162" s="47"/>
      <c r="H162" s="40"/>
      <c r="I162" s="48"/>
      <c r="J162" s="49"/>
      <c r="K162" s="50"/>
      <c r="L162" s="51"/>
      <c r="M162" s="52"/>
      <c r="N162" s="46"/>
      <c r="O162" s="53">
        <f t="shared" si="2"/>
        <v>0</v>
      </c>
      <c r="P162" s="54"/>
    </row>
    <row r="163" spans="1:16" ht="16" x14ac:dyDescent="0.2">
      <c r="A163" s="46"/>
      <c r="B163" s="40"/>
      <c r="C163" s="40"/>
      <c r="D163" s="40"/>
      <c r="E163" s="37"/>
      <c r="F163" s="39"/>
      <c r="G163" s="47"/>
      <c r="H163" s="40"/>
      <c r="I163" s="48"/>
      <c r="J163" s="49"/>
      <c r="K163" s="50"/>
      <c r="L163" s="51"/>
      <c r="M163" s="52"/>
      <c r="N163" s="46"/>
      <c r="O163" s="53">
        <f t="shared" si="2"/>
        <v>0</v>
      </c>
      <c r="P163" s="54"/>
    </row>
    <row r="164" spans="1:16" ht="16" x14ac:dyDescent="0.2">
      <c r="A164" s="46"/>
      <c r="B164" s="40"/>
      <c r="C164" s="40"/>
      <c r="D164" s="40"/>
      <c r="E164" s="37"/>
      <c r="F164" s="39"/>
      <c r="G164" s="47"/>
      <c r="H164" s="40"/>
      <c r="I164" s="48"/>
      <c r="J164" s="49"/>
      <c r="K164" s="50"/>
      <c r="L164" s="51"/>
      <c r="M164" s="52"/>
      <c r="N164" s="46"/>
      <c r="O164" s="53">
        <f t="shared" si="2"/>
        <v>0</v>
      </c>
      <c r="P164" s="54"/>
    </row>
    <row r="165" spans="1:16" ht="16" x14ac:dyDescent="0.2">
      <c r="A165" s="46"/>
      <c r="B165" s="40"/>
      <c r="C165" s="40"/>
      <c r="D165" s="40"/>
      <c r="E165" s="37"/>
      <c r="F165" s="39"/>
      <c r="G165" s="47"/>
      <c r="H165" s="40"/>
      <c r="I165" s="48"/>
      <c r="J165" s="49"/>
      <c r="K165" s="50"/>
      <c r="L165" s="51"/>
      <c r="M165" s="52"/>
      <c r="N165" s="46"/>
      <c r="O165" s="53">
        <f t="shared" si="2"/>
        <v>0</v>
      </c>
      <c r="P165" s="54"/>
    </row>
    <row r="166" spans="1:16" ht="16" x14ac:dyDescent="0.2">
      <c r="A166" s="46"/>
      <c r="B166" s="40"/>
      <c r="C166" s="40"/>
      <c r="D166" s="40"/>
      <c r="E166" s="37"/>
      <c r="F166" s="39"/>
      <c r="G166" s="47"/>
      <c r="H166" s="40"/>
      <c r="I166" s="48"/>
      <c r="J166" s="49"/>
      <c r="K166" s="50"/>
      <c r="L166" s="51"/>
      <c r="M166" s="52"/>
      <c r="N166" s="46"/>
      <c r="O166" s="53">
        <f t="shared" si="2"/>
        <v>0</v>
      </c>
      <c r="P166" s="54"/>
    </row>
    <row r="167" spans="1:16" ht="16" x14ac:dyDescent="0.2">
      <c r="A167" s="46"/>
      <c r="B167" s="40"/>
      <c r="C167" s="40"/>
      <c r="D167" s="40"/>
      <c r="E167" s="37"/>
      <c r="F167" s="39"/>
      <c r="G167" s="47"/>
      <c r="H167" s="40"/>
      <c r="I167" s="48"/>
      <c r="J167" s="49"/>
      <c r="K167" s="50"/>
      <c r="L167" s="51"/>
      <c r="M167" s="52"/>
      <c r="N167" s="46"/>
      <c r="O167" s="53">
        <f t="shared" si="2"/>
        <v>0</v>
      </c>
      <c r="P167" s="54"/>
    </row>
    <row r="168" spans="1:16" ht="16" x14ac:dyDescent="0.2">
      <c r="A168" s="46"/>
      <c r="B168" s="40"/>
      <c r="C168" s="40"/>
      <c r="D168" s="40"/>
      <c r="E168" s="37"/>
      <c r="F168" s="39"/>
      <c r="G168" s="47"/>
      <c r="H168" s="40"/>
      <c r="I168" s="48"/>
      <c r="J168" s="49"/>
      <c r="K168" s="50"/>
      <c r="L168" s="51"/>
      <c r="M168" s="52"/>
      <c r="N168" s="46"/>
      <c r="O168" s="53">
        <f t="shared" si="2"/>
        <v>0</v>
      </c>
      <c r="P168" s="54"/>
    </row>
    <row r="169" spans="1:16" ht="16" x14ac:dyDescent="0.2">
      <c r="A169" s="46"/>
      <c r="B169" s="40"/>
      <c r="C169" s="40"/>
      <c r="D169" s="40"/>
      <c r="E169" s="37"/>
      <c r="F169" s="39"/>
      <c r="G169" s="47"/>
      <c r="H169" s="40"/>
      <c r="I169" s="48"/>
      <c r="J169" s="49"/>
      <c r="K169" s="50"/>
      <c r="L169" s="51"/>
      <c r="M169" s="52"/>
      <c r="N169" s="46"/>
      <c r="O169" s="53">
        <f t="shared" si="2"/>
        <v>0</v>
      </c>
      <c r="P169" s="54"/>
    </row>
    <row r="170" spans="1:16" ht="16" x14ac:dyDescent="0.2">
      <c r="A170" s="46"/>
      <c r="B170" s="40"/>
      <c r="C170" s="40"/>
      <c r="D170" s="40"/>
      <c r="E170" s="37"/>
      <c r="F170" s="39"/>
      <c r="G170" s="47"/>
      <c r="H170" s="40"/>
      <c r="I170" s="48"/>
      <c r="J170" s="49"/>
      <c r="K170" s="50"/>
      <c r="L170" s="51"/>
      <c r="M170" s="52"/>
      <c r="N170" s="46"/>
      <c r="O170" s="53">
        <f t="shared" si="2"/>
        <v>0</v>
      </c>
      <c r="P170" s="54"/>
    </row>
    <row r="171" spans="1:16" ht="16" x14ac:dyDescent="0.2">
      <c r="A171" s="46"/>
      <c r="B171" s="40"/>
      <c r="C171" s="40"/>
      <c r="D171" s="40"/>
      <c r="E171" s="37"/>
      <c r="F171" s="39"/>
      <c r="G171" s="47"/>
      <c r="H171" s="40"/>
      <c r="I171" s="48"/>
      <c r="J171" s="49"/>
      <c r="K171" s="50"/>
      <c r="L171" s="51"/>
      <c r="M171" s="52"/>
      <c r="N171" s="46"/>
      <c r="O171" s="53">
        <f t="shared" si="2"/>
        <v>0</v>
      </c>
      <c r="P171" s="54"/>
    </row>
    <row r="172" spans="1:16" ht="16" x14ac:dyDescent="0.2">
      <c r="A172" s="46"/>
      <c r="B172" s="40"/>
      <c r="C172" s="40"/>
      <c r="D172" s="40"/>
      <c r="E172" s="37"/>
      <c r="F172" s="39"/>
      <c r="G172" s="47"/>
      <c r="H172" s="40"/>
      <c r="I172" s="48"/>
      <c r="J172" s="49"/>
      <c r="K172" s="50"/>
      <c r="L172" s="51"/>
      <c r="M172" s="52"/>
      <c r="N172" s="46"/>
      <c r="O172" s="53">
        <f t="shared" si="2"/>
        <v>0</v>
      </c>
      <c r="P172" s="54"/>
    </row>
    <row r="173" spans="1:16" ht="16" x14ac:dyDescent="0.2">
      <c r="A173" s="46"/>
      <c r="B173" s="40"/>
      <c r="C173" s="40"/>
      <c r="D173" s="40"/>
      <c r="E173" s="37"/>
      <c r="F173" s="39"/>
      <c r="G173" s="47"/>
      <c r="H173" s="40"/>
      <c r="I173" s="48"/>
      <c r="J173" s="49"/>
      <c r="K173" s="50"/>
      <c r="L173" s="51"/>
      <c r="M173" s="52"/>
      <c r="N173" s="46"/>
      <c r="O173" s="53">
        <f t="shared" si="2"/>
        <v>0</v>
      </c>
      <c r="P173" s="54"/>
    </row>
    <row r="174" spans="1:16" ht="16" x14ac:dyDescent="0.2">
      <c r="A174" s="46"/>
      <c r="B174" s="40"/>
      <c r="C174" s="40"/>
      <c r="D174" s="90"/>
      <c r="E174" s="59"/>
      <c r="F174" s="39"/>
      <c r="G174" s="47"/>
      <c r="H174" s="40"/>
      <c r="I174" s="48"/>
      <c r="J174" s="49"/>
      <c r="K174" s="50"/>
      <c r="L174" s="51"/>
      <c r="M174" s="52"/>
      <c r="N174" s="46"/>
      <c r="O174" s="53">
        <f t="shared" si="2"/>
        <v>0</v>
      </c>
      <c r="P174" s="54"/>
    </row>
    <row r="175" spans="1:16" ht="16" x14ac:dyDescent="0.2">
      <c r="A175" s="46"/>
      <c r="B175" s="40"/>
      <c r="C175" s="40"/>
      <c r="D175" s="40"/>
      <c r="E175" s="37"/>
      <c r="F175" s="39"/>
      <c r="G175" s="47"/>
      <c r="H175" s="40"/>
      <c r="I175" s="48"/>
      <c r="J175" s="49"/>
      <c r="K175" s="50"/>
      <c r="L175" s="51"/>
      <c r="M175" s="52"/>
      <c r="N175" s="46"/>
      <c r="O175" s="53">
        <f t="shared" si="2"/>
        <v>0</v>
      </c>
      <c r="P175" s="54"/>
    </row>
    <row r="176" spans="1:16" ht="16" x14ac:dyDescent="0.2">
      <c r="A176" s="46"/>
      <c r="B176" s="40"/>
      <c r="C176" s="40"/>
      <c r="D176" s="40"/>
      <c r="E176" s="37"/>
      <c r="F176" s="39"/>
      <c r="G176" s="47"/>
      <c r="H176" s="40"/>
      <c r="I176" s="48"/>
      <c r="J176" s="49"/>
      <c r="K176" s="50"/>
      <c r="L176" s="51"/>
      <c r="M176" s="52"/>
      <c r="N176" s="46"/>
      <c r="O176" s="53">
        <f t="shared" si="2"/>
        <v>0</v>
      </c>
      <c r="P176" s="54"/>
    </row>
    <row r="177" spans="1:16" ht="16" x14ac:dyDescent="0.2">
      <c r="A177" s="46"/>
      <c r="B177" s="40"/>
      <c r="C177" s="40"/>
      <c r="D177" s="40"/>
      <c r="E177" s="37"/>
      <c r="F177" s="39"/>
      <c r="G177" s="47"/>
      <c r="H177" s="40"/>
      <c r="I177" s="48"/>
      <c r="J177" s="49"/>
      <c r="K177" s="50"/>
      <c r="L177" s="51"/>
      <c r="M177" s="52"/>
      <c r="N177" s="46"/>
      <c r="O177" s="53">
        <f t="shared" si="2"/>
        <v>0</v>
      </c>
      <c r="P177" s="54"/>
    </row>
    <row r="178" spans="1:16" ht="16" x14ac:dyDescent="0.2">
      <c r="A178" s="46"/>
      <c r="B178" s="40"/>
      <c r="C178" s="40"/>
      <c r="D178" s="40"/>
      <c r="E178" s="37"/>
      <c r="F178" s="39"/>
      <c r="G178" s="47"/>
      <c r="H178" s="40"/>
      <c r="I178" s="48"/>
      <c r="J178" s="49"/>
      <c r="K178" s="50"/>
      <c r="L178" s="51"/>
      <c r="M178" s="52"/>
      <c r="N178" s="46"/>
      <c r="O178" s="53">
        <f t="shared" si="2"/>
        <v>0</v>
      </c>
      <c r="P178" s="54"/>
    </row>
    <row r="179" spans="1:16" ht="16" x14ac:dyDescent="0.2">
      <c r="A179" s="46"/>
      <c r="B179" s="40"/>
      <c r="C179" s="40"/>
      <c r="D179" s="40"/>
      <c r="E179" s="37"/>
      <c r="F179" s="39"/>
      <c r="G179" s="47"/>
      <c r="H179" s="40"/>
      <c r="I179" s="48"/>
      <c r="J179" s="49"/>
      <c r="K179" s="50"/>
      <c r="L179" s="51"/>
      <c r="M179" s="52"/>
      <c r="N179" s="46"/>
      <c r="O179" s="53">
        <f t="shared" si="2"/>
        <v>0</v>
      </c>
      <c r="P179" s="54"/>
    </row>
    <row r="180" spans="1:16" ht="16" x14ac:dyDescent="0.2">
      <c r="A180" s="46"/>
      <c r="B180" s="40"/>
      <c r="C180" s="40"/>
      <c r="D180" s="40"/>
      <c r="E180" s="37"/>
      <c r="F180" s="39"/>
      <c r="G180" s="47"/>
      <c r="H180" s="40"/>
      <c r="I180" s="48"/>
      <c r="J180" s="49"/>
      <c r="K180" s="50"/>
      <c r="L180" s="51"/>
      <c r="M180" s="52"/>
      <c r="N180" s="46"/>
      <c r="O180" s="53">
        <f t="shared" si="2"/>
        <v>0</v>
      </c>
      <c r="P180" s="54"/>
    </row>
    <row r="181" spans="1:16" ht="16" x14ac:dyDescent="0.2">
      <c r="A181" s="46"/>
      <c r="B181" s="40"/>
      <c r="C181" s="40"/>
      <c r="D181" s="40"/>
      <c r="E181" s="37"/>
      <c r="F181" s="39"/>
      <c r="G181" s="47"/>
      <c r="H181" s="40"/>
      <c r="I181" s="48"/>
      <c r="J181" s="49"/>
      <c r="K181" s="50"/>
      <c r="L181" s="51"/>
      <c r="M181" s="52"/>
      <c r="N181" s="46"/>
      <c r="O181" s="53">
        <f t="shared" si="2"/>
        <v>0</v>
      </c>
      <c r="P181" s="54"/>
    </row>
    <row r="182" spans="1:16" ht="16" x14ac:dyDescent="0.2">
      <c r="A182" s="46"/>
      <c r="B182" s="40"/>
      <c r="C182" s="40"/>
      <c r="D182" s="40"/>
      <c r="E182" s="37"/>
      <c r="F182" s="39"/>
      <c r="G182" s="47"/>
      <c r="H182" s="40"/>
      <c r="I182" s="48"/>
      <c r="J182" s="49"/>
      <c r="K182" s="50"/>
      <c r="L182" s="51"/>
      <c r="M182" s="52"/>
      <c r="N182" s="46"/>
      <c r="O182" s="53">
        <f t="shared" si="2"/>
        <v>0</v>
      </c>
      <c r="P182" s="54"/>
    </row>
    <row r="183" spans="1:16" ht="16" x14ac:dyDescent="0.2">
      <c r="A183" s="46"/>
      <c r="B183" s="40"/>
      <c r="C183" s="40"/>
      <c r="D183" s="40"/>
      <c r="E183" s="37"/>
      <c r="F183" s="39"/>
      <c r="G183" s="47"/>
      <c r="H183" s="40"/>
      <c r="I183" s="48"/>
      <c r="J183" s="49"/>
      <c r="K183" s="50"/>
      <c r="L183" s="51"/>
      <c r="M183" s="52"/>
      <c r="N183" s="46"/>
      <c r="O183" s="53">
        <f t="shared" si="2"/>
        <v>0</v>
      </c>
      <c r="P183" s="54"/>
    </row>
    <row r="184" spans="1:16" ht="16" x14ac:dyDescent="0.2">
      <c r="A184" s="46"/>
      <c r="B184" s="40"/>
      <c r="C184" s="40"/>
      <c r="D184" s="40"/>
      <c r="E184" s="37"/>
      <c r="F184" s="39"/>
      <c r="G184" s="47"/>
      <c r="H184" s="40"/>
      <c r="I184" s="48"/>
      <c r="J184" s="49"/>
      <c r="K184" s="50"/>
      <c r="L184" s="51"/>
      <c r="M184" s="52"/>
      <c r="N184" s="46"/>
      <c r="O184" s="53">
        <f t="shared" si="2"/>
        <v>0</v>
      </c>
      <c r="P184" s="54"/>
    </row>
    <row r="185" spans="1:16" ht="16" x14ac:dyDescent="0.2">
      <c r="A185" s="46"/>
      <c r="B185" s="40"/>
      <c r="C185" s="40"/>
      <c r="D185" s="40"/>
      <c r="E185" s="37"/>
      <c r="F185" s="39"/>
      <c r="G185" s="47"/>
      <c r="H185" s="40"/>
      <c r="I185" s="48"/>
      <c r="J185" s="49"/>
      <c r="K185" s="50"/>
      <c r="L185" s="51"/>
      <c r="M185" s="52"/>
      <c r="N185" s="46"/>
      <c r="O185" s="53">
        <f t="shared" si="2"/>
        <v>0</v>
      </c>
      <c r="P185" s="54"/>
    </row>
    <row r="186" spans="1:16" ht="16" x14ac:dyDescent="0.2">
      <c r="A186" s="46"/>
      <c r="B186" s="40"/>
      <c r="C186" s="40"/>
      <c r="D186" s="40"/>
      <c r="E186" s="37"/>
      <c r="F186" s="39"/>
      <c r="G186" s="47"/>
      <c r="H186" s="40"/>
      <c r="I186" s="48"/>
      <c r="J186" s="49"/>
      <c r="K186" s="50"/>
      <c r="L186" s="51"/>
      <c r="M186" s="52"/>
      <c r="N186" s="46"/>
      <c r="O186" s="53">
        <f t="shared" si="2"/>
        <v>0</v>
      </c>
      <c r="P186" s="54"/>
    </row>
    <row r="187" spans="1:16" ht="16" x14ac:dyDescent="0.2">
      <c r="A187" s="46"/>
      <c r="B187" s="40"/>
      <c r="C187" s="40"/>
      <c r="D187" s="40"/>
      <c r="E187" s="37"/>
      <c r="F187" s="39"/>
      <c r="G187" s="47"/>
      <c r="H187" s="40"/>
      <c r="I187" s="48"/>
      <c r="J187" s="49"/>
      <c r="K187" s="50"/>
      <c r="L187" s="51"/>
      <c r="M187" s="52"/>
      <c r="N187" s="46"/>
      <c r="O187" s="53">
        <f t="shared" si="2"/>
        <v>0</v>
      </c>
      <c r="P187" s="54"/>
    </row>
    <row r="188" spans="1:16" ht="16" x14ac:dyDescent="0.2">
      <c r="A188" s="46"/>
      <c r="B188" s="40"/>
      <c r="C188" s="40"/>
      <c r="D188" s="40"/>
      <c r="E188" s="37"/>
      <c r="F188" s="39"/>
      <c r="G188" s="47"/>
      <c r="H188" s="40"/>
      <c r="I188" s="48"/>
      <c r="J188" s="49"/>
      <c r="K188" s="50"/>
      <c r="L188" s="51"/>
      <c r="M188" s="52"/>
      <c r="N188" s="46"/>
      <c r="O188" s="53">
        <f t="shared" si="2"/>
        <v>0</v>
      </c>
      <c r="P188" s="54"/>
    </row>
    <row r="189" spans="1:16" ht="16" x14ac:dyDescent="0.2">
      <c r="A189" s="46"/>
      <c r="B189" s="40"/>
      <c r="C189" s="40"/>
      <c r="D189" s="40"/>
      <c r="E189" s="37"/>
      <c r="F189" s="39"/>
      <c r="G189" s="47"/>
      <c r="H189" s="40"/>
      <c r="I189" s="48"/>
      <c r="J189" s="49"/>
      <c r="K189" s="50"/>
      <c r="L189" s="51"/>
      <c r="M189" s="52"/>
      <c r="N189" s="46"/>
      <c r="O189" s="53">
        <f t="shared" si="2"/>
        <v>0</v>
      </c>
      <c r="P189" s="54"/>
    </row>
    <row r="190" spans="1:16" ht="16" x14ac:dyDescent="0.2">
      <c r="A190" s="46"/>
      <c r="B190" s="40"/>
      <c r="C190" s="40"/>
      <c r="D190" s="40"/>
      <c r="E190" s="37"/>
      <c r="F190" s="39"/>
      <c r="G190" s="47"/>
      <c r="H190" s="40"/>
      <c r="I190" s="48"/>
      <c r="J190" s="49"/>
      <c r="K190" s="50"/>
      <c r="L190" s="51"/>
      <c r="M190" s="52"/>
      <c r="N190" s="46"/>
      <c r="O190" s="53">
        <f t="shared" si="2"/>
        <v>0</v>
      </c>
      <c r="P190" s="54"/>
    </row>
    <row r="191" spans="1:16" ht="16" x14ac:dyDescent="0.2">
      <c r="A191" s="46"/>
      <c r="B191" s="40"/>
      <c r="C191" s="40"/>
      <c r="D191" s="40"/>
      <c r="E191" s="37"/>
      <c r="F191" s="39"/>
      <c r="G191" s="47"/>
      <c r="H191" s="40"/>
      <c r="I191" s="48"/>
      <c r="J191" s="49"/>
      <c r="K191" s="50"/>
      <c r="L191" s="51"/>
      <c r="M191" s="52"/>
      <c r="N191" s="46"/>
      <c r="O191" s="53">
        <f t="shared" si="2"/>
        <v>0</v>
      </c>
      <c r="P191" s="54"/>
    </row>
    <row r="192" spans="1:16" ht="16" x14ac:dyDescent="0.2">
      <c r="A192" s="46"/>
      <c r="B192" s="40"/>
      <c r="C192" s="40"/>
      <c r="D192" s="40"/>
      <c r="E192" s="37"/>
      <c r="F192" s="39"/>
      <c r="G192" s="47"/>
      <c r="H192" s="40"/>
      <c r="I192" s="48"/>
      <c r="J192" s="49"/>
      <c r="K192" s="50"/>
      <c r="L192" s="51"/>
      <c r="M192" s="52"/>
      <c r="N192" s="46"/>
      <c r="O192" s="53">
        <f t="shared" si="2"/>
        <v>0</v>
      </c>
      <c r="P192" s="54"/>
    </row>
    <row r="193" spans="1:16" ht="16" x14ac:dyDescent="0.2">
      <c r="A193" s="46"/>
      <c r="B193" s="40"/>
      <c r="C193" s="40"/>
      <c r="D193" s="40"/>
      <c r="E193" s="37"/>
      <c r="F193" s="39"/>
      <c r="G193" s="47"/>
      <c r="H193" s="40"/>
      <c r="I193" s="48"/>
      <c r="J193" s="49"/>
      <c r="K193" s="50"/>
      <c r="L193" s="51"/>
      <c r="M193" s="52"/>
      <c r="N193" s="46"/>
      <c r="O193" s="53">
        <f t="shared" si="2"/>
        <v>0</v>
      </c>
      <c r="P193" s="54"/>
    </row>
    <row r="194" spans="1:16" ht="16" x14ac:dyDescent="0.2">
      <c r="A194" s="89"/>
      <c r="B194" s="90"/>
      <c r="C194" s="90"/>
      <c r="D194" s="90"/>
      <c r="E194" s="59"/>
      <c r="F194" s="91"/>
      <c r="G194" s="47"/>
      <c r="H194" s="40"/>
      <c r="I194" s="48"/>
      <c r="J194" s="49"/>
      <c r="K194" s="50"/>
      <c r="L194" s="51"/>
      <c r="M194" s="52"/>
      <c r="N194" s="46"/>
      <c r="O194" s="53">
        <f t="shared" si="2"/>
        <v>0</v>
      </c>
      <c r="P194" s="54"/>
    </row>
    <row r="195" spans="1:16" ht="16" x14ac:dyDescent="0.2">
      <c r="A195" s="46"/>
      <c r="B195" s="40"/>
      <c r="C195" s="40"/>
      <c r="D195" s="40"/>
      <c r="E195" s="37"/>
      <c r="F195" s="39"/>
      <c r="G195" s="47"/>
      <c r="H195" s="40"/>
      <c r="I195" s="48"/>
      <c r="J195" s="49"/>
      <c r="K195" s="50"/>
      <c r="L195" s="51"/>
      <c r="M195" s="52"/>
      <c r="N195" s="46"/>
      <c r="O195" s="53">
        <f t="shared" si="2"/>
        <v>0</v>
      </c>
      <c r="P195" s="54"/>
    </row>
    <row r="196" spans="1:16" ht="16" x14ac:dyDescent="0.2">
      <c r="A196" s="46"/>
      <c r="B196" s="40"/>
      <c r="C196" s="40"/>
      <c r="D196" s="40"/>
      <c r="E196" s="37"/>
      <c r="F196" s="39"/>
      <c r="G196" s="47"/>
      <c r="H196" s="40"/>
      <c r="I196" s="48"/>
      <c r="J196" s="49"/>
      <c r="K196" s="50"/>
      <c r="L196" s="51"/>
      <c r="M196" s="52"/>
      <c r="N196" s="46"/>
      <c r="O196" s="53">
        <f t="shared" ref="O196:O220" si="3">ABS(N196-A196)</f>
        <v>0</v>
      </c>
      <c r="P196" s="54"/>
    </row>
    <row r="197" spans="1:16" ht="16" x14ac:dyDescent="0.2">
      <c r="A197" s="46"/>
      <c r="B197" s="40"/>
      <c r="C197" s="40"/>
      <c r="D197" s="40"/>
      <c r="E197" s="37"/>
      <c r="F197" s="39"/>
      <c r="G197" s="47"/>
      <c r="H197" s="40"/>
      <c r="I197" s="48"/>
      <c r="J197" s="49"/>
      <c r="K197" s="50"/>
      <c r="L197" s="51"/>
      <c r="M197" s="52"/>
      <c r="N197" s="46"/>
      <c r="O197" s="53">
        <f t="shared" si="3"/>
        <v>0</v>
      </c>
      <c r="P197" s="54"/>
    </row>
    <row r="198" spans="1:16" ht="16" x14ac:dyDescent="0.2">
      <c r="A198" s="46"/>
      <c r="B198" s="40"/>
      <c r="C198" s="40"/>
      <c r="D198" s="40"/>
      <c r="E198" s="37"/>
      <c r="F198" s="39"/>
      <c r="G198" s="47"/>
      <c r="H198" s="40"/>
      <c r="I198" s="48"/>
      <c r="J198" s="49"/>
      <c r="K198" s="50"/>
      <c r="L198" s="51"/>
      <c r="M198" s="52"/>
      <c r="N198" s="46"/>
      <c r="O198" s="53">
        <f t="shared" si="3"/>
        <v>0</v>
      </c>
      <c r="P198" s="54"/>
    </row>
    <row r="199" spans="1:16" ht="16" x14ac:dyDescent="0.2">
      <c r="A199" s="46"/>
      <c r="B199" s="40"/>
      <c r="C199" s="40"/>
      <c r="D199" s="40"/>
      <c r="E199" s="37"/>
      <c r="F199" s="39"/>
      <c r="G199" s="47"/>
      <c r="H199" s="40"/>
      <c r="I199" s="48"/>
      <c r="J199" s="49"/>
      <c r="K199" s="50"/>
      <c r="L199" s="51"/>
      <c r="M199" s="52"/>
      <c r="N199" s="46"/>
      <c r="O199" s="53">
        <f t="shared" si="3"/>
        <v>0</v>
      </c>
      <c r="P199" s="54"/>
    </row>
    <row r="200" spans="1:16" ht="16" x14ac:dyDescent="0.2">
      <c r="A200" s="46"/>
      <c r="B200" s="40"/>
      <c r="C200" s="40"/>
      <c r="D200" s="40"/>
      <c r="E200" s="37"/>
      <c r="F200" s="39"/>
      <c r="G200" s="47"/>
      <c r="H200" s="40"/>
      <c r="I200" s="48"/>
      <c r="J200" s="49"/>
      <c r="K200" s="50"/>
      <c r="L200" s="51"/>
      <c r="M200" s="52"/>
      <c r="N200" s="46"/>
      <c r="O200" s="53">
        <f t="shared" si="3"/>
        <v>0</v>
      </c>
      <c r="P200" s="54"/>
    </row>
    <row r="201" spans="1:16" ht="16" x14ac:dyDescent="0.2">
      <c r="A201" s="46"/>
      <c r="B201" s="40"/>
      <c r="C201" s="40"/>
      <c r="D201" s="40"/>
      <c r="E201" s="37"/>
      <c r="F201" s="39"/>
      <c r="G201" s="47"/>
      <c r="H201" s="40"/>
      <c r="I201" s="48"/>
      <c r="J201" s="49"/>
      <c r="K201" s="50"/>
      <c r="L201" s="51"/>
      <c r="M201" s="52"/>
      <c r="N201" s="46"/>
      <c r="O201" s="53">
        <f t="shared" si="3"/>
        <v>0</v>
      </c>
      <c r="P201" s="54"/>
    </row>
    <row r="202" spans="1:16" ht="16" x14ac:dyDescent="0.2">
      <c r="A202" s="46"/>
      <c r="B202" s="40"/>
      <c r="C202" s="40"/>
      <c r="D202" s="40"/>
      <c r="E202" s="37"/>
      <c r="F202" s="39"/>
      <c r="G202" s="47"/>
      <c r="H202" s="40"/>
      <c r="I202" s="48"/>
      <c r="J202" s="49"/>
      <c r="K202" s="50"/>
      <c r="L202" s="51"/>
      <c r="M202" s="52"/>
      <c r="N202" s="46"/>
      <c r="O202" s="53">
        <f t="shared" si="3"/>
        <v>0</v>
      </c>
      <c r="P202" s="54"/>
    </row>
    <row r="203" spans="1:16" ht="16" x14ac:dyDescent="0.2">
      <c r="A203" s="46"/>
      <c r="B203" s="40"/>
      <c r="C203" s="40"/>
      <c r="D203" s="40"/>
      <c r="E203" s="37"/>
      <c r="F203" s="39"/>
      <c r="G203" s="47"/>
      <c r="H203" s="40"/>
      <c r="I203" s="48"/>
      <c r="J203" s="49"/>
      <c r="K203" s="50"/>
      <c r="L203" s="51"/>
      <c r="M203" s="52"/>
      <c r="N203" s="46"/>
      <c r="O203" s="53">
        <f t="shared" si="3"/>
        <v>0</v>
      </c>
      <c r="P203" s="54"/>
    </row>
    <row r="204" spans="1:16" ht="16" x14ac:dyDescent="0.2">
      <c r="A204" s="46"/>
      <c r="B204" s="40"/>
      <c r="C204" s="40"/>
      <c r="D204" s="40"/>
      <c r="E204" s="37"/>
      <c r="F204" s="39"/>
      <c r="G204" s="47"/>
      <c r="H204" s="40"/>
      <c r="I204" s="48"/>
      <c r="J204" s="49"/>
      <c r="K204" s="50"/>
      <c r="L204" s="51"/>
      <c r="M204" s="52"/>
      <c r="N204" s="46"/>
      <c r="O204" s="53">
        <f t="shared" si="3"/>
        <v>0</v>
      </c>
      <c r="P204" s="54"/>
    </row>
    <row r="205" spans="1:16" ht="16" x14ac:dyDescent="0.2">
      <c r="A205" s="46"/>
      <c r="B205" s="40"/>
      <c r="C205" s="40"/>
      <c r="D205" s="40"/>
      <c r="E205" s="37"/>
      <c r="F205" s="39"/>
      <c r="G205" s="47"/>
      <c r="H205" s="40"/>
      <c r="I205" s="48"/>
      <c r="J205" s="49"/>
      <c r="K205" s="50"/>
      <c r="L205" s="51"/>
      <c r="M205" s="52"/>
      <c r="N205" s="46"/>
      <c r="O205" s="53">
        <f t="shared" si="3"/>
        <v>0</v>
      </c>
      <c r="P205" s="54"/>
    </row>
    <row r="206" spans="1:16" ht="16" x14ac:dyDescent="0.2">
      <c r="A206" s="46"/>
      <c r="B206" s="40"/>
      <c r="C206" s="40"/>
      <c r="D206" s="40"/>
      <c r="E206" s="37"/>
      <c r="F206" s="39"/>
      <c r="G206" s="47"/>
      <c r="H206" s="40"/>
      <c r="I206" s="48"/>
      <c r="J206" s="49"/>
      <c r="K206" s="50"/>
      <c r="L206" s="51"/>
      <c r="M206" s="52"/>
      <c r="N206" s="46"/>
      <c r="O206" s="53">
        <f t="shared" si="3"/>
        <v>0</v>
      </c>
      <c r="P206" s="54"/>
    </row>
    <row r="207" spans="1:16" ht="16" x14ac:dyDescent="0.2">
      <c r="A207" s="46"/>
      <c r="B207" s="40"/>
      <c r="C207" s="40"/>
      <c r="D207" s="40"/>
      <c r="E207" s="37"/>
      <c r="F207" s="39"/>
      <c r="G207" s="47"/>
      <c r="H207" s="40"/>
      <c r="I207" s="48"/>
      <c r="J207" s="49"/>
      <c r="K207" s="50"/>
      <c r="L207" s="51"/>
      <c r="M207" s="52"/>
      <c r="N207" s="46"/>
      <c r="O207" s="53">
        <f t="shared" si="3"/>
        <v>0</v>
      </c>
      <c r="P207" s="54"/>
    </row>
    <row r="208" spans="1:16" ht="16" x14ac:dyDescent="0.2">
      <c r="A208" s="46"/>
      <c r="B208" s="40"/>
      <c r="C208" s="40"/>
      <c r="D208" s="40"/>
      <c r="E208" s="37"/>
      <c r="F208" s="39"/>
      <c r="G208" s="47"/>
      <c r="H208" s="40"/>
      <c r="I208" s="48"/>
      <c r="J208" s="49"/>
      <c r="K208" s="50"/>
      <c r="L208" s="51"/>
      <c r="M208" s="52"/>
      <c r="N208" s="46"/>
      <c r="O208" s="53">
        <f t="shared" si="3"/>
        <v>0</v>
      </c>
      <c r="P208" s="54"/>
    </row>
    <row r="209" spans="1:16" ht="16" x14ac:dyDescent="0.2">
      <c r="A209" s="46"/>
      <c r="B209" s="40"/>
      <c r="C209" s="40"/>
      <c r="D209" s="40"/>
      <c r="E209" s="37"/>
      <c r="F209" s="39"/>
      <c r="G209" s="47"/>
      <c r="H209" s="40"/>
      <c r="I209" s="48"/>
      <c r="J209" s="49"/>
      <c r="K209" s="50"/>
      <c r="L209" s="51"/>
      <c r="M209" s="52"/>
      <c r="N209" s="46"/>
      <c r="O209" s="53">
        <f t="shared" si="3"/>
        <v>0</v>
      </c>
      <c r="P209" s="54"/>
    </row>
    <row r="210" spans="1:16" ht="16" x14ac:dyDescent="0.2">
      <c r="A210" s="46"/>
      <c r="B210" s="40"/>
      <c r="C210" s="40"/>
      <c r="D210" s="40"/>
      <c r="E210" s="37"/>
      <c r="F210" s="39"/>
      <c r="G210" s="47"/>
      <c r="H210" s="40"/>
      <c r="I210" s="48"/>
      <c r="J210" s="49"/>
      <c r="K210" s="50"/>
      <c r="L210" s="51"/>
      <c r="M210" s="52"/>
      <c r="N210" s="46"/>
      <c r="O210" s="53">
        <f t="shared" si="3"/>
        <v>0</v>
      </c>
      <c r="P210" s="54"/>
    </row>
    <row r="211" spans="1:16" ht="16" x14ac:dyDescent="0.2">
      <c r="A211" s="46"/>
      <c r="B211" s="40"/>
      <c r="C211" s="40"/>
      <c r="D211" s="40"/>
      <c r="E211" s="37"/>
      <c r="F211" s="39"/>
      <c r="G211" s="47"/>
      <c r="H211" s="40"/>
      <c r="I211" s="48"/>
      <c r="J211" s="49"/>
      <c r="K211" s="50"/>
      <c r="L211" s="51"/>
      <c r="M211" s="52"/>
      <c r="N211" s="46"/>
      <c r="O211" s="53">
        <f t="shared" si="3"/>
        <v>0</v>
      </c>
      <c r="P211" s="54"/>
    </row>
    <row r="212" spans="1:16" ht="16" x14ac:dyDescent="0.2">
      <c r="A212" s="46"/>
      <c r="B212" s="40"/>
      <c r="C212" s="40"/>
      <c r="D212" s="40"/>
      <c r="E212" s="37"/>
      <c r="F212" s="39"/>
      <c r="G212" s="47"/>
      <c r="H212" s="40"/>
      <c r="I212" s="48"/>
      <c r="J212" s="49"/>
      <c r="K212" s="50"/>
      <c r="L212" s="51"/>
      <c r="M212" s="52"/>
      <c r="N212" s="46"/>
      <c r="O212" s="53">
        <f t="shared" si="3"/>
        <v>0</v>
      </c>
      <c r="P212" s="54"/>
    </row>
    <row r="213" spans="1:16" ht="16" x14ac:dyDescent="0.2">
      <c r="A213" s="46"/>
      <c r="B213" s="40"/>
      <c r="C213" s="40"/>
      <c r="D213" s="40"/>
      <c r="E213" s="37"/>
      <c r="F213" s="39"/>
      <c r="G213" s="47"/>
      <c r="H213" s="40"/>
      <c r="I213" s="48"/>
      <c r="J213" s="49"/>
      <c r="K213" s="50"/>
      <c r="L213" s="51"/>
      <c r="M213" s="52"/>
      <c r="N213" s="46"/>
      <c r="O213" s="53">
        <f t="shared" si="3"/>
        <v>0</v>
      </c>
      <c r="P213" s="54"/>
    </row>
    <row r="214" spans="1:16" ht="16" x14ac:dyDescent="0.2">
      <c r="A214" s="46"/>
      <c r="B214" s="40"/>
      <c r="C214" s="40"/>
      <c r="D214" s="40"/>
      <c r="E214" s="37"/>
      <c r="F214" s="39"/>
      <c r="G214" s="47"/>
      <c r="H214" s="40"/>
      <c r="I214" s="48"/>
      <c r="J214" s="49"/>
      <c r="K214" s="50"/>
      <c r="L214" s="51"/>
      <c r="M214" s="52"/>
      <c r="N214" s="46"/>
      <c r="O214" s="53">
        <f t="shared" si="3"/>
        <v>0</v>
      </c>
      <c r="P214" s="54"/>
    </row>
    <row r="215" spans="1:16" ht="16" x14ac:dyDescent="0.2">
      <c r="A215" s="46"/>
      <c r="B215" s="40"/>
      <c r="C215" s="40"/>
      <c r="D215" s="40"/>
      <c r="E215" s="37"/>
      <c r="F215" s="39"/>
      <c r="G215" s="47"/>
      <c r="H215" s="40"/>
      <c r="I215" s="48"/>
      <c r="J215" s="49"/>
      <c r="K215" s="50"/>
      <c r="L215" s="51"/>
      <c r="M215" s="52"/>
      <c r="N215" s="46"/>
      <c r="O215" s="53">
        <f t="shared" si="3"/>
        <v>0</v>
      </c>
      <c r="P215" s="54"/>
    </row>
    <row r="216" spans="1:16" ht="16" x14ac:dyDescent="0.2">
      <c r="A216" s="46"/>
      <c r="B216" s="40"/>
      <c r="C216" s="40"/>
      <c r="D216" s="40"/>
      <c r="E216" s="37"/>
      <c r="F216" s="39"/>
      <c r="G216" s="47"/>
      <c r="H216" s="40"/>
      <c r="I216" s="48"/>
      <c r="J216" s="49"/>
      <c r="K216" s="107"/>
      <c r="L216" s="110"/>
      <c r="M216" s="111"/>
      <c r="N216" s="46"/>
      <c r="O216" s="53">
        <f t="shared" si="3"/>
        <v>0</v>
      </c>
      <c r="P216" s="54"/>
    </row>
    <row r="217" spans="1:16" ht="16" x14ac:dyDescent="0.2">
      <c r="A217" s="46"/>
      <c r="B217" s="40"/>
      <c r="C217" s="40"/>
      <c r="D217" s="40"/>
      <c r="E217" s="37"/>
      <c r="F217" s="39"/>
      <c r="G217" s="47"/>
      <c r="H217" s="40"/>
      <c r="I217" s="48"/>
      <c r="J217" s="49"/>
      <c r="K217" s="50"/>
      <c r="L217" s="51"/>
      <c r="M217" s="52"/>
      <c r="N217" s="46"/>
      <c r="O217" s="53">
        <f t="shared" si="3"/>
        <v>0</v>
      </c>
      <c r="P217" s="54"/>
    </row>
    <row r="218" spans="1:16" ht="16" x14ac:dyDescent="0.2">
      <c r="A218" s="46"/>
      <c r="B218" s="40"/>
      <c r="C218" s="40"/>
      <c r="D218" s="40"/>
      <c r="E218" s="37"/>
      <c r="F218" s="39"/>
      <c r="G218" s="47"/>
      <c r="H218" s="40"/>
      <c r="I218" s="48"/>
      <c r="J218" s="49"/>
      <c r="K218" s="50"/>
      <c r="L218" s="51"/>
      <c r="M218" s="52"/>
      <c r="N218" s="46"/>
      <c r="O218" s="53">
        <f t="shared" si="3"/>
        <v>0</v>
      </c>
      <c r="P218" s="54"/>
    </row>
    <row r="219" spans="1:16" ht="16" x14ac:dyDescent="0.2">
      <c r="A219" s="46"/>
      <c r="B219" s="40"/>
      <c r="C219" s="40"/>
      <c r="D219" s="40"/>
      <c r="E219" s="37"/>
      <c r="F219" s="39"/>
      <c r="G219" s="47"/>
      <c r="H219" s="40"/>
      <c r="I219" s="48"/>
      <c r="J219" s="49"/>
      <c r="K219" s="50"/>
      <c r="L219" s="51"/>
      <c r="M219" s="52"/>
      <c r="N219" s="46"/>
      <c r="O219" s="53">
        <f t="shared" si="3"/>
        <v>0</v>
      </c>
      <c r="P219" s="54"/>
    </row>
    <row r="220" spans="1:16" ht="16" x14ac:dyDescent="0.2">
      <c r="A220" s="46"/>
      <c r="B220" s="40"/>
      <c r="C220" s="40"/>
      <c r="D220" s="40"/>
      <c r="E220" s="37"/>
      <c r="F220" s="39"/>
      <c r="G220" s="47"/>
      <c r="H220" s="40"/>
      <c r="I220" s="114"/>
      <c r="J220" s="49"/>
      <c r="K220" s="107"/>
      <c r="L220" s="110"/>
      <c r="M220" s="111"/>
      <c r="N220" s="46"/>
      <c r="O220" s="53">
        <f t="shared" si="3"/>
        <v>0</v>
      </c>
      <c r="P220" s="54"/>
    </row>
    <row r="221" spans="1:16" ht="32.25" customHeight="1" thickBot="1" x14ac:dyDescent="0.25">
      <c r="A221" s="100" t="s">
        <v>55</v>
      </c>
      <c r="B221" s="60"/>
      <c r="C221" s="104"/>
      <c r="D221" s="104"/>
      <c r="E221" s="92">
        <f>SUM(E4:E220)</f>
        <v>101</v>
      </c>
      <c r="F221" s="35"/>
      <c r="G221" s="161" t="s">
        <v>56</v>
      </c>
      <c r="H221" s="162"/>
      <c r="I221" s="62">
        <f>SUM(I4:I194)</f>
        <v>34</v>
      </c>
      <c r="J221" s="105">
        <f>SUM(J4:J194)</f>
        <v>0</v>
      </c>
      <c r="K221" s="108">
        <f>SUM(K4:K194)</f>
        <v>33</v>
      </c>
      <c r="L221" s="110">
        <f>SUM(L4:L194)</f>
        <v>38</v>
      </c>
      <c r="M221" s="52">
        <f>SUM(M4:M194)</f>
        <v>0</v>
      </c>
      <c r="N221" s="93"/>
      <c r="O221" s="64">
        <f>SUM(I221:M221)</f>
        <v>105</v>
      </c>
      <c r="P221" s="128" t="s">
        <v>57</v>
      </c>
    </row>
    <row r="222" spans="1:16" ht="32.25" customHeight="1" thickBot="1" x14ac:dyDescent="0.25">
      <c r="A222" s="150" t="s">
        <v>58</v>
      </c>
      <c r="B222" s="150"/>
      <c r="C222" s="150"/>
      <c r="D222" s="117"/>
      <c r="E222" s="61">
        <f>SUM(C4:C220)</f>
        <v>17</v>
      </c>
      <c r="F222" s="35"/>
      <c r="G222" s="163" t="s">
        <v>184</v>
      </c>
      <c r="H222" s="164"/>
      <c r="I222" s="66">
        <f>SUMIF(I4:I194,"=1",O4:O194)</f>
        <v>0.22847222222222244</v>
      </c>
      <c r="J222" s="106">
        <f>SUMIF(J4:J194,"=1",O4:O194)</f>
        <v>0</v>
      </c>
      <c r="K222" s="109">
        <f>SUMIF(K4:K194,"=1",O4:O194)</f>
        <v>0.20208333333333309</v>
      </c>
      <c r="L222" s="113">
        <f>SUMIF(L4:L194,"=1",O4:O194)</f>
        <v>0.24999999999999983</v>
      </c>
      <c r="M222" s="112">
        <f>SUMIF(M4:M194,"=1",O4:O194)</f>
        <v>0</v>
      </c>
      <c r="N222" s="94"/>
      <c r="O222" s="67">
        <f>SUM(O4:O220)</f>
        <v>0.68055555555555469</v>
      </c>
      <c r="P222" s="128" t="s">
        <v>181</v>
      </c>
    </row>
    <row r="223" spans="1:16" ht="31.5" customHeight="1" x14ac:dyDescent="0.2">
      <c r="A223" s="63"/>
      <c r="B223" s="69"/>
      <c r="C223" s="35"/>
      <c r="D223" s="35"/>
      <c r="E223" s="35"/>
      <c r="F223" s="35"/>
      <c r="G223" s="163" t="s">
        <v>185</v>
      </c>
      <c r="H223" s="164"/>
      <c r="I223" s="70">
        <f>ABS(I222*60)</f>
        <v>13.708333333333346</v>
      </c>
      <c r="J223" s="71">
        <f>ABS(J222*60)</f>
        <v>0</v>
      </c>
      <c r="K223" s="72">
        <f>ABS(K222*60)</f>
        <v>12.124999999999986</v>
      </c>
      <c r="L223" s="73">
        <f>ABS(L222*60)</f>
        <v>14.999999999999989</v>
      </c>
      <c r="M223" s="74">
        <f>ABS(M222*60)</f>
        <v>0</v>
      </c>
      <c r="N223" s="95"/>
      <c r="O223" s="53">
        <f>ABS(O222*60)</f>
        <v>40.833333333333279</v>
      </c>
      <c r="P223" s="128" t="s">
        <v>182</v>
      </c>
    </row>
    <row r="224" spans="1:16" ht="27.75" customHeight="1" x14ac:dyDescent="0.2">
      <c r="A224" s="63"/>
      <c r="B224" s="69"/>
      <c r="C224" s="35"/>
      <c r="D224" s="35"/>
      <c r="E224" s="35"/>
      <c r="F224" s="35"/>
      <c r="G224" s="163" t="s">
        <v>186</v>
      </c>
      <c r="H224" s="164"/>
      <c r="I224" s="115">
        <f t="shared" ref="I224" si="4">ABS(I223/I221)</f>
        <v>0.40318627450980432</v>
      </c>
      <c r="J224" s="116">
        <v>0</v>
      </c>
      <c r="K224" s="76">
        <f>ABS(K223/K221)</f>
        <v>0.36742424242424199</v>
      </c>
      <c r="L224" s="77">
        <f>ABS(L223/L221)</f>
        <v>0.39473684210526289</v>
      </c>
      <c r="M224" s="78">
        <v>0</v>
      </c>
      <c r="N224" s="93"/>
      <c r="O224" s="79">
        <f>ABS(O223/O221)</f>
        <v>0.3888888888888884</v>
      </c>
      <c r="P224" s="129" t="s">
        <v>183</v>
      </c>
    </row>
    <row r="225" spans="1:16" ht="17" thickBot="1" x14ac:dyDescent="0.25">
      <c r="A225" s="63"/>
      <c r="B225" s="69"/>
      <c r="C225" s="35"/>
      <c r="D225" s="35"/>
      <c r="E225" s="35"/>
      <c r="F225" s="35"/>
      <c r="G225" s="81"/>
      <c r="H225" s="82"/>
      <c r="I225" s="35"/>
      <c r="J225" s="83"/>
      <c r="K225" s="83"/>
      <c r="L225" s="83"/>
      <c r="M225" s="83"/>
      <c r="N225" s="63"/>
      <c r="O225" s="35"/>
      <c r="P225" s="35"/>
    </row>
    <row r="226" spans="1:16" ht="18" thickTop="1" thickBot="1" x14ac:dyDescent="0.25">
      <c r="A226" s="153" t="s">
        <v>65</v>
      </c>
      <c r="B226" s="154"/>
      <c r="C226" s="154"/>
      <c r="D226" s="154"/>
      <c r="E226" s="154"/>
      <c r="F226" s="154"/>
      <c r="G226" s="155"/>
      <c r="H226" s="82" t="s">
        <v>66</v>
      </c>
      <c r="I226" s="118" t="s">
        <v>187</v>
      </c>
      <c r="J226" s="118" t="s">
        <v>188</v>
      </c>
      <c r="K226" s="118">
        <v>46</v>
      </c>
      <c r="L226" s="118">
        <v>47</v>
      </c>
      <c r="M226" s="118">
        <v>51</v>
      </c>
      <c r="N226" s="133"/>
      <c r="O226" s="35"/>
      <c r="P226" s="35"/>
    </row>
    <row r="227" spans="1:16" ht="17" thickTop="1" x14ac:dyDescent="0.2">
      <c r="A227" s="63"/>
      <c r="B227" s="35"/>
      <c r="C227" s="35"/>
      <c r="D227" s="35"/>
      <c r="E227" s="35"/>
      <c r="F227" s="35" t="s">
        <v>67</v>
      </c>
      <c r="G227" s="82"/>
      <c r="H227" s="82" t="s">
        <v>68</v>
      </c>
      <c r="I227" s="118">
        <v>37922</v>
      </c>
      <c r="J227" s="118">
        <v>8700</v>
      </c>
      <c r="K227" s="118">
        <v>142847</v>
      </c>
      <c r="L227" s="118">
        <v>131720</v>
      </c>
      <c r="M227" s="118">
        <v>135000</v>
      </c>
      <c r="N227" s="133"/>
      <c r="O227" s="35"/>
      <c r="P227" s="35"/>
    </row>
    <row r="228" spans="1:16" ht="16" x14ac:dyDescent="0.2">
      <c r="A228" s="84" t="s">
        <v>46</v>
      </c>
      <c r="B228" s="140" t="s">
        <v>69</v>
      </c>
      <c r="C228" s="141"/>
      <c r="D228" s="141"/>
      <c r="E228" s="142"/>
      <c r="F228" s="85">
        <v>18</v>
      </c>
      <c r="G228" s="86">
        <f>ABS(F228/E221)</f>
        <v>0.17821782178217821</v>
      </c>
      <c r="H228" s="82" t="s">
        <v>70</v>
      </c>
      <c r="I228" s="118">
        <v>37962</v>
      </c>
      <c r="J228" s="118">
        <v>8727</v>
      </c>
      <c r="K228" s="118">
        <v>142902</v>
      </c>
      <c r="L228" s="118">
        <v>131758</v>
      </c>
      <c r="M228" s="118">
        <v>135000</v>
      </c>
      <c r="N228" s="133"/>
      <c r="O228" s="35"/>
      <c r="P228" s="35"/>
    </row>
    <row r="229" spans="1:16" ht="16" x14ac:dyDescent="0.2">
      <c r="A229" s="84" t="s">
        <v>44</v>
      </c>
      <c r="B229" s="140" t="s">
        <v>71</v>
      </c>
      <c r="C229" s="141"/>
      <c r="D229" s="141"/>
      <c r="E229" s="142"/>
      <c r="F229" s="85">
        <f>SUMIF(F4:F220,"EL",E4:E220)</f>
        <v>24</v>
      </c>
      <c r="G229" s="86">
        <f>ABS(F229/E221)</f>
        <v>0.23762376237623761</v>
      </c>
      <c r="H229" s="82" t="s">
        <v>72</v>
      </c>
      <c r="I229" s="118">
        <f>SUM(I228-I227)</f>
        <v>40</v>
      </c>
      <c r="J229" s="118">
        <f>SUM(J228-J227)</f>
        <v>27</v>
      </c>
      <c r="K229" s="118">
        <f>SUM(K228-K227)</f>
        <v>55</v>
      </c>
      <c r="L229" s="118">
        <f>SUM(L228-L227)</f>
        <v>38</v>
      </c>
      <c r="M229" s="118">
        <f>SUM(M228-M227)</f>
        <v>0</v>
      </c>
      <c r="N229" s="133"/>
      <c r="O229" s="35"/>
      <c r="P229" s="35"/>
    </row>
    <row r="230" spans="1:16" ht="16" x14ac:dyDescent="0.2">
      <c r="A230" s="84" t="s">
        <v>53</v>
      </c>
      <c r="B230" s="140" t="s">
        <v>73</v>
      </c>
      <c r="C230" s="141"/>
      <c r="D230" s="141"/>
      <c r="E230" s="142"/>
      <c r="F230" s="85">
        <f>SUMIF(F4:F220,"EN",E4:E220)</f>
        <v>0</v>
      </c>
      <c r="G230" s="86">
        <f>ABS(F230/E221)</f>
        <v>0</v>
      </c>
      <c r="H230" s="82" t="s">
        <v>74</v>
      </c>
      <c r="I230" s="118"/>
      <c r="J230" s="118"/>
      <c r="K230" s="118"/>
      <c r="L230" s="118"/>
      <c r="M230" s="118"/>
      <c r="N230" s="133"/>
      <c r="O230" s="35"/>
      <c r="P230" s="35"/>
    </row>
    <row r="231" spans="1:16" ht="16" x14ac:dyDescent="0.2">
      <c r="A231" s="84" t="s">
        <v>54</v>
      </c>
      <c r="B231" s="140" t="s">
        <v>75</v>
      </c>
      <c r="C231" s="141"/>
      <c r="D231" s="141"/>
      <c r="E231" s="142"/>
      <c r="F231" s="85">
        <f>SUMIF(F4:F220,"EV",E4:E220)</f>
        <v>0</v>
      </c>
      <c r="G231" s="86">
        <f>ABS(F231/E221)</f>
        <v>0</v>
      </c>
      <c r="H231" s="82"/>
      <c r="I231" s="118"/>
      <c r="J231" s="118"/>
      <c r="K231" s="118" t="s">
        <v>76</v>
      </c>
      <c r="L231" s="118"/>
      <c r="M231" s="118"/>
      <c r="N231" s="133"/>
      <c r="O231" s="35"/>
      <c r="P231" s="35"/>
    </row>
    <row r="232" spans="1:16" ht="16" x14ac:dyDescent="0.2">
      <c r="A232" s="84" t="s">
        <v>77</v>
      </c>
      <c r="B232" s="140" t="s">
        <v>78</v>
      </c>
      <c r="C232" s="141"/>
      <c r="D232" s="141"/>
      <c r="E232" s="142"/>
      <c r="F232" s="85">
        <f>SUMIF(F4:F220,"FP",E4:E220)</f>
        <v>0</v>
      </c>
      <c r="G232" s="86">
        <f>ABS(F232/E221)</f>
        <v>0</v>
      </c>
      <c r="H232" s="82"/>
      <c r="I232" s="35"/>
      <c r="J232" s="35"/>
      <c r="K232" s="35"/>
      <c r="L232" s="35"/>
      <c r="M232" s="35"/>
      <c r="N232" s="63"/>
      <c r="O232" s="35"/>
      <c r="P232" s="35"/>
    </row>
    <row r="233" spans="1:16" ht="16" x14ac:dyDescent="0.2">
      <c r="A233" s="84" t="s">
        <v>51</v>
      </c>
      <c r="B233" s="140" t="s">
        <v>79</v>
      </c>
      <c r="C233" s="141"/>
      <c r="D233" s="141"/>
      <c r="E233" s="142"/>
      <c r="F233" s="85">
        <f>SUMIF(F4:F220,"LS",E4:E220)</f>
        <v>15</v>
      </c>
      <c r="G233" s="86">
        <f>ABS(F233/E221)</f>
        <v>0.14851485148514851</v>
      </c>
      <c r="H233" s="82" t="s">
        <v>80</v>
      </c>
      <c r="I233" s="35"/>
      <c r="J233" s="35"/>
      <c r="K233" s="35"/>
      <c r="L233" s="35"/>
      <c r="M233" s="35"/>
      <c r="N233" s="63"/>
      <c r="O233" s="35"/>
      <c r="P233" s="35"/>
    </row>
    <row r="234" spans="1:16" ht="16" x14ac:dyDescent="0.2">
      <c r="A234" s="84" t="s">
        <v>47</v>
      </c>
      <c r="B234" s="140" t="s">
        <v>81</v>
      </c>
      <c r="C234" s="141"/>
      <c r="D234" s="141"/>
      <c r="E234" s="142"/>
      <c r="F234" s="85">
        <f>SUMIF(F4:F220,"MA",E4:E220)</f>
        <v>0</v>
      </c>
      <c r="G234" s="86">
        <f>ABS(F234/E221)</f>
        <v>0</v>
      </c>
      <c r="H234" s="35"/>
      <c r="I234" s="35"/>
      <c r="J234" s="35"/>
      <c r="K234" s="35"/>
      <c r="L234" s="35"/>
      <c r="M234" s="35"/>
      <c r="N234" s="35"/>
      <c r="O234" s="35"/>
      <c r="P234" s="35"/>
    </row>
    <row r="235" spans="1:16" ht="16" x14ac:dyDescent="0.2">
      <c r="A235" s="84" t="s">
        <v>49</v>
      </c>
      <c r="B235" s="140" t="s">
        <v>82</v>
      </c>
      <c r="C235" s="141"/>
      <c r="D235" s="141"/>
      <c r="E235" s="142"/>
      <c r="F235" s="85">
        <v>11</v>
      </c>
      <c r="G235" s="86">
        <f>ABS(F235/E221)</f>
        <v>0.10891089108910891</v>
      </c>
      <c r="H235" s="35"/>
      <c r="I235" s="35"/>
      <c r="J235" s="35"/>
      <c r="K235" s="35"/>
      <c r="L235" s="35"/>
      <c r="M235" s="35"/>
      <c r="N235" s="35"/>
      <c r="O235" s="35"/>
      <c r="P235" s="35"/>
    </row>
    <row r="236" spans="1:16" ht="16" x14ac:dyDescent="0.2">
      <c r="A236" s="84" t="s">
        <v>45</v>
      </c>
      <c r="B236" s="140" t="s">
        <v>83</v>
      </c>
      <c r="C236" s="141"/>
      <c r="D236" s="141"/>
      <c r="E236" s="142"/>
      <c r="F236" s="85">
        <f>SUMIF(F4:F220,"PL",E4:E220)</f>
        <v>19</v>
      </c>
      <c r="G236" s="86">
        <f>ABS(F236/E221)</f>
        <v>0.18811881188118812</v>
      </c>
      <c r="H236" s="35"/>
      <c r="I236" s="35"/>
      <c r="J236" s="35"/>
      <c r="K236" s="35"/>
      <c r="L236" s="35"/>
      <c r="M236" s="35"/>
      <c r="N236" s="35"/>
      <c r="O236" s="35"/>
      <c r="P236" s="35"/>
    </row>
    <row r="237" spans="1:16" ht="16" x14ac:dyDescent="0.2">
      <c r="A237" s="84" t="s">
        <v>50</v>
      </c>
      <c r="B237" s="140" t="s">
        <v>84</v>
      </c>
      <c r="C237" s="141"/>
      <c r="D237" s="141"/>
      <c r="E237" s="142"/>
      <c r="F237" s="85">
        <v>14</v>
      </c>
      <c r="G237" s="86">
        <f>ABS(F237/E221)</f>
        <v>0.13861386138613863</v>
      </c>
      <c r="H237" s="35"/>
      <c r="I237" s="35"/>
      <c r="J237" s="35"/>
      <c r="K237" s="35"/>
      <c r="L237" s="35"/>
      <c r="M237" s="35"/>
      <c r="N237" s="35"/>
      <c r="O237" s="35"/>
      <c r="P237" s="35"/>
    </row>
    <row r="238" spans="1:16" ht="16" x14ac:dyDescent="0.2">
      <c r="A238" s="84" t="s">
        <v>48</v>
      </c>
      <c r="B238" s="140" t="s">
        <v>85</v>
      </c>
      <c r="C238" s="141"/>
      <c r="D238" s="141"/>
      <c r="E238" s="142"/>
      <c r="F238" s="85">
        <f>SUMIF(F4:F220,"CT",E4:E220)</f>
        <v>0</v>
      </c>
      <c r="G238" s="86">
        <f>ABS(F238/E221)</f>
        <v>0</v>
      </c>
      <c r="H238" s="35"/>
      <c r="I238" s="35"/>
      <c r="J238" s="35"/>
      <c r="K238" s="35"/>
      <c r="L238" s="35"/>
      <c r="M238" s="35"/>
      <c r="N238" s="35"/>
      <c r="O238" s="35"/>
      <c r="P238" s="35"/>
    </row>
    <row r="239" spans="1:16" ht="16" x14ac:dyDescent="0.2">
      <c r="A239" s="84" t="s">
        <v>86</v>
      </c>
      <c r="B239" s="140" t="s">
        <v>87</v>
      </c>
      <c r="C239" s="141"/>
      <c r="D239" s="141"/>
      <c r="E239" s="142"/>
      <c r="F239" s="85">
        <f>SUMIF(F4:F220,"PM",E4:E220)</f>
        <v>0</v>
      </c>
      <c r="G239" s="86">
        <f>ABS(F239/E221)</f>
        <v>0</v>
      </c>
      <c r="H239" s="35"/>
      <c r="I239" s="35"/>
      <c r="J239" s="35"/>
      <c r="K239" s="35"/>
      <c r="L239" s="35"/>
      <c r="M239" s="35"/>
      <c r="N239" s="35"/>
      <c r="O239" s="35"/>
      <c r="P239" s="35"/>
    </row>
    <row r="240" spans="1:16" ht="16" x14ac:dyDescent="0.2">
      <c r="A240" s="84" t="s">
        <v>52</v>
      </c>
      <c r="B240" s="140" t="s">
        <v>88</v>
      </c>
      <c r="C240" s="141"/>
      <c r="D240" s="141"/>
      <c r="E240" s="142"/>
      <c r="F240" s="85">
        <f>SUMIF(F4:F220,"OS",E4:E220)</f>
        <v>0</v>
      </c>
      <c r="G240" s="86">
        <f>ABS(F240/E221)</f>
        <v>0</v>
      </c>
      <c r="H240" s="35"/>
      <c r="I240" s="35"/>
      <c r="J240" s="35"/>
      <c r="K240" s="35"/>
      <c r="L240" s="35"/>
      <c r="M240" s="35"/>
      <c r="N240" s="35"/>
      <c r="O240" s="35"/>
      <c r="P240" s="35"/>
    </row>
    <row r="241" spans="1:16" ht="16" x14ac:dyDescent="0.2">
      <c r="A241" s="63"/>
      <c r="B241" s="63"/>
      <c r="C241" s="69"/>
      <c r="D241" s="69"/>
      <c r="E241" s="35"/>
      <c r="F241" s="35"/>
      <c r="G241" s="86">
        <f>SUM(G228:G240)</f>
        <v>0.99999999999999989</v>
      </c>
      <c r="H241" s="35"/>
      <c r="I241" s="35"/>
      <c r="J241" s="35"/>
      <c r="K241" s="35"/>
      <c r="L241" s="35"/>
      <c r="M241" s="35"/>
      <c r="N241" s="35"/>
      <c r="O241" s="35"/>
      <c r="P241" s="35"/>
    </row>
  </sheetData>
  <mergeCells count="23">
    <mergeCell ref="B237:E237"/>
    <mergeCell ref="B238:E238"/>
    <mergeCell ref="B239:E239"/>
    <mergeCell ref="B240:E240"/>
    <mergeCell ref="B231:E231"/>
    <mergeCell ref="B232:E232"/>
    <mergeCell ref="B233:E233"/>
    <mergeCell ref="B234:E234"/>
    <mergeCell ref="B235:E235"/>
    <mergeCell ref="B236:E236"/>
    <mergeCell ref="B230:E230"/>
    <mergeCell ref="A1:G1"/>
    <mergeCell ref="I1:L1"/>
    <mergeCell ref="M1:N1"/>
    <mergeCell ref="A2:G2"/>
    <mergeCell ref="G221:H221"/>
    <mergeCell ref="A222:C222"/>
    <mergeCell ref="G222:H222"/>
    <mergeCell ref="G223:H223"/>
    <mergeCell ref="G224:H224"/>
    <mergeCell ref="A226:G226"/>
    <mergeCell ref="B228:E228"/>
    <mergeCell ref="B229:E229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R241"/>
  <sheetViews>
    <sheetView zoomScale="86" zoomScaleNormal="86" workbookViewId="0">
      <pane ySplit="3" topLeftCell="A219" activePane="bottomLeft" state="frozen"/>
      <selection activeCell="B223" sqref="B223"/>
      <selection pane="bottomLeft" activeCell="I3" sqref="I3"/>
    </sheetView>
  </sheetViews>
  <sheetFormatPr baseColWidth="10" defaultColWidth="8.83203125" defaultRowHeight="15" x14ac:dyDescent="0.2"/>
  <cols>
    <col min="1" max="1" width="9.5" customWidth="1"/>
    <col min="2" max="2" width="17.5" customWidth="1"/>
    <col min="3" max="4" width="5.5" customWidth="1"/>
    <col min="5" max="5" width="7.1640625" customWidth="1"/>
    <col min="7" max="8" width="15.5" customWidth="1"/>
    <col min="9" max="9" width="9.1640625" customWidth="1"/>
    <col min="14" max="14" width="12.6640625" customWidth="1"/>
    <col min="15" max="15" width="14.33203125" customWidth="1"/>
    <col min="16" max="16" width="60.33203125" customWidth="1"/>
  </cols>
  <sheetData>
    <row r="1" spans="1:18" ht="16" x14ac:dyDescent="0.2">
      <c r="A1" s="156" t="s">
        <v>32</v>
      </c>
      <c r="B1" s="156"/>
      <c r="C1" s="156"/>
      <c r="D1" s="156"/>
      <c r="E1" s="156"/>
      <c r="F1" s="156"/>
      <c r="G1" s="156"/>
      <c r="H1" s="118" t="s">
        <v>33</v>
      </c>
      <c r="I1" s="157" t="s">
        <v>323</v>
      </c>
      <c r="J1" s="157"/>
      <c r="K1" s="157"/>
      <c r="L1" s="157"/>
      <c r="M1" s="158" t="s">
        <v>34</v>
      </c>
      <c r="N1" s="158"/>
      <c r="O1" s="118" t="s">
        <v>93</v>
      </c>
      <c r="P1" s="118"/>
      <c r="Q1" s="121"/>
      <c r="R1" s="121"/>
    </row>
    <row r="2" spans="1:18" ht="16" x14ac:dyDescent="0.2">
      <c r="A2" s="159" t="s">
        <v>91</v>
      </c>
      <c r="B2" s="160"/>
      <c r="C2" s="160"/>
      <c r="D2" s="160"/>
      <c r="E2" s="160"/>
      <c r="F2" s="160"/>
      <c r="G2" s="160"/>
      <c r="H2" s="102">
        <v>3</v>
      </c>
      <c r="I2" s="122"/>
      <c r="J2" s="122"/>
      <c r="K2" s="122"/>
      <c r="L2" s="122"/>
      <c r="M2" s="120"/>
      <c r="N2" s="118"/>
      <c r="O2" s="118"/>
      <c r="P2" s="118"/>
      <c r="Q2" s="121"/>
      <c r="R2" s="121"/>
    </row>
    <row r="3" spans="1:18" ht="99" x14ac:dyDescent="0.2">
      <c r="A3" s="36" t="s">
        <v>35</v>
      </c>
      <c r="B3" s="37" t="s">
        <v>94</v>
      </c>
      <c r="C3" s="38" t="s">
        <v>36</v>
      </c>
      <c r="D3" s="38" t="s">
        <v>101</v>
      </c>
      <c r="E3" s="37" t="s">
        <v>37</v>
      </c>
      <c r="F3" s="39" t="s">
        <v>38</v>
      </c>
      <c r="G3" s="40" t="s">
        <v>39</v>
      </c>
      <c r="H3" s="40" t="s">
        <v>40</v>
      </c>
      <c r="I3" s="123" t="s">
        <v>176</v>
      </c>
      <c r="J3" s="124" t="s">
        <v>269</v>
      </c>
      <c r="K3" s="125" t="s">
        <v>179</v>
      </c>
      <c r="L3" s="126" t="s">
        <v>106</v>
      </c>
      <c r="M3" s="127" t="s">
        <v>96</v>
      </c>
      <c r="N3" s="36" t="s">
        <v>41</v>
      </c>
      <c r="O3" s="37" t="s">
        <v>180</v>
      </c>
      <c r="P3" s="39" t="s">
        <v>43</v>
      </c>
    </row>
    <row r="4" spans="1:18" ht="16" x14ac:dyDescent="0.2">
      <c r="A4" s="46">
        <v>0.43402777777777773</v>
      </c>
      <c r="B4" s="40" t="s">
        <v>205</v>
      </c>
      <c r="C4" s="40"/>
      <c r="D4" s="40" t="s">
        <v>120</v>
      </c>
      <c r="E4" s="37">
        <v>1</v>
      </c>
      <c r="F4" s="39" t="s">
        <v>45</v>
      </c>
      <c r="G4" s="47" t="s">
        <v>103</v>
      </c>
      <c r="H4" s="40" t="s">
        <v>190</v>
      </c>
      <c r="I4" s="48">
        <v>1</v>
      </c>
      <c r="J4" s="49"/>
      <c r="K4" s="50"/>
      <c r="L4" s="51"/>
      <c r="M4" s="52"/>
      <c r="N4" s="46">
        <v>0.4375</v>
      </c>
      <c r="O4" s="53">
        <f t="shared" ref="O4:O67" si="0">ABS(N4-A4)</f>
        <v>3.4722222222222654E-3</v>
      </c>
      <c r="P4" s="54"/>
    </row>
    <row r="5" spans="1:18" ht="16" x14ac:dyDescent="0.2">
      <c r="A5" s="46">
        <v>0.4375</v>
      </c>
      <c r="B5" s="40" t="s">
        <v>202</v>
      </c>
      <c r="C5" s="40"/>
      <c r="D5" s="40" t="s">
        <v>120</v>
      </c>
      <c r="E5" s="37">
        <v>1</v>
      </c>
      <c r="F5" s="39" t="s">
        <v>51</v>
      </c>
      <c r="G5" s="47" t="s">
        <v>103</v>
      </c>
      <c r="H5" s="40" t="s">
        <v>195</v>
      </c>
      <c r="I5" s="48"/>
      <c r="J5" s="49"/>
      <c r="K5" s="50">
        <v>1</v>
      </c>
      <c r="L5" s="51"/>
      <c r="M5" s="52"/>
      <c r="N5" s="46">
        <v>0.44166666666666665</v>
      </c>
      <c r="O5" s="53">
        <f t="shared" si="0"/>
        <v>4.1666666666666519E-3</v>
      </c>
      <c r="P5" s="54"/>
    </row>
    <row r="6" spans="1:18" ht="16" x14ac:dyDescent="0.2">
      <c r="A6" s="46">
        <v>0.43888888888888888</v>
      </c>
      <c r="B6" s="40" t="s">
        <v>191</v>
      </c>
      <c r="C6" s="40"/>
      <c r="D6" s="40" t="s">
        <v>120</v>
      </c>
      <c r="E6" s="37">
        <v>1</v>
      </c>
      <c r="F6" s="39" t="s">
        <v>51</v>
      </c>
      <c r="G6" s="47" t="s">
        <v>264</v>
      </c>
      <c r="H6" s="40" t="s">
        <v>103</v>
      </c>
      <c r="I6" s="48"/>
      <c r="J6" s="49"/>
      <c r="K6" s="50">
        <v>1</v>
      </c>
      <c r="L6" s="51"/>
      <c r="M6" s="52"/>
      <c r="N6" s="46">
        <v>0.44791666666666669</v>
      </c>
      <c r="O6" s="53">
        <f t="shared" si="0"/>
        <v>9.0277777777778012E-3</v>
      </c>
      <c r="P6" s="54"/>
    </row>
    <row r="7" spans="1:18" ht="16" x14ac:dyDescent="0.2">
      <c r="A7" s="46">
        <v>0.44166666666666665</v>
      </c>
      <c r="B7" s="40" t="s">
        <v>124</v>
      </c>
      <c r="C7" s="40"/>
      <c r="D7" s="40" t="s">
        <v>194</v>
      </c>
      <c r="E7" s="37">
        <v>1</v>
      </c>
      <c r="F7" s="39" t="s">
        <v>44</v>
      </c>
      <c r="G7" s="47" t="s">
        <v>103</v>
      </c>
      <c r="H7" s="40" t="s">
        <v>338</v>
      </c>
      <c r="I7" s="48"/>
      <c r="J7" s="49"/>
      <c r="K7" s="50"/>
      <c r="L7" s="51">
        <v>1</v>
      </c>
      <c r="M7" s="52"/>
      <c r="N7" s="46">
        <v>0.4458333333333333</v>
      </c>
      <c r="O7" s="53">
        <f t="shared" si="0"/>
        <v>4.1666666666666519E-3</v>
      </c>
      <c r="P7" s="54"/>
    </row>
    <row r="8" spans="1:18" ht="16" x14ac:dyDescent="0.2">
      <c r="A8" s="46">
        <v>0.44513888888888892</v>
      </c>
      <c r="B8" s="40" t="s">
        <v>109</v>
      </c>
      <c r="C8" s="40"/>
      <c r="D8" s="40" t="s">
        <v>120</v>
      </c>
      <c r="E8" s="37">
        <v>1</v>
      </c>
      <c r="F8" s="39" t="s">
        <v>46</v>
      </c>
      <c r="G8" s="47" t="s">
        <v>125</v>
      </c>
      <c r="H8" s="40" t="s">
        <v>103</v>
      </c>
      <c r="I8" s="48"/>
      <c r="J8" s="49"/>
      <c r="K8" s="50"/>
      <c r="L8" s="51">
        <v>1</v>
      </c>
      <c r="M8" s="52"/>
      <c r="N8" s="46"/>
      <c r="O8" s="53">
        <f t="shared" si="0"/>
        <v>0.44513888888888892</v>
      </c>
      <c r="P8" s="54"/>
    </row>
    <row r="9" spans="1:18" ht="16" x14ac:dyDescent="0.2">
      <c r="A9" s="46">
        <v>0.4458333333333333</v>
      </c>
      <c r="B9" s="40" t="s">
        <v>127</v>
      </c>
      <c r="C9" s="40"/>
      <c r="D9" s="40" t="s">
        <v>194</v>
      </c>
      <c r="E9" s="37">
        <v>1</v>
      </c>
      <c r="F9" s="39" t="s">
        <v>52</v>
      </c>
      <c r="G9" s="47" t="s">
        <v>103</v>
      </c>
      <c r="H9" s="40" t="s">
        <v>201</v>
      </c>
      <c r="I9" s="48">
        <v>1</v>
      </c>
      <c r="J9" s="49"/>
      <c r="K9" s="50"/>
      <c r="L9" s="51"/>
      <c r="M9" s="52"/>
      <c r="N9" s="46">
        <v>0.44861111111111113</v>
      </c>
      <c r="O9" s="53">
        <f t="shared" si="0"/>
        <v>2.7777777777778234E-3</v>
      </c>
      <c r="P9" s="54"/>
    </row>
    <row r="10" spans="1:18" ht="16" x14ac:dyDescent="0.2">
      <c r="A10" s="46">
        <v>0.44930555555555557</v>
      </c>
      <c r="B10" s="40" t="s">
        <v>209</v>
      </c>
      <c r="C10" s="40"/>
      <c r="D10" s="40" t="s">
        <v>194</v>
      </c>
      <c r="E10" s="37">
        <v>1</v>
      </c>
      <c r="F10" s="39" t="s">
        <v>44</v>
      </c>
      <c r="G10" s="47" t="s">
        <v>103</v>
      </c>
      <c r="H10" s="40" t="s">
        <v>136</v>
      </c>
      <c r="I10" s="48"/>
      <c r="J10" s="49"/>
      <c r="K10" s="50">
        <v>1</v>
      </c>
      <c r="L10" s="51"/>
      <c r="M10" s="52"/>
      <c r="N10" s="46">
        <v>0.45347222222222222</v>
      </c>
      <c r="O10" s="53">
        <f t="shared" si="0"/>
        <v>4.1666666666666519E-3</v>
      </c>
      <c r="P10" s="54"/>
    </row>
    <row r="11" spans="1:18" ht="16" x14ac:dyDescent="0.2">
      <c r="A11" s="46">
        <v>0.4513888888888889</v>
      </c>
      <c r="B11" s="40" t="s">
        <v>295</v>
      </c>
      <c r="C11" s="40"/>
      <c r="D11" s="40" t="s">
        <v>120</v>
      </c>
      <c r="E11" s="37">
        <v>2</v>
      </c>
      <c r="F11" s="39" t="s">
        <v>47</v>
      </c>
      <c r="G11" s="47" t="s">
        <v>103</v>
      </c>
      <c r="H11" s="40" t="s">
        <v>250</v>
      </c>
      <c r="I11" s="48">
        <v>1</v>
      </c>
      <c r="J11" s="49"/>
      <c r="K11" s="50"/>
      <c r="L11" s="51"/>
      <c r="M11" s="52"/>
      <c r="N11" s="46">
        <v>0.45624999999999999</v>
      </c>
      <c r="O11" s="53">
        <f t="shared" si="0"/>
        <v>4.8611111111110938E-3</v>
      </c>
      <c r="P11" s="54"/>
    </row>
    <row r="12" spans="1:18" ht="16" x14ac:dyDescent="0.2">
      <c r="A12" s="46">
        <v>0.46111111111111108</v>
      </c>
      <c r="B12" s="40" t="s">
        <v>127</v>
      </c>
      <c r="C12" s="40"/>
      <c r="D12" s="40" t="s">
        <v>120</v>
      </c>
      <c r="E12" s="37">
        <v>1</v>
      </c>
      <c r="F12" s="39" t="s">
        <v>49</v>
      </c>
      <c r="G12" s="47" t="s">
        <v>159</v>
      </c>
      <c r="H12" s="40" t="s">
        <v>103</v>
      </c>
      <c r="I12" s="48"/>
      <c r="J12" s="49"/>
      <c r="K12" s="50"/>
      <c r="L12" s="51">
        <v>1</v>
      </c>
      <c r="M12" s="52"/>
      <c r="N12" s="46">
        <v>0.46736111111111112</v>
      </c>
      <c r="O12" s="53">
        <f t="shared" si="0"/>
        <v>6.2500000000000333E-3</v>
      </c>
      <c r="P12" s="54"/>
    </row>
    <row r="13" spans="1:18" ht="16" x14ac:dyDescent="0.2">
      <c r="A13" s="46">
        <v>0.46249999999999997</v>
      </c>
      <c r="B13" s="40" t="s">
        <v>335</v>
      </c>
      <c r="C13" s="40"/>
      <c r="D13" s="40" t="s">
        <v>120</v>
      </c>
      <c r="E13" s="37">
        <v>2</v>
      </c>
      <c r="F13" s="39" t="s">
        <v>50</v>
      </c>
      <c r="G13" s="47" t="s">
        <v>339</v>
      </c>
      <c r="H13" s="40" t="s">
        <v>103</v>
      </c>
      <c r="I13" s="48">
        <v>1</v>
      </c>
      <c r="J13" s="49"/>
      <c r="K13" s="50"/>
      <c r="L13" s="51"/>
      <c r="M13" s="52"/>
      <c r="N13" s="46">
        <v>0.47847222222222219</v>
      </c>
      <c r="O13" s="53">
        <f t="shared" si="0"/>
        <v>1.5972222222222221E-2</v>
      </c>
      <c r="P13" s="54"/>
    </row>
    <row r="14" spans="1:18" ht="16" x14ac:dyDescent="0.2">
      <c r="A14" s="46">
        <v>0.4680555555555555</v>
      </c>
      <c r="B14" s="40" t="s">
        <v>290</v>
      </c>
      <c r="C14" s="40"/>
      <c r="D14" s="40" t="s">
        <v>120</v>
      </c>
      <c r="E14" s="37">
        <v>2</v>
      </c>
      <c r="F14" s="39" t="s">
        <v>46</v>
      </c>
      <c r="G14" s="47" t="s">
        <v>143</v>
      </c>
      <c r="H14" s="40" t="s">
        <v>190</v>
      </c>
      <c r="I14" s="48"/>
      <c r="J14" s="49"/>
      <c r="K14" s="50"/>
      <c r="L14" s="51">
        <v>1</v>
      </c>
      <c r="M14" s="52"/>
      <c r="N14" s="46">
        <v>0.4777777777777778</v>
      </c>
      <c r="O14" s="53">
        <f t="shared" si="0"/>
        <v>9.7222222222222987E-3</v>
      </c>
      <c r="P14" s="54"/>
    </row>
    <row r="15" spans="1:18" ht="16" x14ac:dyDescent="0.2">
      <c r="A15" s="46">
        <v>0.46180555555555558</v>
      </c>
      <c r="B15" s="40" t="s">
        <v>109</v>
      </c>
      <c r="C15" s="40"/>
      <c r="D15" s="40" t="s">
        <v>120</v>
      </c>
      <c r="E15" s="37">
        <v>1</v>
      </c>
      <c r="F15" s="39" t="s">
        <v>46</v>
      </c>
      <c r="G15" s="47" t="s">
        <v>103</v>
      </c>
      <c r="H15" s="40" t="s">
        <v>303</v>
      </c>
      <c r="I15" s="48"/>
      <c r="J15" s="49"/>
      <c r="K15" s="50">
        <v>1</v>
      </c>
      <c r="L15" s="51"/>
      <c r="M15" s="52"/>
      <c r="N15" s="46">
        <v>0.4680555555555555</v>
      </c>
      <c r="O15" s="53">
        <f t="shared" si="0"/>
        <v>6.2499999999999223E-3</v>
      </c>
      <c r="P15" s="54"/>
    </row>
    <row r="16" spans="1:18" ht="16" x14ac:dyDescent="0.2">
      <c r="A16" s="46">
        <v>0.47569444444444442</v>
      </c>
      <c r="B16" s="40" t="s">
        <v>112</v>
      </c>
      <c r="C16" s="40"/>
      <c r="D16" s="40" t="s">
        <v>120</v>
      </c>
      <c r="E16" s="37">
        <v>1</v>
      </c>
      <c r="F16" s="39" t="s">
        <v>46</v>
      </c>
      <c r="G16" s="47" t="s">
        <v>103</v>
      </c>
      <c r="H16" s="40" t="s">
        <v>252</v>
      </c>
      <c r="I16" s="48"/>
      <c r="J16" s="49"/>
      <c r="K16" s="50">
        <v>1</v>
      </c>
      <c r="L16" s="51"/>
      <c r="M16" s="52"/>
      <c r="N16" s="46">
        <v>0.47916666666666669</v>
      </c>
      <c r="O16" s="53">
        <f t="shared" si="0"/>
        <v>3.4722222222222654E-3</v>
      </c>
      <c r="P16" s="54"/>
    </row>
    <row r="17" spans="1:16" ht="16" x14ac:dyDescent="0.2">
      <c r="A17" s="46">
        <v>0.47569444444444442</v>
      </c>
      <c r="B17" s="40" t="s">
        <v>202</v>
      </c>
      <c r="C17" s="40"/>
      <c r="D17" s="40" t="s">
        <v>120</v>
      </c>
      <c r="E17" s="37">
        <v>1</v>
      </c>
      <c r="F17" s="39" t="s">
        <v>51</v>
      </c>
      <c r="G17" s="47" t="s">
        <v>103</v>
      </c>
      <c r="H17" s="40" t="s">
        <v>195</v>
      </c>
      <c r="I17" s="48"/>
      <c r="J17" s="49"/>
      <c r="K17" s="50">
        <v>1</v>
      </c>
      <c r="L17" s="51"/>
      <c r="M17" s="52"/>
      <c r="N17" s="46">
        <v>0.48194444444444445</v>
      </c>
      <c r="O17" s="53">
        <f t="shared" si="0"/>
        <v>6.2500000000000333E-3</v>
      </c>
      <c r="P17" s="54"/>
    </row>
    <row r="18" spans="1:16" ht="16" x14ac:dyDescent="0.2">
      <c r="A18" s="46">
        <v>0.47569444444444442</v>
      </c>
      <c r="B18" s="40" t="s">
        <v>135</v>
      </c>
      <c r="C18" s="40"/>
      <c r="D18" s="40" t="s">
        <v>194</v>
      </c>
      <c r="E18" s="37">
        <v>1</v>
      </c>
      <c r="F18" s="39" t="s">
        <v>45</v>
      </c>
      <c r="G18" s="47" t="s">
        <v>103</v>
      </c>
      <c r="H18" s="40" t="s">
        <v>107</v>
      </c>
      <c r="I18" s="48"/>
      <c r="J18" s="49"/>
      <c r="K18" s="50">
        <v>1</v>
      </c>
      <c r="L18" s="51"/>
      <c r="M18" s="52"/>
      <c r="N18" s="46">
        <v>0.4861111111111111</v>
      </c>
      <c r="O18" s="53">
        <f t="shared" si="0"/>
        <v>1.0416666666666685E-2</v>
      </c>
      <c r="P18" s="54"/>
    </row>
    <row r="19" spans="1:16" ht="16" x14ac:dyDescent="0.2">
      <c r="A19" s="46">
        <v>0.4770833333333333</v>
      </c>
      <c r="B19" s="40" t="s">
        <v>229</v>
      </c>
      <c r="C19" s="40"/>
      <c r="D19" s="40" t="s">
        <v>120</v>
      </c>
      <c r="E19" s="37">
        <v>1</v>
      </c>
      <c r="F19" s="39" t="s">
        <v>44</v>
      </c>
      <c r="G19" s="47" t="s">
        <v>107</v>
      </c>
      <c r="H19" s="40" t="s">
        <v>103</v>
      </c>
      <c r="I19" s="48"/>
      <c r="J19" s="49"/>
      <c r="K19" s="50">
        <v>1</v>
      </c>
      <c r="L19" s="51"/>
      <c r="M19" s="52"/>
      <c r="N19" s="46">
        <v>0.48819444444444443</v>
      </c>
      <c r="O19" s="53">
        <f t="shared" si="0"/>
        <v>1.1111111111111127E-2</v>
      </c>
      <c r="P19" s="54"/>
    </row>
    <row r="20" spans="1:16" ht="16" x14ac:dyDescent="0.2">
      <c r="A20" s="46">
        <v>0.47916666666666669</v>
      </c>
      <c r="B20" s="40" t="s">
        <v>114</v>
      </c>
      <c r="C20" s="40"/>
      <c r="D20" s="40" t="s">
        <v>120</v>
      </c>
      <c r="E20" s="37">
        <v>1</v>
      </c>
      <c r="F20" s="39" t="s">
        <v>46</v>
      </c>
      <c r="G20" s="47" t="s">
        <v>103</v>
      </c>
      <c r="H20" s="40" t="s">
        <v>142</v>
      </c>
      <c r="I20" s="48">
        <v>1</v>
      </c>
      <c r="J20" s="49"/>
      <c r="K20" s="50"/>
      <c r="L20" s="51"/>
      <c r="M20" s="52"/>
      <c r="N20" s="46">
        <v>0.52777777777777779</v>
      </c>
      <c r="O20" s="53">
        <f t="shared" si="0"/>
        <v>4.8611111111111105E-2</v>
      </c>
      <c r="P20" s="54"/>
    </row>
    <row r="21" spans="1:16" ht="16" x14ac:dyDescent="0.2">
      <c r="A21" s="46">
        <v>0.48055555555555557</v>
      </c>
      <c r="B21" s="40" t="s">
        <v>133</v>
      </c>
      <c r="C21" s="40"/>
      <c r="D21" s="40" t="s">
        <v>194</v>
      </c>
      <c r="E21" s="37">
        <v>1</v>
      </c>
      <c r="F21" s="39" t="s">
        <v>51</v>
      </c>
      <c r="G21" s="47" t="s">
        <v>103</v>
      </c>
      <c r="H21" s="40" t="s">
        <v>142</v>
      </c>
      <c r="I21" s="48">
        <v>1</v>
      </c>
      <c r="J21" s="49"/>
      <c r="K21" s="50"/>
      <c r="L21" s="51"/>
      <c r="M21" s="52"/>
      <c r="N21" s="46">
        <v>0.52777777777777779</v>
      </c>
      <c r="O21" s="53">
        <f t="shared" si="0"/>
        <v>4.7222222222222221E-2</v>
      </c>
      <c r="P21" s="54"/>
    </row>
    <row r="22" spans="1:16" ht="16" x14ac:dyDescent="0.2">
      <c r="A22" s="46">
        <v>0.48402777777777778</v>
      </c>
      <c r="B22" s="40" t="s">
        <v>124</v>
      </c>
      <c r="C22" s="40"/>
      <c r="D22" s="40" t="s">
        <v>194</v>
      </c>
      <c r="E22" s="37">
        <v>1</v>
      </c>
      <c r="F22" s="39" t="s">
        <v>44</v>
      </c>
      <c r="G22" s="47" t="s">
        <v>338</v>
      </c>
      <c r="H22" s="40" t="s">
        <v>103</v>
      </c>
      <c r="I22" s="48">
        <v>1</v>
      </c>
      <c r="J22" s="49"/>
      <c r="K22" s="50"/>
      <c r="L22" s="51"/>
      <c r="M22" s="52"/>
      <c r="N22" s="46">
        <v>0.49513888888888885</v>
      </c>
      <c r="O22" s="53">
        <f t="shared" si="0"/>
        <v>1.1111111111111072E-2</v>
      </c>
      <c r="P22" s="54"/>
    </row>
    <row r="23" spans="1:16" ht="16" x14ac:dyDescent="0.2">
      <c r="A23" s="46">
        <v>0.48402777777777778</v>
      </c>
      <c r="B23" s="40" t="s">
        <v>131</v>
      </c>
      <c r="C23" s="40"/>
      <c r="D23" s="40" t="s">
        <v>194</v>
      </c>
      <c r="E23" s="37">
        <v>1</v>
      </c>
      <c r="F23" s="39" t="s">
        <v>45</v>
      </c>
      <c r="G23" s="47" t="s">
        <v>136</v>
      </c>
      <c r="H23" s="40" t="s">
        <v>103</v>
      </c>
      <c r="I23" s="48"/>
      <c r="J23" s="49"/>
      <c r="K23" s="50"/>
      <c r="L23" s="51">
        <v>1</v>
      </c>
      <c r="M23" s="52"/>
      <c r="N23" s="46">
        <v>0.4916666666666667</v>
      </c>
      <c r="O23" s="53">
        <f t="shared" si="0"/>
        <v>7.6388888888889173E-3</v>
      </c>
      <c r="P23" s="54"/>
    </row>
    <row r="24" spans="1:16" ht="16" x14ac:dyDescent="0.2">
      <c r="A24" s="46">
        <v>0.48819444444444443</v>
      </c>
      <c r="B24" s="40" t="s">
        <v>295</v>
      </c>
      <c r="C24" s="40"/>
      <c r="D24" s="40" t="s">
        <v>120</v>
      </c>
      <c r="E24" s="37">
        <v>2</v>
      </c>
      <c r="F24" s="39" t="s">
        <v>47</v>
      </c>
      <c r="G24" s="47" t="s">
        <v>250</v>
      </c>
      <c r="H24" s="40" t="s">
        <v>103</v>
      </c>
      <c r="I24" s="48"/>
      <c r="J24" s="49"/>
      <c r="K24" s="50">
        <v>1</v>
      </c>
      <c r="L24" s="51"/>
      <c r="M24" s="52"/>
      <c r="N24" s="46">
        <v>0.49791666666666662</v>
      </c>
      <c r="O24" s="53">
        <f t="shared" si="0"/>
        <v>9.7222222222221877E-3</v>
      </c>
      <c r="P24" s="54"/>
    </row>
    <row r="25" spans="1:16" ht="16" x14ac:dyDescent="0.2">
      <c r="A25" s="46">
        <v>0.52222222222222225</v>
      </c>
      <c r="B25" s="40" t="s">
        <v>114</v>
      </c>
      <c r="C25" s="40">
        <v>1</v>
      </c>
      <c r="D25" s="40" t="s">
        <v>194</v>
      </c>
      <c r="E25" s="37"/>
      <c r="F25" s="39" t="s">
        <v>46</v>
      </c>
      <c r="G25" s="47" t="s">
        <v>143</v>
      </c>
      <c r="H25" s="40" t="s">
        <v>142</v>
      </c>
      <c r="I25" s="48">
        <v>1</v>
      </c>
      <c r="J25" s="49"/>
      <c r="K25" s="50"/>
      <c r="L25" s="51"/>
      <c r="M25" s="52"/>
      <c r="N25" s="46">
        <v>0.53055555555555556</v>
      </c>
      <c r="O25" s="53">
        <f t="shared" si="0"/>
        <v>8.3333333333333037E-3</v>
      </c>
      <c r="P25" s="131" t="s">
        <v>212</v>
      </c>
    </row>
    <row r="26" spans="1:16" ht="16" x14ac:dyDescent="0.2">
      <c r="A26" s="46">
        <v>0.4916666666666667</v>
      </c>
      <c r="B26" s="40" t="s">
        <v>191</v>
      </c>
      <c r="C26" s="40"/>
      <c r="D26" s="40" t="s">
        <v>120</v>
      </c>
      <c r="E26" s="37">
        <v>1</v>
      </c>
      <c r="F26" s="39" t="s">
        <v>51</v>
      </c>
      <c r="G26" s="47" t="s">
        <v>103</v>
      </c>
      <c r="H26" s="40" t="s">
        <v>233</v>
      </c>
      <c r="I26" s="48"/>
      <c r="J26" s="49"/>
      <c r="K26" s="50"/>
      <c r="L26" s="51">
        <v>1</v>
      </c>
      <c r="M26" s="52"/>
      <c r="N26" s="46">
        <v>0.54097222222222219</v>
      </c>
      <c r="O26" s="53">
        <f t="shared" si="0"/>
        <v>4.9305555555555491E-2</v>
      </c>
      <c r="P26" s="131" t="s">
        <v>294</v>
      </c>
    </row>
    <row r="27" spans="1:16" ht="16" x14ac:dyDescent="0.2">
      <c r="A27" s="46">
        <v>0.52430555555555558</v>
      </c>
      <c r="B27" s="40" t="s">
        <v>112</v>
      </c>
      <c r="C27" s="40"/>
      <c r="D27" s="40" t="s">
        <v>120</v>
      </c>
      <c r="E27" s="37">
        <v>1</v>
      </c>
      <c r="F27" s="39" t="s">
        <v>46</v>
      </c>
      <c r="G27" s="47" t="s">
        <v>340</v>
      </c>
      <c r="H27" s="40" t="s">
        <v>284</v>
      </c>
      <c r="I27" s="48"/>
      <c r="J27" s="49"/>
      <c r="K27" s="50">
        <v>1</v>
      </c>
      <c r="L27" s="51"/>
      <c r="M27" s="52"/>
      <c r="N27" s="46">
        <v>0.53402777777777777</v>
      </c>
      <c r="O27" s="53">
        <f t="shared" si="0"/>
        <v>9.7222222222221877E-3</v>
      </c>
      <c r="P27" s="54"/>
    </row>
    <row r="28" spans="1:16" ht="16" x14ac:dyDescent="0.2">
      <c r="A28" s="46">
        <v>0.52430555555555558</v>
      </c>
      <c r="B28" s="40" t="s">
        <v>135</v>
      </c>
      <c r="C28" s="40"/>
      <c r="D28" s="40" t="s">
        <v>194</v>
      </c>
      <c r="E28" s="37">
        <v>1</v>
      </c>
      <c r="F28" s="39" t="s">
        <v>45</v>
      </c>
      <c r="G28" s="47" t="s">
        <v>107</v>
      </c>
      <c r="H28" s="40" t="s">
        <v>103</v>
      </c>
      <c r="I28" s="48"/>
      <c r="J28" s="49"/>
      <c r="K28" s="50">
        <v>1</v>
      </c>
      <c r="L28" s="51"/>
      <c r="M28" s="52"/>
      <c r="N28" s="46">
        <v>0.54027777777777775</v>
      </c>
      <c r="O28" s="53">
        <f t="shared" si="0"/>
        <v>1.5972222222222165E-2</v>
      </c>
      <c r="P28" s="54"/>
    </row>
    <row r="29" spans="1:16" ht="16" x14ac:dyDescent="0.2">
      <c r="A29" s="46">
        <v>0.52986111111111112</v>
      </c>
      <c r="B29" s="40" t="s">
        <v>277</v>
      </c>
      <c r="C29" s="40"/>
      <c r="D29" s="40" t="s">
        <v>194</v>
      </c>
      <c r="E29" s="37">
        <v>1</v>
      </c>
      <c r="F29" s="39" t="s">
        <v>51</v>
      </c>
      <c r="G29" s="47" t="s">
        <v>103</v>
      </c>
      <c r="H29" s="40" t="s">
        <v>122</v>
      </c>
      <c r="I29" s="48"/>
      <c r="J29" s="49"/>
      <c r="K29" s="50"/>
      <c r="L29" s="51">
        <v>1</v>
      </c>
      <c r="M29" s="52"/>
      <c r="N29" s="46">
        <v>0.53541666666666665</v>
      </c>
      <c r="O29" s="53">
        <f t="shared" si="0"/>
        <v>5.5555555555555358E-3</v>
      </c>
      <c r="P29" s="54"/>
    </row>
    <row r="30" spans="1:16" ht="16" x14ac:dyDescent="0.2">
      <c r="A30" s="46">
        <v>0.53263888888888888</v>
      </c>
      <c r="B30" s="40" t="s">
        <v>126</v>
      </c>
      <c r="C30" s="40">
        <v>1</v>
      </c>
      <c r="D30" s="40" t="s">
        <v>194</v>
      </c>
      <c r="E30" s="37"/>
      <c r="F30" s="39" t="s">
        <v>45</v>
      </c>
      <c r="G30" s="47" t="s">
        <v>103</v>
      </c>
      <c r="H30" s="40" t="s">
        <v>238</v>
      </c>
      <c r="I30" s="48">
        <v>1</v>
      </c>
      <c r="J30" s="49"/>
      <c r="K30" s="50"/>
      <c r="L30" s="51"/>
      <c r="M30" s="52"/>
      <c r="N30" s="46">
        <v>0.54722222222222217</v>
      </c>
      <c r="O30" s="53">
        <f t="shared" si="0"/>
        <v>1.4583333333333282E-2</v>
      </c>
      <c r="P30" s="54"/>
    </row>
    <row r="31" spans="1:16" ht="16" x14ac:dyDescent="0.2">
      <c r="A31" s="46">
        <v>0.53333333333333333</v>
      </c>
      <c r="B31" s="40" t="s">
        <v>209</v>
      </c>
      <c r="C31" s="40"/>
      <c r="D31" s="40" t="s">
        <v>194</v>
      </c>
      <c r="E31" s="37">
        <v>1</v>
      </c>
      <c r="F31" s="39" t="s">
        <v>44</v>
      </c>
      <c r="G31" s="47" t="s">
        <v>103</v>
      </c>
      <c r="H31" s="40" t="s">
        <v>136</v>
      </c>
      <c r="I31" s="48">
        <v>1</v>
      </c>
      <c r="J31" s="49"/>
      <c r="K31" s="50"/>
      <c r="L31" s="51"/>
      <c r="M31" s="52"/>
      <c r="N31" s="46">
        <v>0.53749999999999998</v>
      </c>
      <c r="O31" s="53">
        <f t="shared" si="0"/>
        <v>4.1666666666666519E-3</v>
      </c>
      <c r="P31" s="54"/>
    </row>
    <row r="32" spans="1:16" ht="16" x14ac:dyDescent="0.2">
      <c r="A32" s="46">
        <v>0.53680555555555554</v>
      </c>
      <c r="B32" s="40" t="s">
        <v>227</v>
      </c>
      <c r="C32" s="40"/>
      <c r="D32" s="40" t="s">
        <v>120</v>
      </c>
      <c r="E32" s="37">
        <v>1</v>
      </c>
      <c r="F32" s="39" t="s">
        <v>51</v>
      </c>
      <c r="G32" s="47" t="s">
        <v>103</v>
      </c>
      <c r="H32" s="40" t="s">
        <v>341</v>
      </c>
      <c r="I32" s="48"/>
      <c r="J32" s="49"/>
      <c r="K32" s="50"/>
      <c r="L32" s="51">
        <v>1</v>
      </c>
      <c r="M32" s="52"/>
      <c r="N32" s="46">
        <v>0.5444444444444444</v>
      </c>
      <c r="O32" s="53">
        <f t="shared" si="0"/>
        <v>7.6388888888888618E-3</v>
      </c>
      <c r="P32" s="54"/>
    </row>
    <row r="33" spans="1:16" ht="16" x14ac:dyDescent="0.2">
      <c r="A33" s="46">
        <v>4.1666666666666664E-2</v>
      </c>
      <c r="B33" s="40" t="s">
        <v>168</v>
      </c>
      <c r="C33" s="40"/>
      <c r="D33" s="40" t="s">
        <v>194</v>
      </c>
      <c r="E33" s="37">
        <v>1</v>
      </c>
      <c r="F33" s="39" t="s">
        <v>44</v>
      </c>
      <c r="G33" s="47" t="s">
        <v>103</v>
      </c>
      <c r="H33" s="40" t="s">
        <v>271</v>
      </c>
      <c r="I33" s="48"/>
      <c r="J33" s="49"/>
      <c r="K33" s="50">
        <v>1</v>
      </c>
      <c r="L33" s="51"/>
      <c r="M33" s="52"/>
      <c r="N33" s="46">
        <v>4.7916666666666663E-2</v>
      </c>
      <c r="O33" s="53">
        <f t="shared" si="0"/>
        <v>6.2499999999999986E-3</v>
      </c>
      <c r="P33" s="54"/>
    </row>
    <row r="34" spans="1:16" ht="16" x14ac:dyDescent="0.2">
      <c r="A34" s="46">
        <v>4.4444444444444446E-2</v>
      </c>
      <c r="B34" s="40" t="s">
        <v>229</v>
      </c>
      <c r="C34" s="40"/>
      <c r="D34" s="40" t="s">
        <v>120</v>
      </c>
      <c r="E34" s="37">
        <v>1</v>
      </c>
      <c r="F34" s="39" t="s">
        <v>44</v>
      </c>
      <c r="G34" s="47" t="s">
        <v>143</v>
      </c>
      <c r="H34" s="40" t="s">
        <v>263</v>
      </c>
      <c r="I34" s="48"/>
      <c r="J34" s="49"/>
      <c r="K34" s="50"/>
      <c r="L34" s="51">
        <v>1</v>
      </c>
      <c r="M34" s="52"/>
      <c r="N34" s="46">
        <v>6.458333333333334E-2</v>
      </c>
      <c r="O34" s="53">
        <f t="shared" si="0"/>
        <v>2.0138888888888894E-2</v>
      </c>
      <c r="P34" s="54"/>
    </row>
    <row r="35" spans="1:16" ht="16" x14ac:dyDescent="0.2">
      <c r="A35" s="46">
        <v>4.5138888888888888E-2</v>
      </c>
      <c r="B35" s="40" t="s">
        <v>112</v>
      </c>
      <c r="C35" s="40">
        <v>1</v>
      </c>
      <c r="D35" s="40" t="s">
        <v>120</v>
      </c>
      <c r="E35" s="37"/>
      <c r="F35" s="39" t="s">
        <v>46</v>
      </c>
      <c r="G35" s="47" t="s">
        <v>284</v>
      </c>
      <c r="H35" s="40" t="s">
        <v>342</v>
      </c>
      <c r="I35" s="48">
        <v>1</v>
      </c>
      <c r="J35" s="49"/>
      <c r="K35" s="50"/>
      <c r="L35" s="51"/>
      <c r="M35" s="52"/>
      <c r="N35" s="46">
        <v>6.805555555555555E-2</v>
      </c>
      <c r="O35" s="53">
        <f t="shared" si="0"/>
        <v>2.2916666666666662E-2</v>
      </c>
      <c r="P35" s="54"/>
    </row>
    <row r="36" spans="1:16" ht="16" x14ac:dyDescent="0.2">
      <c r="A36" s="46">
        <v>4.9305555555555554E-2</v>
      </c>
      <c r="B36" s="40" t="s">
        <v>109</v>
      </c>
      <c r="C36" s="40"/>
      <c r="D36" s="40" t="s">
        <v>120</v>
      </c>
      <c r="E36" s="37">
        <v>1</v>
      </c>
      <c r="F36" s="39" t="s">
        <v>46</v>
      </c>
      <c r="G36" s="47" t="s">
        <v>303</v>
      </c>
      <c r="H36" s="40" t="s">
        <v>103</v>
      </c>
      <c r="I36" s="48"/>
      <c r="J36" s="49"/>
      <c r="K36" s="50">
        <v>1</v>
      </c>
      <c r="L36" s="51"/>
      <c r="M36" s="52"/>
      <c r="N36" s="46">
        <v>6.805555555555555E-2</v>
      </c>
      <c r="O36" s="53">
        <f t="shared" si="0"/>
        <v>1.8749999999999996E-2</v>
      </c>
      <c r="P36" s="54"/>
    </row>
    <row r="37" spans="1:16" ht="16" x14ac:dyDescent="0.2">
      <c r="A37" s="46">
        <v>4.9305555555555554E-2</v>
      </c>
      <c r="B37" s="40" t="s">
        <v>191</v>
      </c>
      <c r="C37" s="40"/>
      <c r="D37" s="40" t="s">
        <v>120</v>
      </c>
      <c r="E37" s="37">
        <v>1</v>
      </c>
      <c r="F37" s="39" t="s">
        <v>51</v>
      </c>
      <c r="G37" s="47" t="s">
        <v>103</v>
      </c>
      <c r="H37" s="40" t="s">
        <v>238</v>
      </c>
      <c r="I37" s="48"/>
      <c r="J37" s="49"/>
      <c r="K37" s="50">
        <v>1</v>
      </c>
      <c r="L37" s="51"/>
      <c r="M37" s="52"/>
      <c r="N37" s="46">
        <v>5.486111111111111E-2</v>
      </c>
      <c r="O37" s="53">
        <f t="shared" si="0"/>
        <v>5.5555555555555566E-3</v>
      </c>
      <c r="P37" s="54"/>
    </row>
    <row r="38" spans="1:16" ht="16" x14ac:dyDescent="0.2">
      <c r="A38" s="46">
        <v>5.2777777777777778E-2</v>
      </c>
      <c r="B38" s="40" t="s">
        <v>282</v>
      </c>
      <c r="C38" s="40"/>
      <c r="D38" s="40" t="s">
        <v>120</v>
      </c>
      <c r="E38" s="37">
        <v>1</v>
      </c>
      <c r="F38" s="39" t="s">
        <v>51</v>
      </c>
      <c r="G38" s="47" t="s">
        <v>103</v>
      </c>
      <c r="H38" s="40" t="s">
        <v>115</v>
      </c>
      <c r="I38" s="48"/>
      <c r="J38" s="49"/>
      <c r="K38" s="50"/>
      <c r="L38" s="51">
        <v>1</v>
      </c>
      <c r="M38" s="52"/>
      <c r="N38" s="46">
        <v>5.9722222222222225E-2</v>
      </c>
      <c r="O38" s="53">
        <f t="shared" si="0"/>
        <v>6.9444444444444475E-3</v>
      </c>
      <c r="P38" s="54"/>
    </row>
    <row r="39" spans="1:16" ht="16" x14ac:dyDescent="0.2">
      <c r="A39" s="46">
        <v>5.2777777777777778E-2</v>
      </c>
      <c r="B39" s="40" t="s">
        <v>135</v>
      </c>
      <c r="C39" s="40"/>
      <c r="D39" s="40" t="s">
        <v>194</v>
      </c>
      <c r="E39" s="37">
        <v>1</v>
      </c>
      <c r="F39" s="39" t="s">
        <v>45</v>
      </c>
      <c r="G39" s="47" t="s">
        <v>103</v>
      </c>
      <c r="H39" s="40" t="s">
        <v>115</v>
      </c>
      <c r="I39" s="48"/>
      <c r="J39" s="49"/>
      <c r="K39" s="50"/>
      <c r="L39" s="51">
        <v>1</v>
      </c>
      <c r="M39" s="52"/>
      <c r="N39" s="46">
        <v>5.9722222222222225E-2</v>
      </c>
      <c r="O39" s="53">
        <f t="shared" si="0"/>
        <v>6.9444444444444475E-3</v>
      </c>
      <c r="P39" s="54"/>
    </row>
    <row r="40" spans="1:16" ht="16" x14ac:dyDescent="0.2">
      <c r="A40" s="46">
        <v>6.805555555555555E-2</v>
      </c>
      <c r="B40" s="40" t="s">
        <v>227</v>
      </c>
      <c r="C40" s="40"/>
      <c r="D40" s="40" t="s">
        <v>120</v>
      </c>
      <c r="E40" s="37">
        <v>1</v>
      </c>
      <c r="F40" s="39" t="s">
        <v>51</v>
      </c>
      <c r="G40" s="47" t="s">
        <v>154</v>
      </c>
      <c r="H40" s="40" t="s">
        <v>103</v>
      </c>
      <c r="I40" s="48"/>
      <c r="J40" s="49"/>
      <c r="K40" s="50"/>
      <c r="L40" s="51">
        <v>1</v>
      </c>
      <c r="M40" s="52"/>
      <c r="N40" s="46">
        <v>8.3333333333333329E-2</v>
      </c>
      <c r="O40" s="53">
        <f t="shared" si="0"/>
        <v>1.5277777777777779E-2</v>
      </c>
      <c r="P40" s="54"/>
    </row>
    <row r="41" spans="1:16" ht="16" x14ac:dyDescent="0.2">
      <c r="A41" s="46">
        <v>7.2916666666666671E-2</v>
      </c>
      <c r="B41" s="40" t="s">
        <v>202</v>
      </c>
      <c r="C41" s="40"/>
      <c r="D41" s="40" t="s">
        <v>120</v>
      </c>
      <c r="E41" s="37">
        <v>1</v>
      </c>
      <c r="F41" s="39" t="s">
        <v>51</v>
      </c>
      <c r="G41" s="47" t="s">
        <v>274</v>
      </c>
      <c r="H41" s="40" t="s">
        <v>103</v>
      </c>
      <c r="I41" s="48"/>
      <c r="J41" s="49"/>
      <c r="K41" s="50">
        <v>1</v>
      </c>
      <c r="L41" s="51"/>
      <c r="M41" s="52"/>
      <c r="N41" s="46">
        <v>8.6805555555555566E-2</v>
      </c>
      <c r="O41" s="53">
        <f t="shared" si="0"/>
        <v>1.3888888888888895E-2</v>
      </c>
      <c r="P41" s="54"/>
    </row>
    <row r="42" spans="1:16" ht="16" x14ac:dyDescent="0.2">
      <c r="A42" s="46">
        <v>9.5138888888888884E-2</v>
      </c>
      <c r="B42" s="40" t="s">
        <v>112</v>
      </c>
      <c r="C42" s="40"/>
      <c r="D42" s="40" t="s">
        <v>120</v>
      </c>
      <c r="E42" s="37">
        <v>1</v>
      </c>
      <c r="F42" s="39" t="s">
        <v>46</v>
      </c>
      <c r="G42" s="47" t="s">
        <v>342</v>
      </c>
      <c r="H42" s="40" t="s">
        <v>115</v>
      </c>
      <c r="I42" s="48">
        <v>1</v>
      </c>
      <c r="J42" s="49"/>
      <c r="K42" s="50"/>
      <c r="L42" s="51"/>
      <c r="M42" s="52"/>
      <c r="N42" s="46">
        <v>0.1076388888888889</v>
      </c>
      <c r="O42" s="53">
        <f t="shared" si="0"/>
        <v>1.2500000000000011E-2</v>
      </c>
      <c r="P42" s="54"/>
    </row>
    <row r="43" spans="1:16" ht="16" x14ac:dyDescent="0.2">
      <c r="A43" s="46">
        <v>9.5138888888888884E-2</v>
      </c>
      <c r="B43" s="40" t="s">
        <v>277</v>
      </c>
      <c r="C43" s="40"/>
      <c r="D43" s="40" t="s">
        <v>120</v>
      </c>
      <c r="E43" s="37">
        <v>1</v>
      </c>
      <c r="F43" s="39" t="s">
        <v>51</v>
      </c>
      <c r="G43" s="47" t="s">
        <v>122</v>
      </c>
      <c r="H43" s="40" t="s">
        <v>103</v>
      </c>
      <c r="I43" s="48"/>
      <c r="J43" s="49"/>
      <c r="K43" s="50"/>
      <c r="L43" s="51">
        <v>1</v>
      </c>
      <c r="M43" s="52"/>
      <c r="N43" s="46">
        <v>0.1076388888888889</v>
      </c>
      <c r="O43" s="53">
        <f t="shared" si="0"/>
        <v>1.2500000000000011E-2</v>
      </c>
      <c r="P43" s="54"/>
    </row>
    <row r="44" spans="1:16" ht="16" x14ac:dyDescent="0.2">
      <c r="A44" s="46">
        <v>9.5833333333333326E-2</v>
      </c>
      <c r="B44" s="40" t="s">
        <v>218</v>
      </c>
      <c r="C44" s="40"/>
      <c r="D44" s="40" t="s">
        <v>194</v>
      </c>
      <c r="E44" s="37">
        <v>1</v>
      </c>
      <c r="F44" s="39" t="s">
        <v>44</v>
      </c>
      <c r="G44" s="47" t="s">
        <v>264</v>
      </c>
      <c r="H44" s="40" t="s">
        <v>236</v>
      </c>
      <c r="I44" s="48"/>
      <c r="J44" s="49"/>
      <c r="K44" s="50"/>
      <c r="L44" s="51">
        <v>1</v>
      </c>
      <c r="M44" s="52"/>
      <c r="N44" s="46">
        <v>0.10972222222222222</v>
      </c>
      <c r="O44" s="53">
        <f t="shared" si="0"/>
        <v>1.3888888888888895E-2</v>
      </c>
      <c r="P44" s="54"/>
    </row>
    <row r="45" spans="1:16" ht="16" x14ac:dyDescent="0.2">
      <c r="A45" s="46">
        <v>0.1076388888888889</v>
      </c>
      <c r="B45" s="40" t="s">
        <v>112</v>
      </c>
      <c r="C45" s="40"/>
      <c r="D45" s="40" t="s">
        <v>120</v>
      </c>
      <c r="E45" s="37">
        <v>1</v>
      </c>
      <c r="F45" s="39" t="s">
        <v>46</v>
      </c>
      <c r="G45" s="47" t="s">
        <v>115</v>
      </c>
      <c r="H45" s="40" t="s">
        <v>103</v>
      </c>
      <c r="I45" s="48">
        <v>1</v>
      </c>
      <c r="J45" s="49"/>
      <c r="K45" s="50"/>
      <c r="L45" s="51"/>
      <c r="M45" s="52"/>
      <c r="N45" s="46">
        <v>0.11597222222222221</v>
      </c>
      <c r="O45" s="53">
        <f t="shared" si="0"/>
        <v>8.3333333333333176E-3</v>
      </c>
      <c r="P45" s="54"/>
    </row>
    <row r="46" spans="1:16" ht="16" x14ac:dyDescent="0.2">
      <c r="A46" s="46">
        <v>0.10694444444444444</v>
      </c>
      <c r="B46" s="40" t="s">
        <v>227</v>
      </c>
      <c r="C46" s="40"/>
      <c r="D46" s="40" t="s">
        <v>120</v>
      </c>
      <c r="E46" s="37">
        <v>1</v>
      </c>
      <c r="F46" s="39" t="s">
        <v>51</v>
      </c>
      <c r="G46" s="47" t="s">
        <v>103</v>
      </c>
      <c r="H46" s="40" t="s">
        <v>203</v>
      </c>
      <c r="I46" s="48"/>
      <c r="J46" s="49"/>
      <c r="K46" s="50">
        <v>1</v>
      </c>
      <c r="L46" s="51"/>
      <c r="M46" s="52"/>
      <c r="N46" s="46">
        <v>0.11319444444444444</v>
      </c>
      <c r="O46" s="53">
        <f t="shared" si="0"/>
        <v>6.2500000000000056E-3</v>
      </c>
      <c r="P46" s="54"/>
    </row>
    <row r="47" spans="1:16" ht="16" x14ac:dyDescent="0.2">
      <c r="A47" s="46">
        <v>0.10694444444444444</v>
      </c>
      <c r="B47" s="40" t="s">
        <v>109</v>
      </c>
      <c r="C47" s="40"/>
      <c r="D47" s="40" t="s">
        <v>120</v>
      </c>
      <c r="E47" s="37">
        <v>1</v>
      </c>
      <c r="F47" s="39" t="s">
        <v>46</v>
      </c>
      <c r="G47" s="47" t="s">
        <v>170</v>
      </c>
      <c r="H47" s="40" t="s">
        <v>103</v>
      </c>
      <c r="I47" s="48"/>
      <c r="J47" s="49"/>
      <c r="K47" s="50">
        <v>1</v>
      </c>
      <c r="L47" s="51"/>
      <c r="M47" s="52"/>
      <c r="N47" s="46">
        <v>0.12013888888888889</v>
      </c>
      <c r="O47" s="53">
        <f t="shared" si="0"/>
        <v>1.3194444444444453E-2</v>
      </c>
      <c r="P47" s="54"/>
    </row>
    <row r="48" spans="1:16" ht="16" x14ac:dyDescent="0.2">
      <c r="A48" s="46">
        <v>0.10972222222222222</v>
      </c>
      <c r="B48" s="40" t="s">
        <v>114</v>
      </c>
      <c r="C48" s="40"/>
      <c r="D48" s="40" t="s">
        <v>120</v>
      </c>
      <c r="E48" s="37">
        <v>1</v>
      </c>
      <c r="F48" s="39" t="s">
        <v>46</v>
      </c>
      <c r="G48" s="47" t="s">
        <v>142</v>
      </c>
      <c r="H48" s="40" t="s">
        <v>103</v>
      </c>
      <c r="I48" s="48">
        <v>1</v>
      </c>
      <c r="J48" s="49"/>
      <c r="K48" s="50"/>
      <c r="L48" s="51"/>
      <c r="M48" s="52"/>
      <c r="N48" s="46">
        <v>0.13055555555555556</v>
      </c>
      <c r="O48" s="53">
        <f t="shared" si="0"/>
        <v>2.0833333333333343E-2</v>
      </c>
      <c r="P48" s="54"/>
    </row>
    <row r="49" spans="1:16" ht="16" x14ac:dyDescent="0.2">
      <c r="A49" s="46">
        <v>0.10972222222222222</v>
      </c>
      <c r="B49" s="40" t="s">
        <v>126</v>
      </c>
      <c r="C49" s="40"/>
      <c r="D49" s="40" t="s">
        <v>194</v>
      </c>
      <c r="E49" s="37">
        <v>1</v>
      </c>
      <c r="F49" s="39" t="s">
        <v>45</v>
      </c>
      <c r="G49" s="47" t="s">
        <v>125</v>
      </c>
      <c r="H49" s="40" t="s">
        <v>103</v>
      </c>
      <c r="I49" s="48">
        <v>1</v>
      </c>
      <c r="J49" s="49"/>
      <c r="K49" s="50"/>
      <c r="L49" s="51"/>
      <c r="M49" s="52"/>
      <c r="N49" s="46">
        <v>0.13055555555555556</v>
      </c>
      <c r="O49" s="53">
        <f t="shared" si="0"/>
        <v>2.0833333333333343E-2</v>
      </c>
      <c r="P49" s="54"/>
    </row>
    <row r="50" spans="1:16" ht="16" x14ac:dyDescent="0.2">
      <c r="A50" s="46">
        <v>0.11319444444444444</v>
      </c>
      <c r="B50" s="40" t="s">
        <v>277</v>
      </c>
      <c r="C50" s="40"/>
      <c r="D50" s="40" t="s">
        <v>194</v>
      </c>
      <c r="E50" s="37">
        <v>1</v>
      </c>
      <c r="F50" s="39" t="s">
        <v>51</v>
      </c>
      <c r="G50" s="47" t="s">
        <v>103</v>
      </c>
      <c r="H50" s="40" t="s">
        <v>122</v>
      </c>
      <c r="I50" s="48"/>
      <c r="J50" s="49"/>
      <c r="K50" s="50"/>
      <c r="L50" s="51">
        <v>1</v>
      </c>
      <c r="M50" s="52"/>
      <c r="N50" s="46">
        <v>0.11666666666666665</v>
      </c>
      <c r="O50" s="53">
        <f t="shared" si="0"/>
        <v>3.4722222222222099E-3</v>
      </c>
      <c r="P50" s="54"/>
    </row>
    <row r="51" spans="1:16" ht="16" x14ac:dyDescent="0.2">
      <c r="A51" s="46">
        <v>0.11319444444444444</v>
      </c>
      <c r="B51" s="40" t="s">
        <v>290</v>
      </c>
      <c r="C51" s="40"/>
      <c r="D51" s="40" t="s">
        <v>120</v>
      </c>
      <c r="E51" s="37">
        <v>2</v>
      </c>
      <c r="F51" s="39" t="s">
        <v>45</v>
      </c>
      <c r="G51" s="47" t="s">
        <v>190</v>
      </c>
      <c r="H51" s="40" t="s">
        <v>103</v>
      </c>
      <c r="I51" s="48"/>
      <c r="J51" s="49"/>
      <c r="K51" s="50"/>
      <c r="L51" s="51">
        <v>1</v>
      </c>
      <c r="M51" s="52"/>
      <c r="N51" s="46">
        <v>0.12569444444444444</v>
      </c>
      <c r="O51" s="53">
        <f t="shared" si="0"/>
        <v>1.2499999999999997E-2</v>
      </c>
      <c r="P51" s="54"/>
    </row>
    <row r="52" spans="1:16" ht="16" x14ac:dyDescent="0.2">
      <c r="A52" s="46">
        <v>0.12847222222222224</v>
      </c>
      <c r="B52" s="40" t="s">
        <v>227</v>
      </c>
      <c r="C52" s="40"/>
      <c r="D52" s="40" t="s">
        <v>120</v>
      </c>
      <c r="E52" s="37">
        <v>1</v>
      </c>
      <c r="F52" s="39" t="s">
        <v>51</v>
      </c>
      <c r="G52" s="47" t="s">
        <v>206</v>
      </c>
      <c r="H52" s="40" t="s">
        <v>103</v>
      </c>
      <c r="I52" s="48"/>
      <c r="J52" s="49"/>
      <c r="K52" s="50">
        <v>1</v>
      </c>
      <c r="L52" s="51"/>
      <c r="M52" s="52"/>
      <c r="N52" s="46">
        <v>0.13958333333333334</v>
      </c>
      <c r="O52" s="53">
        <f t="shared" si="0"/>
        <v>1.1111111111111099E-2</v>
      </c>
      <c r="P52" s="54"/>
    </row>
    <row r="53" spans="1:16" ht="16" x14ac:dyDescent="0.2">
      <c r="A53" s="46">
        <v>0.13125000000000001</v>
      </c>
      <c r="B53" s="40" t="s">
        <v>168</v>
      </c>
      <c r="C53" s="40"/>
      <c r="D53" s="40" t="s">
        <v>194</v>
      </c>
      <c r="E53" s="37">
        <v>1</v>
      </c>
      <c r="F53" s="39" t="s">
        <v>44</v>
      </c>
      <c r="G53" s="47" t="s">
        <v>271</v>
      </c>
      <c r="H53" s="40" t="s">
        <v>103</v>
      </c>
      <c r="I53" s="48"/>
      <c r="J53" s="49"/>
      <c r="K53" s="50"/>
      <c r="L53" s="51">
        <v>1</v>
      </c>
      <c r="M53" s="52"/>
      <c r="N53" s="46">
        <v>0.13958333333333334</v>
      </c>
      <c r="O53" s="53">
        <f t="shared" si="0"/>
        <v>8.3333333333333315E-3</v>
      </c>
      <c r="P53" s="54"/>
    </row>
    <row r="54" spans="1:16" ht="16" x14ac:dyDescent="0.2">
      <c r="A54" s="46">
        <v>0.14097222222222222</v>
      </c>
      <c r="B54" s="40" t="s">
        <v>209</v>
      </c>
      <c r="C54" s="40"/>
      <c r="D54" s="40" t="s">
        <v>120</v>
      </c>
      <c r="E54" s="37">
        <v>1</v>
      </c>
      <c r="F54" s="39" t="s">
        <v>44</v>
      </c>
      <c r="G54" s="47" t="s">
        <v>136</v>
      </c>
      <c r="H54" s="40" t="s">
        <v>103</v>
      </c>
      <c r="I54" s="48"/>
      <c r="J54" s="49"/>
      <c r="K54" s="50"/>
      <c r="L54" s="51">
        <v>1</v>
      </c>
      <c r="M54" s="52"/>
      <c r="N54" s="46">
        <v>0.14583333333333334</v>
      </c>
      <c r="O54" s="53">
        <f t="shared" si="0"/>
        <v>4.8611111111111216E-3</v>
      </c>
      <c r="P54" s="54"/>
    </row>
    <row r="55" spans="1:16" ht="16" x14ac:dyDescent="0.2">
      <c r="A55" s="46">
        <v>0.14097222222222222</v>
      </c>
      <c r="B55" s="40" t="s">
        <v>343</v>
      </c>
      <c r="C55" s="40"/>
      <c r="D55" s="40" t="s">
        <v>194</v>
      </c>
      <c r="E55" s="37">
        <v>1</v>
      </c>
      <c r="F55" s="39" t="s">
        <v>45</v>
      </c>
      <c r="G55" s="47" t="s">
        <v>103</v>
      </c>
      <c r="H55" s="40" t="s">
        <v>125</v>
      </c>
      <c r="I55" s="48"/>
      <c r="J55" s="55"/>
      <c r="K55" s="56">
        <v>1</v>
      </c>
      <c r="L55" s="51"/>
      <c r="M55" s="52"/>
      <c r="N55" s="46">
        <v>0.14652777777777778</v>
      </c>
      <c r="O55" s="53">
        <f t="shared" si="0"/>
        <v>5.5555555555555636E-3</v>
      </c>
      <c r="P55" s="54"/>
    </row>
    <row r="56" spans="1:16" ht="16" x14ac:dyDescent="0.2">
      <c r="A56" s="46">
        <v>0.14583333333333334</v>
      </c>
      <c r="B56" s="40" t="s">
        <v>205</v>
      </c>
      <c r="C56" s="40"/>
      <c r="D56" s="40" t="s">
        <v>194</v>
      </c>
      <c r="E56" s="37">
        <v>1</v>
      </c>
      <c r="F56" s="39" t="s">
        <v>344</v>
      </c>
      <c r="G56" s="47" t="s">
        <v>103</v>
      </c>
      <c r="H56" s="40" t="s">
        <v>122</v>
      </c>
      <c r="I56" s="48"/>
      <c r="J56" s="55"/>
      <c r="K56" s="56"/>
      <c r="L56" s="51">
        <v>1</v>
      </c>
      <c r="M56" s="52"/>
      <c r="N56" s="46">
        <v>0.15069444444444444</v>
      </c>
      <c r="O56" s="53">
        <f t="shared" si="0"/>
        <v>4.8611111111110938E-3</v>
      </c>
      <c r="P56" s="54"/>
    </row>
    <row r="57" spans="1:16" ht="16" x14ac:dyDescent="0.2">
      <c r="A57" s="46"/>
      <c r="B57" s="40"/>
      <c r="C57" s="40"/>
      <c r="D57" s="40"/>
      <c r="E57" s="37"/>
      <c r="F57" s="39"/>
      <c r="G57" s="47"/>
      <c r="H57" s="40"/>
      <c r="I57" s="48"/>
      <c r="J57" s="55"/>
      <c r="K57" s="56"/>
      <c r="L57" s="51"/>
      <c r="M57" s="52"/>
      <c r="N57" s="46"/>
      <c r="O57" s="53">
        <f t="shared" si="0"/>
        <v>0</v>
      </c>
      <c r="P57" s="54"/>
    </row>
    <row r="58" spans="1:16" ht="16" x14ac:dyDescent="0.2">
      <c r="A58" s="46"/>
      <c r="B58" s="40"/>
      <c r="C58" s="40"/>
      <c r="D58" s="40"/>
      <c r="E58" s="37"/>
      <c r="F58" s="39"/>
      <c r="G58" s="47"/>
      <c r="H58" s="40"/>
      <c r="I58" s="48"/>
      <c r="J58" s="55"/>
      <c r="K58" s="56"/>
      <c r="L58" s="51"/>
      <c r="M58" s="52"/>
      <c r="N58" s="46"/>
      <c r="O58" s="53">
        <f t="shared" si="0"/>
        <v>0</v>
      </c>
      <c r="P58" s="54"/>
    </row>
    <row r="59" spans="1:16" ht="16" x14ac:dyDescent="0.2">
      <c r="A59" s="46"/>
      <c r="B59" s="40"/>
      <c r="C59" s="40"/>
      <c r="D59" s="40"/>
      <c r="E59" s="37"/>
      <c r="F59" s="39"/>
      <c r="G59" s="47"/>
      <c r="H59" s="40"/>
      <c r="I59" s="57"/>
      <c r="J59" s="55"/>
      <c r="K59" s="56"/>
      <c r="L59" s="51"/>
      <c r="M59" s="52"/>
      <c r="N59" s="46"/>
      <c r="O59" s="53">
        <f t="shared" si="0"/>
        <v>0</v>
      </c>
      <c r="P59" s="54"/>
    </row>
    <row r="60" spans="1:16" ht="16" x14ac:dyDescent="0.2">
      <c r="A60" s="46"/>
      <c r="B60" s="40"/>
      <c r="C60" s="40"/>
      <c r="D60" s="40"/>
      <c r="E60" s="37"/>
      <c r="F60" s="39"/>
      <c r="G60" s="47"/>
      <c r="H60" s="40"/>
      <c r="I60" s="57"/>
      <c r="J60" s="55"/>
      <c r="K60" s="56"/>
      <c r="L60" s="51"/>
      <c r="M60" s="52"/>
      <c r="N60" s="46"/>
      <c r="O60" s="53">
        <f t="shared" si="0"/>
        <v>0</v>
      </c>
      <c r="P60" s="54"/>
    </row>
    <row r="61" spans="1:16" ht="16" x14ac:dyDescent="0.2">
      <c r="A61" s="46"/>
      <c r="B61" s="40"/>
      <c r="C61" s="40"/>
      <c r="D61" s="40"/>
      <c r="E61" s="37"/>
      <c r="F61" s="39"/>
      <c r="G61" s="47"/>
      <c r="H61" s="40"/>
      <c r="I61" s="48"/>
      <c r="J61" s="55"/>
      <c r="K61" s="56"/>
      <c r="L61" s="51"/>
      <c r="M61" s="52"/>
      <c r="N61" s="46"/>
      <c r="O61" s="53">
        <f t="shared" si="0"/>
        <v>0</v>
      </c>
      <c r="P61" s="88"/>
    </row>
    <row r="62" spans="1:16" ht="16" x14ac:dyDescent="0.2">
      <c r="A62" s="46"/>
      <c r="B62" s="40"/>
      <c r="C62" s="40"/>
      <c r="D62" s="40"/>
      <c r="E62" s="37"/>
      <c r="F62" s="39"/>
      <c r="G62" s="47"/>
      <c r="H62" s="40"/>
      <c r="I62" s="48"/>
      <c r="J62" s="55"/>
      <c r="K62" s="56"/>
      <c r="L62" s="51"/>
      <c r="M62" s="52"/>
      <c r="N62" s="46"/>
      <c r="O62" s="53">
        <f t="shared" si="0"/>
        <v>0</v>
      </c>
      <c r="P62" s="54"/>
    </row>
    <row r="63" spans="1:16" ht="16" x14ac:dyDescent="0.2">
      <c r="A63" s="46"/>
      <c r="B63" s="40"/>
      <c r="C63" s="40"/>
      <c r="D63" s="40"/>
      <c r="E63" s="37"/>
      <c r="F63" s="39"/>
      <c r="G63" s="47"/>
      <c r="H63" s="40"/>
      <c r="I63" s="48"/>
      <c r="J63" s="55"/>
      <c r="K63" s="56"/>
      <c r="L63" s="51"/>
      <c r="M63" s="52"/>
      <c r="N63" s="46"/>
      <c r="O63" s="53">
        <f t="shared" si="0"/>
        <v>0</v>
      </c>
      <c r="P63" s="54"/>
    </row>
    <row r="64" spans="1:16" ht="16" x14ac:dyDescent="0.2">
      <c r="A64" s="46"/>
      <c r="B64" s="40"/>
      <c r="C64" s="40"/>
      <c r="D64" s="40"/>
      <c r="E64" s="37"/>
      <c r="F64" s="39"/>
      <c r="G64" s="47"/>
      <c r="H64" s="40"/>
      <c r="I64" s="48"/>
      <c r="J64" s="55"/>
      <c r="K64" s="56"/>
      <c r="L64" s="51"/>
      <c r="M64" s="52"/>
      <c r="N64" s="46"/>
      <c r="O64" s="53">
        <f t="shared" si="0"/>
        <v>0</v>
      </c>
      <c r="P64" s="54"/>
    </row>
    <row r="65" spans="1:16" ht="16" x14ac:dyDescent="0.2">
      <c r="A65" s="46"/>
      <c r="B65" s="40"/>
      <c r="C65" s="40"/>
      <c r="D65" s="40"/>
      <c r="E65" s="37"/>
      <c r="F65" s="39"/>
      <c r="G65" s="47"/>
      <c r="H65" s="40"/>
      <c r="I65" s="48"/>
      <c r="J65" s="55"/>
      <c r="K65" s="56"/>
      <c r="L65" s="51"/>
      <c r="M65" s="52"/>
      <c r="N65" s="46"/>
      <c r="O65" s="53">
        <f t="shared" si="0"/>
        <v>0</v>
      </c>
      <c r="P65" s="54"/>
    </row>
    <row r="66" spans="1:16" ht="16" x14ac:dyDescent="0.2">
      <c r="A66" s="46"/>
      <c r="B66" s="40"/>
      <c r="C66" s="40"/>
      <c r="D66" s="40"/>
      <c r="E66" s="37"/>
      <c r="F66" s="39"/>
      <c r="G66" s="47"/>
      <c r="H66" s="40"/>
      <c r="I66" s="48"/>
      <c r="J66" s="55"/>
      <c r="K66" s="56"/>
      <c r="L66" s="51"/>
      <c r="M66" s="52"/>
      <c r="N66" s="46"/>
      <c r="O66" s="53">
        <f t="shared" si="0"/>
        <v>0</v>
      </c>
      <c r="P66" s="54"/>
    </row>
    <row r="67" spans="1:16" ht="16" x14ac:dyDescent="0.2">
      <c r="A67" s="46"/>
      <c r="B67" s="40"/>
      <c r="C67" s="40"/>
      <c r="D67" s="40"/>
      <c r="E67" s="37"/>
      <c r="F67" s="39"/>
      <c r="G67" s="47"/>
      <c r="H67" s="40"/>
      <c r="I67" s="48"/>
      <c r="J67" s="55"/>
      <c r="K67" s="56"/>
      <c r="L67" s="51"/>
      <c r="M67" s="52"/>
      <c r="N67" s="46"/>
      <c r="O67" s="53">
        <f t="shared" si="0"/>
        <v>0</v>
      </c>
      <c r="P67" s="54"/>
    </row>
    <row r="68" spans="1:16" ht="16" x14ac:dyDescent="0.2">
      <c r="A68" s="46"/>
      <c r="B68" s="40"/>
      <c r="C68" s="40"/>
      <c r="D68" s="40"/>
      <c r="E68" s="37"/>
      <c r="F68" s="39"/>
      <c r="G68" s="47"/>
      <c r="H68" s="40"/>
      <c r="I68" s="48"/>
      <c r="J68" s="55"/>
      <c r="K68" s="56"/>
      <c r="L68" s="51"/>
      <c r="M68" s="52"/>
      <c r="N68" s="46"/>
      <c r="O68" s="53">
        <f t="shared" ref="O68:O131" si="1">ABS(N68-A68)</f>
        <v>0</v>
      </c>
      <c r="P68" s="54"/>
    </row>
    <row r="69" spans="1:16" ht="16" x14ac:dyDescent="0.2">
      <c r="A69" s="46"/>
      <c r="B69" s="40"/>
      <c r="C69" s="40"/>
      <c r="D69" s="40"/>
      <c r="E69" s="37"/>
      <c r="F69" s="39"/>
      <c r="G69" s="47"/>
      <c r="H69" s="40"/>
      <c r="I69" s="48"/>
      <c r="J69" s="55"/>
      <c r="K69" s="56"/>
      <c r="L69" s="51"/>
      <c r="M69" s="52"/>
      <c r="N69" s="46"/>
      <c r="O69" s="53">
        <f t="shared" si="1"/>
        <v>0</v>
      </c>
      <c r="P69" s="54"/>
    </row>
    <row r="70" spans="1:16" ht="16" x14ac:dyDescent="0.2">
      <c r="A70" s="46"/>
      <c r="B70" s="40"/>
      <c r="C70" s="40"/>
      <c r="D70" s="40"/>
      <c r="E70" s="37"/>
      <c r="F70" s="39"/>
      <c r="G70" s="47"/>
      <c r="H70" s="40"/>
      <c r="I70" s="48"/>
      <c r="J70" s="55"/>
      <c r="K70" s="56"/>
      <c r="L70" s="51"/>
      <c r="M70" s="52"/>
      <c r="N70" s="46"/>
      <c r="O70" s="53">
        <f t="shared" si="1"/>
        <v>0</v>
      </c>
      <c r="P70" s="54"/>
    </row>
    <row r="71" spans="1:16" ht="16" x14ac:dyDescent="0.2">
      <c r="A71" s="46"/>
      <c r="B71" s="40"/>
      <c r="C71" s="40"/>
      <c r="D71" s="40"/>
      <c r="E71" s="37"/>
      <c r="F71" s="39"/>
      <c r="G71" s="47"/>
      <c r="H71" s="40"/>
      <c r="I71" s="48"/>
      <c r="J71" s="55"/>
      <c r="K71" s="56"/>
      <c r="L71" s="51"/>
      <c r="M71" s="52"/>
      <c r="N71" s="46"/>
      <c r="O71" s="53">
        <f t="shared" si="1"/>
        <v>0</v>
      </c>
      <c r="P71" s="54"/>
    </row>
    <row r="72" spans="1:16" ht="16" x14ac:dyDescent="0.2">
      <c r="A72" s="46"/>
      <c r="B72" s="40"/>
      <c r="C72" s="40"/>
      <c r="D72" s="40"/>
      <c r="E72" s="37"/>
      <c r="F72" s="39"/>
      <c r="G72" s="47"/>
      <c r="H72" s="40"/>
      <c r="I72" s="48"/>
      <c r="J72" s="55"/>
      <c r="K72" s="56"/>
      <c r="L72" s="51"/>
      <c r="M72" s="52"/>
      <c r="N72" s="46"/>
      <c r="O72" s="53">
        <f t="shared" si="1"/>
        <v>0</v>
      </c>
      <c r="P72" s="54"/>
    </row>
    <row r="73" spans="1:16" ht="16" x14ac:dyDescent="0.2">
      <c r="A73" s="46"/>
      <c r="B73" s="40"/>
      <c r="C73" s="40"/>
      <c r="D73" s="40"/>
      <c r="E73" s="37"/>
      <c r="F73" s="39"/>
      <c r="G73" s="47"/>
      <c r="H73" s="40"/>
      <c r="I73" s="48"/>
      <c r="J73" s="55"/>
      <c r="K73" s="56"/>
      <c r="L73" s="51"/>
      <c r="M73" s="52"/>
      <c r="N73" s="46"/>
      <c r="O73" s="53">
        <f t="shared" si="1"/>
        <v>0</v>
      </c>
      <c r="P73" s="54"/>
    </row>
    <row r="74" spans="1:16" ht="16" x14ac:dyDescent="0.2">
      <c r="A74" s="46"/>
      <c r="B74" s="40"/>
      <c r="C74" s="40"/>
      <c r="D74" s="40"/>
      <c r="E74" s="37"/>
      <c r="F74" s="39"/>
      <c r="G74" s="47"/>
      <c r="H74" s="40"/>
      <c r="I74" s="48"/>
      <c r="J74" s="55"/>
      <c r="K74" s="56"/>
      <c r="L74" s="51"/>
      <c r="M74" s="52"/>
      <c r="N74" s="46"/>
      <c r="O74" s="53">
        <f t="shared" si="1"/>
        <v>0</v>
      </c>
      <c r="P74" s="54"/>
    </row>
    <row r="75" spans="1:16" ht="16" x14ac:dyDescent="0.2">
      <c r="A75" s="46"/>
      <c r="B75" s="40"/>
      <c r="C75" s="40"/>
      <c r="D75" s="40"/>
      <c r="E75" s="37"/>
      <c r="F75" s="39"/>
      <c r="G75" s="47"/>
      <c r="H75" s="40"/>
      <c r="I75" s="48"/>
      <c r="J75" s="55"/>
      <c r="K75" s="56"/>
      <c r="L75" s="51"/>
      <c r="M75" s="52"/>
      <c r="N75" s="46"/>
      <c r="O75" s="53">
        <f t="shared" si="1"/>
        <v>0</v>
      </c>
      <c r="P75" s="54"/>
    </row>
    <row r="76" spans="1:16" ht="16" x14ac:dyDescent="0.2">
      <c r="A76" s="46"/>
      <c r="B76" s="40"/>
      <c r="C76" s="40"/>
      <c r="D76" s="40"/>
      <c r="E76" s="37"/>
      <c r="F76" s="39"/>
      <c r="G76" s="47"/>
      <c r="H76" s="40"/>
      <c r="I76" s="48"/>
      <c r="J76" s="55"/>
      <c r="K76" s="56"/>
      <c r="L76" s="51"/>
      <c r="M76" s="52"/>
      <c r="N76" s="46"/>
      <c r="O76" s="53">
        <f t="shared" si="1"/>
        <v>0</v>
      </c>
      <c r="P76" s="54"/>
    </row>
    <row r="77" spans="1:16" ht="16" x14ac:dyDescent="0.2">
      <c r="A77" s="46"/>
      <c r="B77" s="40"/>
      <c r="C77" s="40"/>
      <c r="D77" s="40"/>
      <c r="E77" s="37"/>
      <c r="F77" s="39"/>
      <c r="G77" s="47"/>
      <c r="H77" s="40"/>
      <c r="I77" s="48"/>
      <c r="J77" s="55"/>
      <c r="K77" s="56"/>
      <c r="L77" s="51"/>
      <c r="M77" s="52"/>
      <c r="N77" s="46"/>
      <c r="O77" s="53">
        <f t="shared" si="1"/>
        <v>0</v>
      </c>
      <c r="P77" s="54"/>
    </row>
    <row r="78" spans="1:16" ht="16" x14ac:dyDescent="0.2">
      <c r="A78" s="46"/>
      <c r="B78" s="40"/>
      <c r="C78" s="40"/>
      <c r="D78" s="40"/>
      <c r="E78" s="37"/>
      <c r="F78" s="39"/>
      <c r="G78" s="47"/>
      <c r="H78" s="40"/>
      <c r="I78" s="48"/>
      <c r="J78" s="55"/>
      <c r="K78" s="56"/>
      <c r="L78" s="51"/>
      <c r="M78" s="52"/>
      <c r="N78" s="46"/>
      <c r="O78" s="53">
        <f t="shared" si="1"/>
        <v>0</v>
      </c>
      <c r="P78" s="54"/>
    </row>
    <row r="79" spans="1:16" ht="16" x14ac:dyDescent="0.2">
      <c r="A79" s="46"/>
      <c r="B79" s="40"/>
      <c r="C79" s="40"/>
      <c r="D79" s="40"/>
      <c r="E79" s="37"/>
      <c r="F79" s="39"/>
      <c r="G79" s="47"/>
      <c r="H79" s="40"/>
      <c r="I79" s="48"/>
      <c r="J79" s="55"/>
      <c r="K79" s="56"/>
      <c r="L79" s="51"/>
      <c r="M79" s="52"/>
      <c r="N79" s="46"/>
      <c r="O79" s="53">
        <f t="shared" si="1"/>
        <v>0</v>
      </c>
      <c r="P79" s="54"/>
    </row>
    <row r="80" spans="1:16" ht="16" x14ac:dyDescent="0.2">
      <c r="A80" s="46"/>
      <c r="B80" s="40"/>
      <c r="C80" s="40"/>
      <c r="D80" s="40"/>
      <c r="E80" s="37"/>
      <c r="F80" s="39"/>
      <c r="G80" s="47"/>
      <c r="H80" s="40"/>
      <c r="I80" s="48"/>
      <c r="J80" s="55"/>
      <c r="K80" s="56"/>
      <c r="L80" s="51"/>
      <c r="M80" s="52"/>
      <c r="N80" s="46"/>
      <c r="O80" s="53">
        <f t="shared" si="1"/>
        <v>0</v>
      </c>
      <c r="P80" s="54"/>
    </row>
    <row r="81" spans="1:16" ht="16" x14ac:dyDescent="0.2">
      <c r="A81" s="46"/>
      <c r="B81" s="40"/>
      <c r="C81" s="40"/>
      <c r="D81" s="40"/>
      <c r="E81" s="37"/>
      <c r="F81" s="39"/>
      <c r="G81" s="47"/>
      <c r="H81" s="40"/>
      <c r="I81" s="48"/>
      <c r="J81" s="55"/>
      <c r="K81" s="56"/>
      <c r="L81" s="51"/>
      <c r="M81" s="52"/>
      <c r="N81" s="46"/>
      <c r="O81" s="53">
        <f t="shared" si="1"/>
        <v>0</v>
      </c>
      <c r="P81" s="54"/>
    </row>
    <row r="82" spans="1:16" ht="16" x14ac:dyDescent="0.2">
      <c r="A82" s="46"/>
      <c r="B82" s="40"/>
      <c r="C82" s="40"/>
      <c r="D82" s="40"/>
      <c r="E82" s="37"/>
      <c r="F82" s="39"/>
      <c r="G82" s="47"/>
      <c r="H82" s="40"/>
      <c r="I82" s="48"/>
      <c r="J82" s="55"/>
      <c r="K82" s="56"/>
      <c r="L82" s="51"/>
      <c r="M82" s="52"/>
      <c r="N82" s="46"/>
      <c r="O82" s="53">
        <f t="shared" si="1"/>
        <v>0</v>
      </c>
      <c r="P82" s="54"/>
    </row>
    <row r="83" spans="1:16" ht="16" x14ac:dyDescent="0.2">
      <c r="A83" s="46"/>
      <c r="B83" s="40"/>
      <c r="C83" s="40"/>
      <c r="D83" s="40"/>
      <c r="E83" s="37"/>
      <c r="F83" s="39"/>
      <c r="G83" s="47"/>
      <c r="H83" s="40"/>
      <c r="I83" s="48"/>
      <c r="J83" s="55"/>
      <c r="K83" s="56"/>
      <c r="L83" s="51"/>
      <c r="M83" s="52"/>
      <c r="N83" s="46"/>
      <c r="O83" s="53">
        <f t="shared" si="1"/>
        <v>0</v>
      </c>
      <c r="P83" s="54"/>
    </row>
    <row r="84" spans="1:16" ht="16" x14ac:dyDescent="0.2">
      <c r="A84" s="46"/>
      <c r="B84" s="40"/>
      <c r="C84" s="40"/>
      <c r="D84" s="40"/>
      <c r="E84" s="37"/>
      <c r="F84" s="39"/>
      <c r="G84" s="47"/>
      <c r="H84" s="40"/>
      <c r="I84" s="48"/>
      <c r="J84" s="55"/>
      <c r="K84" s="56"/>
      <c r="L84" s="51"/>
      <c r="M84" s="52"/>
      <c r="N84" s="46"/>
      <c r="O84" s="53">
        <f t="shared" si="1"/>
        <v>0</v>
      </c>
      <c r="P84" s="54"/>
    </row>
    <row r="85" spans="1:16" ht="16" x14ac:dyDescent="0.2">
      <c r="A85" s="46"/>
      <c r="B85" s="40"/>
      <c r="C85" s="40"/>
      <c r="D85" s="40"/>
      <c r="E85" s="37"/>
      <c r="F85" s="39"/>
      <c r="G85" s="47"/>
      <c r="H85" s="40"/>
      <c r="I85" s="48"/>
      <c r="J85" s="55"/>
      <c r="K85" s="56"/>
      <c r="L85" s="51"/>
      <c r="M85" s="52"/>
      <c r="N85" s="46"/>
      <c r="O85" s="53">
        <f t="shared" si="1"/>
        <v>0</v>
      </c>
      <c r="P85" s="54"/>
    </row>
    <row r="86" spans="1:16" ht="16" x14ac:dyDescent="0.2">
      <c r="A86" s="46"/>
      <c r="B86" s="40"/>
      <c r="C86" s="40"/>
      <c r="D86" s="40"/>
      <c r="E86" s="37"/>
      <c r="F86" s="39"/>
      <c r="G86" s="47"/>
      <c r="H86" s="40"/>
      <c r="I86" s="48"/>
      <c r="J86" s="55"/>
      <c r="K86" s="56"/>
      <c r="L86" s="51"/>
      <c r="M86" s="52"/>
      <c r="N86" s="46"/>
      <c r="O86" s="53">
        <f t="shared" si="1"/>
        <v>0</v>
      </c>
      <c r="P86" s="54"/>
    </row>
    <row r="87" spans="1:16" ht="16" x14ac:dyDescent="0.2">
      <c r="A87" s="46"/>
      <c r="B87" s="40"/>
      <c r="C87" s="40"/>
      <c r="D87" s="40"/>
      <c r="E87" s="37"/>
      <c r="F87" s="39"/>
      <c r="G87" s="47"/>
      <c r="H87" s="40"/>
      <c r="I87" s="48"/>
      <c r="J87" s="55"/>
      <c r="K87" s="56"/>
      <c r="L87" s="51"/>
      <c r="M87" s="52"/>
      <c r="N87" s="46"/>
      <c r="O87" s="53">
        <f t="shared" si="1"/>
        <v>0</v>
      </c>
      <c r="P87" s="54"/>
    </row>
    <row r="88" spans="1:16" ht="16" x14ac:dyDescent="0.2">
      <c r="A88" s="46"/>
      <c r="B88" s="40"/>
      <c r="C88" s="40"/>
      <c r="D88" s="40"/>
      <c r="E88" s="37"/>
      <c r="F88" s="39"/>
      <c r="G88" s="47"/>
      <c r="H88" s="40"/>
      <c r="I88" s="48"/>
      <c r="J88" s="55"/>
      <c r="K88" s="56"/>
      <c r="L88" s="51"/>
      <c r="M88" s="52"/>
      <c r="N88" s="46"/>
      <c r="O88" s="53">
        <f t="shared" si="1"/>
        <v>0</v>
      </c>
      <c r="P88" s="54"/>
    </row>
    <row r="89" spans="1:16" ht="16" x14ac:dyDescent="0.2">
      <c r="A89" s="46"/>
      <c r="B89" s="40"/>
      <c r="C89" s="40"/>
      <c r="D89" s="40"/>
      <c r="E89" s="37"/>
      <c r="F89" s="39"/>
      <c r="G89" s="47"/>
      <c r="H89" s="40"/>
      <c r="I89" s="48"/>
      <c r="J89" s="55"/>
      <c r="K89" s="56"/>
      <c r="L89" s="51"/>
      <c r="M89" s="52"/>
      <c r="N89" s="46"/>
      <c r="O89" s="53">
        <f t="shared" si="1"/>
        <v>0</v>
      </c>
      <c r="P89" s="54"/>
    </row>
    <row r="90" spans="1:16" ht="16" x14ac:dyDescent="0.2">
      <c r="A90" s="46"/>
      <c r="B90" s="40"/>
      <c r="C90" s="40"/>
      <c r="D90" s="40"/>
      <c r="E90" s="37"/>
      <c r="F90" s="39"/>
      <c r="G90" s="47"/>
      <c r="H90" s="40"/>
      <c r="I90" s="48"/>
      <c r="J90" s="55"/>
      <c r="K90" s="56"/>
      <c r="L90" s="51"/>
      <c r="M90" s="52"/>
      <c r="N90" s="46"/>
      <c r="O90" s="53">
        <f t="shared" si="1"/>
        <v>0</v>
      </c>
      <c r="P90" s="54"/>
    </row>
    <row r="91" spans="1:16" ht="16" x14ac:dyDescent="0.2">
      <c r="A91" s="46"/>
      <c r="B91" s="40"/>
      <c r="C91" s="40"/>
      <c r="D91" s="40"/>
      <c r="E91" s="37"/>
      <c r="F91" s="39"/>
      <c r="G91" s="47"/>
      <c r="H91" s="40"/>
      <c r="I91" s="48"/>
      <c r="J91" s="55"/>
      <c r="K91" s="56"/>
      <c r="L91" s="51"/>
      <c r="M91" s="52"/>
      <c r="N91" s="46"/>
      <c r="O91" s="53">
        <f t="shared" si="1"/>
        <v>0</v>
      </c>
      <c r="P91" s="54"/>
    </row>
    <row r="92" spans="1:16" ht="16" x14ac:dyDescent="0.2">
      <c r="A92" s="46"/>
      <c r="B92" s="40"/>
      <c r="C92" s="40"/>
      <c r="D92" s="40"/>
      <c r="E92" s="37"/>
      <c r="F92" s="39"/>
      <c r="G92" s="47"/>
      <c r="H92" s="40"/>
      <c r="I92" s="48"/>
      <c r="J92" s="55"/>
      <c r="K92" s="56"/>
      <c r="L92" s="51"/>
      <c r="M92" s="52"/>
      <c r="N92" s="46"/>
      <c r="O92" s="53">
        <f t="shared" si="1"/>
        <v>0</v>
      </c>
      <c r="P92" s="54"/>
    </row>
    <row r="93" spans="1:16" ht="16" x14ac:dyDescent="0.2">
      <c r="A93" s="46"/>
      <c r="B93" s="40"/>
      <c r="C93" s="40"/>
      <c r="D93" s="40"/>
      <c r="E93" s="37"/>
      <c r="F93" s="39"/>
      <c r="G93" s="47"/>
      <c r="H93" s="40"/>
      <c r="I93" s="48"/>
      <c r="J93" s="55"/>
      <c r="K93" s="56"/>
      <c r="L93" s="51"/>
      <c r="M93" s="52"/>
      <c r="N93" s="46"/>
      <c r="O93" s="53">
        <f t="shared" si="1"/>
        <v>0</v>
      </c>
      <c r="P93" s="54"/>
    </row>
    <row r="94" spans="1:16" ht="16" x14ac:dyDescent="0.2">
      <c r="A94" s="46"/>
      <c r="B94" s="40"/>
      <c r="C94" s="40"/>
      <c r="D94" s="40"/>
      <c r="E94" s="37"/>
      <c r="F94" s="39"/>
      <c r="G94" s="47"/>
      <c r="H94" s="40"/>
      <c r="I94" s="48"/>
      <c r="J94" s="55"/>
      <c r="K94" s="56"/>
      <c r="L94" s="51"/>
      <c r="M94" s="52"/>
      <c r="N94" s="46"/>
      <c r="O94" s="53">
        <f t="shared" si="1"/>
        <v>0</v>
      </c>
      <c r="P94" s="54"/>
    </row>
    <row r="95" spans="1:16" ht="16" x14ac:dyDescent="0.2">
      <c r="A95" s="46"/>
      <c r="B95" s="40"/>
      <c r="C95" s="40"/>
      <c r="D95" s="40"/>
      <c r="E95" s="37"/>
      <c r="F95" s="39"/>
      <c r="G95" s="47"/>
      <c r="H95" s="40"/>
      <c r="I95" s="48"/>
      <c r="J95" s="55"/>
      <c r="K95" s="56"/>
      <c r="L95" s="51"/>
      <c r="M95" s="52"/>
      <c r="N95" s="46"/>
      <c r="O95" s="53">
        <f t="shared" si="1"/>
        <v>0</v>
      </c>
      <c r="P95" s="54"/>
    </row>
    <row r="96" spans="1:16" ht="16" x14ac:dyDescent="0.2">
      <c r="A96" s="46"/>
      <c r="B96" s="40"/>
      <c r="C96" s="40"/>
      <c r="D96" s="40"/>
      <c r="E96" s="37"/>
      <c r="F96" s="39"/>
      <c r="G96" s="47"/>
      <c r="H96" s="40"/>
      <c r="I96" s="48"/>
      <c r="J96" s="55"/>
      <c r="K96" s="56"/>
      <c r="L96" s="51"/>
      <c r="M96" s="52"/>
      <c r="N96" s="46"/>
      <c r="O96" s="53">
        <f t="shared" si="1"/>
        <v>0</v>
      </c>
      <c r="P96" s="54"/>
    </row>
    <row r="97" spans="1:16" ht="16" x14ac:dyDescent="0.2">
      <c r="A97" s="46"/>
      <c r="B97" s="40"/>
      <c r="C97" s="40"/>
      <c r="D97" s="40"/>
      <c r="E97" s="37"/>
      <c r="F97" s="39"/>
      <c r="G97" s="47"/>
      <c r="H97" s="40"/>
      <c r="I97" s="48"/>
      <c r="J97" s="55"/>
      <c r="K97" s="56"/>
      <c r="L97" s="51"/>
      <c r="M97" s="52"/>
      <c r="N97" s="46"/>
      <c r="O97" s="53">
        <f t="shared" si="1"/>
        <v>0</v>
      </c>
      <c r="P97" s="54"/>
    </row>
    <row r="98" spans="1:16" ht="16" x14ac:dyDescent="0.2">
      <c r="A98" s="46"/>
      <c r="B98" s="40"/>
      <c r="C98" s="40"/>
      <c r="D98" s="40"/>
      <c r="E98" s="37"/>
      <c r="F98" s="39"/>
      <c r="G98" s="47"/>
      <c r="H98" s="40"/>
      <c r="I98" s="48"/>
      <c r="J98" s="55"/>
      <c r="K98" s="56"/>
      <c r="L98" s="51"/>
      <c r="M98" s="52"/>
      <c r="N98" s="46"/>
      <c r="O98" s="53">
        <f t="shared" si="1"/>
        <v>0</v>
      </c>
      <c r="P98" s="54"/>
    </row>
    <row r="99" spans="1:16" ht="16" x14ac:dyDescent="0.2">
      <c r="A99" s="46"/>
      <c r="B99" s="40"/>
      <c r="C99" s="40"/>
      <c r="D99" s="40"/>
      <c r="E99" s="37"/>
      <c r="F99" s="39"/>
      <c r="G99" s="47"/>
      <c r="H99" s="40"/>
      <c r="I99" s="48"/>
      <c r="J99" s="55"/>
      <c r="K99" s="56"/>
      <c r="L99" s="51"/>
      <c r="M99" s="52"/>
      <c r="N99" s="46"/>
      <c r="O99" s="53">
        <f t="shared" si="1"/>
        <v>0</v>
      </c>
      <c r="P99" s="54"/>
    </row>
    <row r="100" spans="1:16" ht="16" x14ac:dyDescent="0.2">
      <c r="A100" s="46"/>
      <c r="B100" s="40"/>
      <c r="C100" s="40"/>
      <c r="D100" s="40"/>
      <c r="E100" s="37"/>
      <c r="F100" s="39"/>
      <c r="G100" s="47"/>
      <c r="H100" s="40"/>
      <c r="I100" s="48"/>
      <c r="J100" s="55"/>
      <c r="K100" s="56"/>
      <c r="L100" s="51"/>
      <c r="M100" s="52"/>
      <c r="N100" s="46"/>
      <c r="O100" s="53">
        <f t="shared" si="1"/>
        <v>0</v>
      </c>
      <c r="P100" s="54"/>
    </row>
    <row r="101" spans="1:16" ht="16" x14ac:dyDescent="0.2">
      <c r="A101" s="46"/>
      <c r="B101" s="40"/>
      <c r="C101" s="40"/>
      <c r="D101" s="40"/>
      <c r="E101" s="37"/>
      <c r="F101" s="39"/>
      <c r="G101" s="47"/>
      <c r="H101" s="40"/>
      <c r="I101" s="48"/>
      <c r="J101" s="55"/>
      <c r="K101" s="56"/>
      <c r="L101" s="51"/>
      <c r="M101" s="52"/>
      <c r="N101" s="46"/>
      <c r="O101" s="53">
        <f t="shared" si="1"/>
        <v>0</v>
      </c>
      <c r="P101" s="54"/>
    </row>
    <row r="102" spans="1:16" ht="16" x14ac:dyDescent="0.2">
      <c r="A102" s="46"/>
      <c r="B102" s="40"/>
      <c r="C102" s="40"/>
      <c r="D102" s="40"/>
      <c r="E102" s="37"/>
      <c r="F102" s="39"/>
      <c r="G102" s="47"/>
      <c r="H102" s="40"/>
      <c r="I102" s="48"/>
      <c r="J102" s="55"/>
      <c r="K102" s="56"/>
      <c r="L102" s="51"/>
      <c r="M102" s="52"/>
      <c r="N102" s="46"/>
      <c r="O102" s="53">
        <f t="shared" si="1"/>
        <v>0</v>
      </c>
      <c r="P102" s="54"/>
    </row>
    <row r="103" spans="1:16" ht="16" x14ac:dyDescent="0.2">
      <c r="A103" s="46"/>
      <c r="B103" s="40"/>
      <c r="C103" s="40"/>
      <c r="D103" s="40"/>
      <c r="E103" s="37"/>
      <c r="F103" s="39"/>
      <c r="G103" s="47"/>
      <c r="H103" s="40"/>
      <c r="I103" s="48"/>
      <c r="J103" s="55"/>
      <c r="K103" s="56"/>
      <c r="L103" s="51"/>
      <c r="M103" s="52"/>
      <c r="N103" s="46"/>
      <c r="O103" s="53">
        <f t="shared" si="1"/>
        <v>0</v>
      </c>
      <c r="P103" s="54"/>
    </row>
    <row r="104" spans="1:16" ht="16" x14ac:dyDescent="0.2">
      <c r="A104" s="46"/>
      <c r="B104" s="40"/>
      <c r="C104" s="40"/>
      <c r="D104" s="40"/>
      <c r="E104" s="37"/>
      <c r="F104" s="39"/>
      <c r="G104" s="47"/>
      <c r="H104" s="40"/>
      <c r="I104" s="48"/>
      <c r="J104" s="55"/>
      <c r="K104" s="56"/>
      <c r="L104" s="51"/>
      <c r="M104" s="52"/>
      <c r="N104" s="46"/>
      <c r="O104" s="53">
        <f t="shared" si="1"/>
        <v>0</v>
      </c>
      <c r="P104" s="54"/>
    </row>
    <row r="105" spans="1:16" ht="16" x14ac:dyDescent="0.2">
      <c r="A105" s="46"/>
      <c r="B105" s="40"/>
      <c r="C105" s="40"/>
      <c r="D105" s="40"/>
      <c r="E105" s="37"/>
      <c r="F105" s="39"/>
      <c r="G105" s="47"/>
      <c r="H105" s="40"/>
      <c r="I105" s="48"/>
      <c r="J105" s="55"/>
      <c r="K105" s="56"/>
      <c r="L105" s="51"/>
      <c r="M105" s="52"/>
      <c r="N105" s="46"/>
      <c r="O105" s="53">
        <f t="shared" si="1"/>
        <v>0</v>
      </c>
      <c r="P105" s="54"/>
    </row>
    <row r="106" spans="1:16" ht="16" x14ac:dyDescent="0.2">
      <c r="A106" s="46"/>
      <c r="B106" s="40"/>
      <c r="C106" s="40"/>
      <c r="D106" s="40"/>
      <c r="E106" s="37"/>
      <c r="F106" s="39"/>
      <c r="G106" s="47"/>
      <c r="H106" s="40"/>
      <c r="I106" s="48"/>
      <c r="J106" s="55"/>
      <c r="K106" s="56"/>
      <c r="L106" s="51"/>
      <c r="M106" s="52"/>
      <c r="N106" s="46"/>
      <c r="O106" s="53">
        <f t="shared" si="1"/>
        <v>0</v>
      </c>
      <c r="P106" s="54"/>
    </row>
    <row r="107" spans="1:16" ht="16" x14ac:dyDescent="0.2">
      <c r="A107" s="46"/>
      <c r="B107" s="40"/>
      <c r="C107" s="40"/>
      <c r="D107" s="40"/>
      <c r="E107" s="37"/>
      <c r="F107" s="39"/>
      <c r="G107" s="47"/>
      <c r="H107" s="40"/>
      <c r="I107" s="48"/>
      <c r="J107" s="55"/>
      <c r="K107" s="56"/>
      <c r="L107" s="51"/>
      <c r="M107" s="52"/>
      <c r="N107" s="46"/>
      <c r="O107" s="53">
        <f t="shared" si="1"/>
        <v>0</v>
      </c>
      <c r="P107" s="54"/>
    </row>
    <row r="108" spans="1:16" ht="16" x14ac:dyDescent="0.2">
      <c r="A108" s="46"/>
      <c r="B108" s="40"/>
      <c r="C108" s="40"/>
      <c r="D108" s="40"/>
      <c r="E108" s="37"/>
      <c r="F108" s="39"/>
      <c r="G108" s="47"/>
      <c r="H108" s="40"/>
      <c r="I108" s="48"/>
      <c r="J108" s="55"/>
      <c r="K108" s="56"/>
      <c r="L108" s="51"/>
      <c r="M108" s="52"/>
      <c r="N108" s="46"/>
      <c r="O108" s="53">
        <f t="shared" si="1"/>
        <v>0</v>
      </c>
      <c r="P108" s="54"/>
    </row>
    <row r="109" spans="1:16" ht="16" x14ac:dyDescent="0.2">
      <c r="A109" s="46"/>
      <c r="B109" s="40"/>
      <c r="C109" s="40"/>
      <c r="D109" s="40"/>
      <c r="E109" s="37"/>
      <c r="F109" s="39"/>
      <c r="G109" s="47"/>
      <c r="H109" s="40"/>
      <c r="I109" s="48"/>
      <c r="J109" s="55"/>
      <c r="K109" s="56"/>
      <c r="L109" s="51"/>
      <c r="M109" s="52"/>
      <c r="N109" s="46"/>
      <c r="O109" s="53">
        <f t="shared" si="1"/>
        <v>0</v>
      </c>
      <c r="P109" s="54"/>
    </row>
    <row r="110" spans="1:16" ht="16" x14ac:dyDescent="0.2">
      <c r="A110" s="46"/>
      <c r="B110" s="40"/>
      <c r="C110" s="40"/>
      <c r="D110" s="40"/>
      <c r="E110" s="37"/>
      <c r="F110" s="39"/>
      <c r="G110" s="47"/>
      <c r="H110" s="40"/>
      <c r="I110" s="48"/>
      <c r="J110" s="55"/>
      <c r="K110" s="56"/>
      <c r="L110" s="51"/>
      <c r="M110" s="52"/>
      <c r="N110" s="46"/>
      <c r="O110" s="53">
        <f t="shared" si="1"/>
        <v>0</v>
      </c>
      <c r="P110" s="54"/>
    </row>
    <row r="111" spans="1:16" ht="16" x14ac:dyDescent="0.2">
      <c r="A111" s="46"/>
      <c r="B111" s="40"/>
      <c r="C111" s="40"/>
      <c r="D111" s="40"/>
      <c r="E111" s="37"/>
      <c r="F111" s="39"/>
      <c r="G111" s="47"/>
      <c r="H111" s="40"/>
      <c r="I111" s="48"/>
      <c r="J111" s="55"/>
      <c r="K111" s="56"/>
      <c r="L111" s="51"/>
      <c r="M111" s="52"/>
      <c r="N111" s="46"/>
      <c r="O111" s="53">
        <f t="shared" si="1"/>
        <v>0</v>
      </c>
      <c r="P111" s="54"/>
    </row>
    <row r="112" spans="1:16" ht="16" x14ac:dyDescent="0.2">
      <c r="A112" s="46"/>
      <c r="B112" s="40"/>
      <c r="C112" s="40"/>
      <c r="D112" s="40"/>
      <c r="E112" s="37"/>
      <c r="F112" s="39"/>
      <c r="G112" s="47"/>
      <c r="H112" s="40"/>
      <c r="I112" s="48"/>
      <c r="J112" s="55"/>
      <c r="K112" s="56"/>
      <c r="L112" s="51"/>
      <c r="M112" s="52"/>
      <c r="N112" s="46"/>
      <c r="O112" s="53">
        <f t="shared" si="1"/>
        <v>0</v>
      </c>
      <c r="P112" s="54"/>
    </row>
    <row r="113" spans="1:16" ht="16" x14ac:dyDescent="0.2">
      <c r="A113" s="46"/>
      <c r="B113" s="40"/>
      <c r="C113" s="40"/>
      <c r="D113" s="40"/>
      <c r="E113" s="37"/>
      <c r="F113" s="39"/>
      <c r="G113" s="47"/>
      <c r="H113" s="40"/>
      <c r="I113" s="48"/>
      <c r="J113" s="55"/>
      <c r="K113" s="56"/>
      <c r="L113" s="51"/>
      <c r="M113" s="52"/>
      <c r="N113" s="46"/>
      <c r="O113" s="53">
        <f t="shared" si="1"/>
        <v>0</v>
      </c>
      <c r="P113" s="54"/>
    </row>
    <row r="114" spans="1:16" ht="16" x14ac:dyDescent="0.2">
      <c r="A114" s="46"/>
      <c r="B114" s="40"/>
      <c r="C114" s="40"/>
      <c r="D114" s="40"/>
      <c r="E114" s="37"/>
      <c r="F114" s="39"/>
      <c r="G114" s="47"/>
      <c r="H114" s="40"/>
      <c r="I114" s="48"/>
      <c r="J114" s="55"/>
      <c r="K114" s="56"/>
      <c r="L114" s="51"/>
      <c r="M114" s="52"/>
      <c r="N114" s="46"/>
      <c r="O114" s="53">
        <f t="shared" si="1"/>
        <v>0</v>
      </c>
      <c r="P114" s="54"/>
    </row>
    <row r="115" spans="1:16" ht="16" x14ac:dyDescent="0.2">
      <c r="A115" s="46"/>
      <c r="B115" s="40"/>
      <c r="C115" s="40"/>
      <c r="D115" s="40"/>
      <c r="E115" s="37"/>
      <c r="F115" s="39"/>
      <c r="G115" s="47"/>
      <c r="H115" s="40"/>
      <c r="I115" s="48"/>
      <c r="J115" s="55"/>
      <c r="K115" s="56"/>
      <c r="L115" s="51"/>
      <c r="M115" s="52"/>
      <c r="N115" s="46"/>
      <c r="O115" s="53">
        <f t="shared" si="1"/>
        <v>0</v>
      </c>
      <c r="P115" s="54"/>
    </row>
    <row r="116" spans="1:16" ht="16" x14ac:dyDescent="0.2">
      <c r="A116" s="46"/>
      <c r="B116" s="40"/>
      <c r="C116" s="40"/>
      <c r="D116" s="40"/>
      <c r="E116" s="37"/>
      <c r="F116" s="39"/>
      <c r="G116" s="47"/>
      <c r="H116" s="40"/>
      <c r="I116" s="48"/>
      <c r="J116" s="55"/>
      <c r="K116" s="56"/>
      <c r="L116" s="51"/>
      <c r="M116" s="52"/>
      <c r="N116" s="46"/>
      <c r="O116" s="53">
        <f t="shared" si="1"/>
        <v>0</v>
      </c>
      <c r="P116" s="54"/>
    </row>
    <row r="117" spans="1:16" ht="16" x14ac:dyDescent="0.2">
      <c r="A117" s="46"/>
      <c r="B117" s="40"/>
      <c r="C117" s="40"/>
      <c r="D117" s="40"/>
      <c r="E117" s="37"/>
      <c r="F117" s="39"/>
      <c r="G117" s="47"/>
      <c r="H117" s="40"/>
      <c r="I117" s="48"/>
      <c r="J117" s="55"/>
      <c r="K117" s="56"/>
      <c r="L117" s="51"/>
      <c r="M117" s="52"/>
      <c r="N117" s="46"/>
      <c r="O117" s="53">
        <f t="shared" si="1"/>
        <v>0</v>
      </c>
      <c r="P117" s="54"/>
    </row>
    <row r="118" spans="1:16" ht="16" x14ac:dyDescent="0.2">
      <c r="A118" s="46"/>
      <c r="B118" s="40"/>
      <c r="C118" s="40"/>
      <c r="D118" s="40"/>
      <c r="E118" s="37"/>
      <c r="F118" s="39"/>
      <c r="G118" s="47"/>
      <c r="H118" s="40"/>
      <c r="I118" s="48"/>
      <c r="J118" s="55"/>
      <c r="K118" s="56"/>
      <c r="L118" s="51"/>
      <c r="M118" s="52"/>
      <c r="N118" s="46"/>
      <c r="O118" s="53">
        <f t="shared" si="1"/>
        <v>0</v>
      </c>
      <c r="P118" s="54"/>
    </row>
    <row r="119" spans="1:16" ht="16" x14ac:dyDescent="0.2">
      <c r="A119" s="46"/>
      <c r="B119" s="40"/>
      <c r="C119" s="40"/>
      <c r="D119" s="40"/>
      <c r="E119" s="37"/>
      <c r="F119" s="39"/>
      <c r="G119" s="47"/>
      <c r="H119" s="40"/>
      <c r="I119" s="48"/>
      <c r="J119" s="55"/>
      <c r="K119" s="56"/>
      <c r="L119" s="51"/>
      <c r="M119" s="52"/>
      <c r="N119" s="46"/>
      <c r="O119" s="53">
        <f t="shared" si="1"/>
        <v>0</v>
      </c>
      <c r="P119" s="54"/>
    </row>
    <row r="120" spans="1:16" ht="16" x14ac:dyDescent="0.2">
      <c r="A120" s="46"/>
      <c r="B120" s="40"/>
      <c r="C120" s="40"/>
      <c r="D120" s="40"/>
      <c r="E120" s="37"/>
      <c r="F120" s="39"/>
      <c r="G120" s="47"/>
      <c r="H120" s="40"/>
      <c r="I120" s="48"/>
      <c r="J120" s="55"/>
      <c r="K120" s="56"/>
      <c r="L120" s="51"/>
      <c r="M120" s="52"/>
      <c r="N120" s="46"/>
      <c r="O120" s="53">
        <f t="shared" si="1"/>
        <v>0</v>
      </c>
      <c r="P120" s="54"/>
    </row>
    <row r="121" spans="1:16" ht="16" x14ac:dyDescent="0.2">
      <c r="A121" s="46"/>
      <c r="B121" s="40"/>
      <c r="C121" s="40"/>
      <c r="D121" s="40"/>
      <c r="E121" s="37"/>
      <c r="F121" s="39"/>
      <c r="G121" s="47"/>
      <c r="H121" s="40"/>
      <c r="I121" s="48"/>
      <c r="J121" s="55"/>
      <c r="K121" s="56"/>
      <c r="L121" s="51"/>
      <c r="M121" s="52"/>
      <c r="N121" s="46"/>
      <c r="O121" s="53">
        <f t="shared" si="1"/>
        <v>0</v>
      </c>
      <c r="P121" s="54"/>
    </row>
    <row r="122" spans="1:16" ht="16" x14ac:dyDescent="0.2">
      <c r="A122" s="46"/>
      <c r="B122" s="40"/>
      <c r="C122" s="40"/>
      <c r="D122" s="40"/>
      <c r="E122" s="37"/>
      <c r="F122" s="39"/>
      <c r="G122" s="47"/>
      <c r="H122" s="40"/>
      <c r="I122" s="48"/>
      <c r="J122" s="55"/>
      <c r="K122" s="56"/>
      <c r="L122" s="51"/>
      <c r="M122" s="52"/>
      <c r="N122" s="46"/>
      <c r="O122" s="53">
        <f t="shared" si="1"/>
        <v>0</v>
      </c>
      <c r="P122" s="54"/>
    </row>
    <row r="123" spans="1:16" ht="16" x14ac:dyDescent="0.2">
      <c r="A123" s="46"/>
      <c r="B123" s="40"/>
      <c r="C123" s="40"/>
      <c r="D123" s="40"/>
      <c r="E123" s="37"/>
      <c r="F123" s="39"/>
      <c r="G123" s="47"/>
      <c r="H123" s="40"/>
      <c r="I123" s="48"/>
      <c r="J123" s="55"/>
      <c r="K123" s="56"/>
      <c r="L123" s="51"/>
      <c r="M123" s="52"/>
      <c r="N123" s="46"/>
      <c r="O123" s="53">
        <f t="shared" si="1"/>
        <v>0</v>
      </c>
      <c r="P123" s="58"/>
    </row>
    <row r="124" spans="1:16" ht="16" x14ac:dyDescent="0.2">
      <c r="A124" s="46"/>
      <c r="B124" s="40"/>
      <c r="C124" s="40"/>
      <c r="D124" s="40"/>
      <c r="E124" s="37"/>
      <c r="F124" s="39"/>
      <c r="G124" s="47"/>
      <c r="H124" s="40"/>
      <c r="I124" s="48"/>
      <c r="J124" s="55"/>
      <c r="K124" s="56"/>
      <c r="L124" s="51"/>
      <c r="M124" s="52"/>
      <c r="N124" s="46"/>
      <c r="O124" s="53">
        <f t="shared" si="1"/>
        <v>0</v>
      </c>
      <c r="P124" s="54"/>
    </row>
    <row r="125" spans="1:16" ht="16" x14ac:dyDescent="0.2">
      <c r="A125" s="46"/>
      <c r="B125" s="40"/>
      <c r="C125" s="40"/>
      <c r="D125" s="40"/>
      <c r="E125" s="37"/>
      <c r="F125" s="39"/>
      <c r="G125" s="47"/>
      <c r="H125" s="40"/>
      <c r="I125" s="48"/>
      <c r="J125" s="55"/>
      <c r="K125" s="56"/>
      <c r="L125" s="51"/>
      <c r="M125" s="52"/>
      <c r="N125" s="46"/>
      <c r="O125" s="53">
        <f t="shared" si="1"/>
        <v>0</v>
      </c>
      <c r="P125" s="54"/>
    </row>
    <row r="126" spans="1:16" ht="16" x14ac:dyDescent="0.2">
      <c r="A126" s="46"/>
      <c r="B126" s="40"/>
      <c r="C126" s="40"/>
      <c r="D126" s="40"/>
      <c r="E126" s="37"/>
      <c r="F126" s="39"/>
      <c r="G126" s="47"/>
      <c r="H126" s="40"/>
      <c r="I126" s="48"/>
      <c r="J126" s="55"/>
      <c r="K126" s="56"/>
      <c r="L126" s="51"/>
      <c r="M126" s="52"/>
      <c r="N126" s="46"/>
      <c r="O126" s="53">
        <f t="shared" si="1"/>
        <v>0</v>
      </c>
      <c r="P126" s="54"/>
    </row>
    <row r="127" spans="1:16" ht="16" x14ac:dyDescent="0.2">
      <c r="A127" s="46"/>
      <c r="B127" s="40"/>
      <c r="C127" s="40"/>
      <c r="D127" s="40"/>
      <c r="E127" s="37"/>
      <c r="F127" s="39"/>
      <c r="G127" s="47"/>
      <c r="H127" s="40"/>
      <c r="I127" s="48"/>
      <c r="J127" s="55"/>
      <c r="K127" s="56"/>
      <c r="L127" s="51"/>
      <c r="M127" s="52"/>
      <c r="N127" s="46"/>
      <c r="O127" s="53">
        <f t="shared" si="1"/>
        <v>0</v>
      </c>
      <c r="P127" s="54"/>
    </row>
    <row r="128" spans="1:16" ht="16" x14ac:dyDescent="0.2">
      <c r="A128" s="46"/>
      <c r="B128" s="40"/>
      <c r="C128" s="40"/>
      <c r="D128" s="40"/>
      <c r="E128" s="37"/>
      <c r="F128" s="39"/>
      <c r="G128" s="47"/>
      <c r="H128" s="40"/>
      <c r="I128" s="48"/>
      <c r="J128" s="55"/>
      <c r="K128" s="56"/>
      <c r="L128" s="51"/>
      <c r="M128" s="52"/>
      <c r="N128" s="46"/>
      <c r="O128" s="53">
        <f t="shared" si="1"/>
        <v>0</v>
      </c>
      <c r="P128" s="54"/>
    </row>
    <row r="129" spans="1:16" ht="16" x14ac:dyDescent="0.2">
      <c r="A129" s="46"/>
      <c r="B129" s="40"/>
      <c r="C129" s="40"/>
      <c r="D129" s="40"/>
      <c r="E129" s="37"/>
      <c r="F129" s="39"/>
      <c r="G129" s="47"/>
      <c r="H129" s="40"/>
      <c r="I129" s="57"/>
      <c r="J129" s="49"/>
      <c r="K129" s="50"/>
      <c r="L129" s="51"/>
      <c r="M129" s="52"/>
      <c r="N129" s="46"/>
      <c r="O129" s="53">
        <f t="shared" si="1"/>
        <v>0</v>
      </c>
      <c r="P129" s="54"/>
    </row>
    <row r="130" spans="1:16" ht="16" x14ac:dyDescent="0.2">
      <c r="A130" s="46"/>
      <c r="B130" s="40"/>
      <c r="C130" s="40"/>
      <c r="D130" s="40"/>
      <c r="E130" s="37"/>
      <c r="F130" s="39"/>
      <c r="G130" s="47"/>
      <c r="H130" s="40"/>
      <c r="I130" s="48"/>
      <c r="J130" s="49"/>
      <c r="K130" s="50"/>
      <c r="L130" s="51"/>
      <c r="M130" s="52"/>
      <c r="N130" s="46"/>
      <c r="O130" s="53">
        <f t="shared" si="1"/>
        <v>0</v>
      </c>
      <c r="P130" s="54"/>
    </row>
    <row r="131" spans="1:16" ht="16" x14ac:dyDescent="0.2">
      <c r="A131" s="46"/>
      <c r="B131" s="40"/>
      <c r="C131" s="40"/>
      <c r="D131" s="40"/>
      <c r="E131" s="37"/>
      <c r="F131" s="39"/>
      <c r="G131" s="47"/>
      <c r="H131" s="40"/>
      <c r="I131" s="48"/>
      <c r="J131" s="49"/>
      <c r="K131" s="50"/>
      <c r="L131" s="51"/>
      <c r="M131" s="52"/>
      <c r="N131" s="46"/>
      <c r="O131" s="53">
        <f t="shared" si="1"/>
        <v>0</v>
      </c>
      <c r="P131" s="54"/>
    </row>
    <row r="132" spans="1:16" ht="16" x14ac:dyDescent="0.2">
      <c r="A132" s="46"/>
      <c r="B132" s="40"/>
      <c r="C132" s="40"/>
      <c r="D132" s="40"/>
      <c r="E132" s="37"/>
      <c r="F132" s="39"/>
      <c r="G132" s="47"/>
      <c r="H132" s="40"/>
      <c r="I132" s="48"/>
      <c r="J132" s="49"/>
      <c r="K132" s="50"/>
      <c r="L132" s="51"/>
      <c r="M132" s="52"/>
      <c r="N132" s="46"/>
      <c r="O132" s="53">
        <f t="shared" ref="O132:O195" si="2">ABS(N132-A132)</f>
        <v>0</v>
      </c>
      <c r="P132" s="54"/>
    </row>
    <row r="133" spans="1:16" ht="16" x14ac:dyDescent="0.2">
      <c r="A133" s="46"/>
      <c r="B133" s="40"/>
      <c r="C133" s="40"/>
      <c r="D133" s="40"/>
      <c r="E133" s="37"/>
      <c r="F133" s="39"/>
      <c r="G133" s="47"/>
      <c r="H133" s="40"/>
      <c r="I133" s="48"/>
      <c r="J133" s="49"/>
      <c r="K133" s="50"/>
      <c r="L133" s="51"/>
      <c r="M133" s="52"/>
      <c r="N133" s="46"/>
      <c r="O133" s="53">
        <f t="shared" si="2"/>
        <v>0</v>
      </c>
      <c r="P133" s="54"/>
    </row>
    <row r="134" spans="1:16" ht="16" x14ac:dyDescent="0.2">
      <c r="A134" s="46"/>
      <c r="B134" s="40"/>
      <c r="C134" s="40"/>
      <c r="D134" s="40"/>
      <c r="E134" s="37"/>
      <c r="F134" s="39"/>
      <c r="G134" s="47"/>
      <c r="H134" s="40"/>
      <c r="I134" s="48"/>
      <c r="J134" s="49"/>
      <c r="K134" s="50"/>
      <c r="L134" s="51"/>
      <c r="M134" s="52"/>
      <c r="N134" s="46"/>
      <c r="O134" s="53">
        <f t="shared" si="2"/>
        <v>0</v>
      </c>
      <c r="P134" s="54"/>
    </row>
    <row r="135" spans="1:16" ht="16" x14ac:dyDescent="0.2">
      <c r="A135" s="46"/>
      <c r="B135" s="40"/>
      <c r="C135" s="40"/>
      <c r="D135" s="40"/>
      <c r="E135" s="37"/>
      <c r="F135" s="39"/>
      <c r="G135" s="47"/>
      <c r="H135" s="40"/>
      <c r="I135" s="48"/>
      <c r="J135" s="49"/>
      <c r="K135" s="50"/>
      <c r="L135" s="51"/>
      <c r="M135" s="52"/>
      <c r="N135" s="46"/>
      <c r="O135" s="53">
        <f t="shared" si="2"/>
        <v>0</v>
      </c>
      <c r="P135" s="54"/>
    </row>
    <row r="136" spans="1:16" ht="16" x14ac:dyDescent="0.2">
      <c r="A136" s="46"/>
      <c r="B136" s="40"/>
      <c r="C136" s="40"/>
      <c r="D136" s="40"/>
      <c r="E136" s="37"/>
      <c r="F136" s="39"/>
      <c r="G136" s="47"/>
      <c r="H136" s="40"/>
      <c r="I136" s="48"/>
      <c r="J136" s="49"/>
      <c r="K136" s="50"/>
      <c r="L136" s="51"/>
      <c r="M136" s="52"/>
      <c r="N136" s="46"/>
      <c r="O136" s="53">
        <f t="shared" si="2"/>
        <v>0</v>
      </c>
      <c r="P136" s="54"/>
    </row>
    <row r="137" spans="1:16" ht="16" x14ac:dyDescent="0.2">
      <c r="A137" s="46"/>
      <c r="B137" s="40"/>
      <c r="C137" s="40"/>
      <c r="D137" s="40"/>
      <c r="E137" s="37"/>
      <c r="F137" s="39"/>
      <c r="G137" s="47"/>
      <c r="H137" s="40"/>
      <c r="I137" s="48"/>
      <c r="J137" s="49"/>
      <c r="K137" s="50"/>
      <c r="L137" s="51"/>
      <c r="M137" s="52"/>
      <c r="N137" s="46"/>
      <c r="O137" s="53">
        <f t="shared" si="2"/>
        <v>0</v>
      </c>
      <c r="P137" s="54"/>
    </row>
    <row r="138" spans="1:16" ht="16" x14ac:dyDescent="0.2">
      <c r="A138" s="46"/>
      <c r="B138" s="40"/>
      <c r="C138" s="40"/>
      <c r="D138" s="40"/>
      <c r="E138" s="37"/>
      <c r="F138" s="39"/>
      <c r="G138" s="47"/>
      <c r="H138" s="40"/>
      <c r="I138" s="48"/>
      <c r="J138" s="49"/>
      <c r="K138" s="50"/>
      <c r="L138" s="51"/>
      <c r="M138" s="52"/>
      <c r="N138" s="46"/>
      <c r="O138" s="53">
        <f t="shared" si="2"/>
        <v>0</v>
      </c>
      <c r="P138" s="54"/>
    </row>
    <row r="139" spans="1:16" ht="16" x14ac:dyDescent="0.2">
      <c r="A139" s="46"/>
      <c r="B139" s="40"/>
      <c r="C139" s="40"/>
      <c r="D139" s="40"/>
      <c r="E139" s="37"/>
      <c r="F139" s="39"/>
      <c r="G139" s="47"/>
      <c r="H139" s="40"/>
      <c r="I139" s="48"/>
      <c r="J139" s="49"/>
      <c r="K139" s="50"/>
      <c r="L139" s="51"/>
      <c r="M139" s="52"/>
      <c r="N139" s="46"/>
      <c r="O139" s="53">
        <f t="shared" si="2"/>
        <v>0</v>
      </c>
      <c r="P139" s="54"/>
    </row>
    <row r="140" spans="1:16" ht="16" x14ac:dyDescent="0.2">
      <c r="A140" s="46"/>
      <c r="B140" s="40"/>
      <c r="C140" s="40"/>
      <c r="D140" s="40"/>
      <c r="E140" s="37"/>
      <c r="F140" s="39"/>
      <c r="G140" s="47"/>
      <c r="H140" s="40"/>
      <c r="I140" s="48"/>
      <c r="J140" s="49"/>
      <c r="K140" s="50"/>
      <c r="L140" s="51"/>
      <c r="M140" s="52"/>
      <c r="N140" s="46"/>
      <c r="O140" s="53">
        <f t="shared" si="2"/>
        <v>0</v>
      </c>
      <c r="P140" s="54"/>
    </row>
    <row r="141" spans="1:16" ht="16" x14ac:dyDescent="0.2">
      <c r="A141" s="46"/>
      <c r="B141" s="40"/>
      <c r="C141" s="40"/>
      <c r="D141" s="40"/>
      <c r="E141" s="37"/>
      <c r="F141" s="39"/>
      <c r="G141" s="47"/>
      <c r="H141" s="40"/>
      <c r="I141" s="48"/>
      <c r="J141" s="49"/>
      <c r="K141" s="50"/>
      <c r="L141" s="51"/>
      <c r="M141" s="52"/>
      <c r="N141" s="46"/>
      <c r="O141" s="53">
        <f t="shared" si="2"/>
        <v>0</v>
      </c>
      <c r="P141" s="54"/>
    </row>
    <row r="142" spans="1:16" ht="16" x14ac:dyDescent="0.2">
      <c r="A142" s="46"/>
      <c r="B142" s="40"/>
      <c r="C142" s="40"/>
      <c r="D142" s="40"/>
      <c r="E142" s="37"/>
      <c r="F142" s="39"/>
      <c r="G142" s="47"/>
      <c r="H142" s="40"/>
      <c r="I142" s="48"/>
      <c r="J142" s="49"/>
      <c r="K142" s="50"/>
      <c r="L142" s="51"/>
      <c r="M142" s="52"/>
      <c r="N142" s="46"/>
      <c r="O142" s="53">
        <f t="shared" si="2"/>
        <v>0</v>
      </c>
      <c r="P142" s="54"/>
    </row>
    <row r="143" spans="1:16" ht="16" x14ac:dyDescent="0.2">
      <c r="A143" s="46"/>
      <c r="B143" s="40"/>
      <c r="C143" s="40"/>
      <c r="D143" s="40"/>
      <c r="E143" s="37"/>
      <c r="F143" s="39"/>
      <c r="G143" s="47"/>
      <c r="H143" s="40"/>
      <c r="I143" s="48"/>
      <c r="J143" s="49"/>
      <c r="K143" s="50"/>
      <c r="L143" s="51"/>
      <c r="M143" s="52"/>
      <c r="N143" s="46"/>
      <c r="O143" s="53">
        <f t="shared" si="2"/>
        <v>0</v>
      </c>
      <c r="P143" s="54"/>
    </row>
    <row r="144" spans="1:16" ht="16" x14ac:dyDescent="0.2">
      <c r="A144" s="46"/>
      <c r="B144" s="40"/>
      <c r="C144" s="40"/>
      <c r="D144" s="40"/>
      <c r="E144" s="37"/>
      <c r="F144" s="39"/>
      <c r="G144" s="47"/>
      <c r="H144" s="40"/>
      <c r="I144" s="48"/>
      <c r="J144" s="49"/>
      <c r="K144" s="50"/>
      <c r="L144" s="51"/>
      <c r="M144" s="52"/>
      <c r="N144" s="46"/>
      <c r="O144" s="53">
        <f t="shared" si="2"/>
        <v>0</v>
      </c>
      <c r="P144" s="54"/>
    </row>
    <row r="145" spans="1:16" ht="16" x14ac:dyDescent="0.2">
      <c r="A145" s="46"/>
      <c r="B145" s="40"/>
      <c r="C145" s="40"/>
      <c r="D145" s="40"/>
      <c r="E145" s="37"/>
      <c r="F145" s="39"/>
      <c r="G145" s="47"/>
      <c r="H145" s="40"/>
      <c r="I145" s="48"/>
      <c r="J145" s="49"/>
      <c r="K145" s="50"/>
      <c r="L145" s="51"/>
      <c r="M145" s="52"/>
      <c r="N145" s="46"/>
      <c r="O145" s="53">
        <f t="shared" si="2"/>
        <v>0</v>
      </c>
      <c r="P145" s="54"/>
    </row>
    <row r="146" spans="1:16" ht="16" x14ac:dyDescent="0.2">
      <c r="A146" s="46"/>
      <c r="B146" s="40"/>
      <c r="C146" s="40"/>
      <c r="D146" s="40"/>
      <c r="E146" s="37"/>
      <c r="F146" s="39"/>
      <c r="G146" s="47"/>
      <c r="H146" s="40"/>
      <c r="I146" s="48"/>
      <c r="J146" s="49"/>
      <c r="K146" s="50"/>
      <c r="L146" s="51"/>
      <c r="M146" s="52"/>
      <c r="N146" s="46"/>
      <c r="O146" s="53">
        <f t="shared" si="2"/>
        <v>0</v>
      </c>
      <c r="P146" s="54"/>
    </row>
    <row r="147" spans="1:16" ht="16" x14ac:dyDescent="0.2">
      <c r="A147" s="46"/>
      <c r="B147" s="40"/>
      <c r="C147" s="40"/>
      <c r="D147" s="40"/>
      <c r="E147" s="37"/>
      <c r="F147" s="39"/>
      <c r="G147" s="47"/>
      <c r="H147" s="40"/>
      <c r="I147" s="48"/>
      <c r="J147" s="49"/>
      <c r="K147" s="50"/>
      <c r="L147" s="51"/>
      <c r="M147" s="52"/>
      <c r="N147" s="46"/>
      <c r="O147" s="53">
        <f t="shared" si="2"/>
        <v>0</v>
      </c>
      <c r="P147" s="54"/>
    </row>
    <row r="148" spans="1:16" ht="16" x14ac:dyDescent="0.2">
      <c r="A148" s="46"/>
      <c r="B148" s="40"/>
      <c r="C148" s="40"/>
      <c r="D148" s="40"/>
      <c r="E148" s="37"/>
      <c r="F148" s="39"/>
      <c r="G148" s="47"/>
      <c r="H148" s="40"/>
      <c r="I148" s="48"/>
      <c r="J148" s="49"/>
      <c r="K148" s="50"/>
      <c r="L148" s="51"/>
      <c r="M148" s="52"/>
      <c r="N148" s="46"/>
      <c r="O148" s="53">
        <f t="shared" si="2"/>
        <v>0</v>
      </c>
      <c r="P148" s="54"/>
    </row>
    <row r="149" spans="1:16" ht="16" x14ac:dyDescent="0.2">
      <c r="A149" s="46"/>
      <c r="B149" s="40"/>
      <c r="C149" s="40"/>
      <c r="D149" s="40"/>
      <c r="E149" s="37"/>
      <c r="F149" s="39"/>
      <c r="G149" s="47"/>
      <c r="H149" s="40"/>
      <c r="I149" s="48"/>
      <c r="J149" s="49"/>
      <c r="K149" s="50"/>
      <c r="L149" s="51"/>
      <c r="M149" s="52"/>
      <c r="N149" s="46"/>
      <c r="O149" s="53">
        <f t="shared" si="2"/>
        <v>0</v>
      </c>
      <c r="P149" s="54"/>
    </row>
    <row r="150" spans="1:16" ht="16" x14ac:dyDescent="0.2">
      <c r="A150" s="46"/>
      <c r="B150" s="40"/>
      <c r="C150" s="40"/>
      <c r="D150" s="40"/>
      <c r="E150" s="37"/>
      <c r="F150" s="39"/>
      <c r="G150" s="47"/>
      <c r="H150" s="40"/>
      <c r="I150" s="48"/>
      <c r="J150" s="49"/>
      <c r="K150" s="50"/>
      <c r="L150" s="51"/>
      <c r="M150" s="52"/>
      <c r="N150" s="46"/>
      <c r="O150" s="53">
        <f t="shared" si="2"/>
        <v>0</v>
      </c>
      <c r="P150" s="54"/>
    </row>
    <row r="151" spans="1:16" ht="16" x14ac:dyDescent="0.2">
      <c r="A151" s="46"/>
      <c r="B151" s="40"/>
      <c r="C151" s="40"/>
      <c r="D151" s="40"/>
      <c r="E151" s="37"/>
      <c r="F151" s="39"/>
      <c r="G151" s="47"/>
      <c r="H151" s="40"/>
      <c r="I151" s="48"/>
      <c r="J151" s="49"/>
      <c r="K151" s="50"/>
      <c r="L151" s="51"/>
      <c r="M151" s="52"/>
      <c r="N151" s="46"/>
      <c r="O151" s="53">
        <f t="shared" si="2"/>
        <v>0</v>
      </c>
      <c r="P151" s="54"/>
    </row>
    <row r="152" spans="1:16" ht="16" x14ac:dyDescent="0.2">
      <c r="A152" s="46"/>
      <c r="B152" s="40"/>
      <c r="C152" s="40"/>
      <c r="D152" s="40"/>
      <c r="E152" s="37"/>
      <c r="F152" s="39"/>
      <c r="G152" s="47"/>
      <c r="H152" s="40"/>
      <c r="I152" s="48"/>
      <c r="J152" s="49"/>
      <c r="K152" s="50"/>
      <c r="L152" s="51"/>
      <c r="M152" s="52"/>
      <c r="N152" s="46"/>
      <c r="O152" s="53">
        <f t="shared" si="2"/>
        <v>0</v>
      </c>
      <c r="P152" s="54"/>
    </row>
    <row r="153" spans="1:16" ht="16" x14ac:dyDescent="0.2">
      <c r="A153" s="46"/>
      <c r="B153" s="40"/>
      <c r="C153" s="40"/>
      <c r="D153" s="40"/>
      <c r="E153" s="37"/>
      <c r="F153" s="39"/>
      <c r="G153" s="47"/>
      <c r="H153" s="40"/>
      <c r="I153" s="48"/>
      <c r="J153" s="49"/>
      <c r="K153" s="50"/>
      <c r="L153" s="51"/>
      <c r="M153" s="52"/>
      <c r="N153" s="46"/>
      <c r="O153" s="53">
        <f t="shared" si="2"/>
        <v>0</v>
      </c>
      <c r="P153" s="54"/>
    </row>
    <row r="154" spans="1:16" ht="16" x14ac:dyDescent="0.2">
      <c r="A154" s="46"/>
      <c r="B154" s="40"/>
      <c r="C154" s="40"/>
      <c r="D154" s="40"/>
      <c r="E154" s="37"/>
      <c r="F154" s="39"/>
      <c r="G154" s="47"/>
      <c r="H154" s="40"/>
      <c r="I154" s="48"/>
      <c r="J154" s="49"/>
      <c r="K154" s="50"/>
      <c r="L154" s="51"/>
      <c r="M154" s="52"/>
      <c r="N154" s="46"/>
      <c r="O154" s="53">
        <f t="shared" si="2"/>
        <v>0</v>
      </c>
      <c r="P154" s="54"/>
    </row>
    <row r="155" spans="1:16" ht="16" x14ac:dyDescent="0.2">
      <c r="A155" s="46"/>
      <c r="B155" s="40"/>
      <c r="C155" s="40"/>
      <c r="D155" s="40"/>
      <c r="E155" s="37"/>
      <c r="F155" s="39"/>
      <c r="G155" s="47"/>
      <c r="H155" s="40"/>
      <c r="I155" s="48"/>
      <c r="J155" s="49"/>
      <c r="K155" s="50"/>
      <c r="L155" s="51"/>
      <c r="M155" s="52"/>
      <c r="N155" s="46"/>
      <c r="O155" s="53">
        <f t="shared" si="2"/>
        <v>0</v>
      </c>
      <c r="P155" s="54"/>
    </row>
    <row r="156" spans="1:16" ht="16" x14ac:dyDescent="0.2">
      <c r="A156" s="46"/>
      <c r="B156" s="40"/>
      <c r="C156" s="40"/>
      <c r="D156" s="40"/>
      <c r="E156" s="37"/>
      <c r="F156" s="39"/>
      <c r="G156" s="47"/>
      <c r="H156" s="40"/>
      <c r="I156" s="48"/>
      <c r="J156" s="49"/>
      <c r="K156" s="50"/>
      <c r="L156" s="51"/>
      <c r="M156" s="52"/>
      <c r="N156" s="46"/>
      <c r="O156" s="53">
        <f t="shared" si="2"/>
        <v>0</v>
      </c>
      <c r="P156" s="54"/>
    </row>
    <row r="157" spans="1:16" ht="16" x14ac:dyDescent="0.2">
      <c r="A157" s="46"/>
      <c r="B157" s="40"/>
      <c r="C157" s="40"/>
      <c r="D157" s="40"/>
      <c r="E157" s="37"/>
      <c r="F157" s="39"/>
      <c r="G157" s="47"/>
      <c r="H157" s="40"/>
      <c r="I157" s="48"/>
      <c r="J157" s="49"/>
      <c r="K157" s="50"/>
      <c r="L157" s="51"/>
      <c r="M157" s="52"/>
      <c r="N157" s="46"/>
      <c r="O157" s="53">
        <f t="shared" si="2"/>
        <v>0</v>
      </c>
      <c r="P157" s="54"/>
    </row>
    <row r="158" spans="1:16" ht="16" x14ac:dyDescent="0.2">
      <c r="A158" s="46"/>
      <c r="B158" s="40"/>
      <c r="C158" s="40"/>
      <c r="D158" s="40"/>
      <c r="E158" s="37"/>
      <c r="F158" s="39"/>
      <c r="G158" s="47"/>
      <c r="H158" s="40"/>
      <c r="I158" s="48"/>
      <c r="J158" s="49"/>
      <c r="K158" s="50"/>
      <c r="L158" s="51"/>
      <c r="M158" s="52"/>
      <c r="N158" s="46"/>
      <c r="O158" s="53">
        <f t="shared" si="2"/>
        <v>0</v>
      </c>
      <c r="P158" s="54"/>
    </row>
    <row r="159" spans="1:16" ht="16" x14ac:dyDescent="0.2">
      <c r="A159" s="46"/>
      <c r="B159" s="40"/>
      <c r="C159" s="40"/>
      <c r="D159" s="40"/>
      <c r="E159" s="37"/>
      <c r="F159" s="39"/>
      <c r="G159" s="47"/>
      <c r="H159" s="40"/>
      <c r="I159" s="48"/>
      <c r="J159" s="49"/>
      <c r="K159" s="50"/>
      <c r="L159" s="51"/>
      <c r="M159" s="52"/>
      <c r="N159" s="46"/>
      <c r="O159" s="53">
        <f t="shared" si="2"/>
        <v>0</v>
      </c>
      <c r="P159" s="54"/>
    </row>
    <row r="160" spans="1:16" ht="16" x14ac:dyDescent="0.2">
      <c r="A160" s="46"/>
      <c r="B160" s="40"/>
      <c r="C160" s="40"/>
      <c r="D160" s="40"/>
      <c r="E160" s="37"/>
      <c r="F160" s="39"/>
      <c r="G160" s="47"/>
      <c r="H160" s="40"/>
      <c r="I160" s="48"/>
      <c r="J160" s="49"/>
      <c r="K160" s="50"/>
      <c r="L160" s="51"/>
      <c r="M160" s="52"/>
      <c r="N160" s="46"/>
      <c r="O160" s="53">
        <f t="shared" si="2"/>
        <v>0</v>
      </c>
      <c r="P160" s="54"/>
    </row>
    <row r="161" spans="1:16" ht="16" x14ac:dyDescent="0.2">
      <c r="A161" s="46"/>
      <c r="B161" s="40"/>
      <c r="C161" s="40"/>
      <c r="D161" s="40"/>
      <c r="E161" s="37"/>
      <c r="F161" s="39"/>
      <c r="G161" s="47"/>
      <c r="H161" s="40"/>
      <c r="I161" s="48"/>
      <c r="J161" s="49"/>
      <c r="K161" s="50"/>
      <c r="L161" s="51"/>
      <c r="M161" s="52"/>
      <c r="N161" s="46"/>
      <c r="O161" s="53">
        <f t="shared" si="2"/>
        <v>0</v>
      </c>
      <c r="P161" s="54"/>
    </row>
    <row r="162" spans="1:16" ht="16" x14ac:dyDescent="0.2">
      <c r="A162" s="46"/>
      <c r="B162" s="40"/>
      <c r="C162" s="40"/>
      <c r="D162" s="40"/>
      <c r="E162" s="37"/>
      <c r="F162" s="39"/>
      <c r="G162" s="47"/>
      <c r="H162" s="40"/>
      <c r="I162" s="48"/>
      <c r="J162" s="49"/>
      <c r="K162" s="50"/>
      <c r="L162" s="51"/>
      <c r="M162" s="52"/>
      <c r="N162" s="46"/>
      <c r="O162" s="53">
        <f t="shared" si="2"/>
        <v>0</v>
      </c>
      <c r="P162" s="54"/>
    </row>
    <row r="163" spans="1:16" ht="16" x14ac:dyDescent="0.2">
      <c r="A163" s="46"/>
      <c r="B163" s="40"/>
      <c r="C163" s="40"/>
      <c r="D163" s="40"/>
      <c r="E163" s="37"/>
      <c r="F163" s="39"/>
      <c r="G163" s="47"/>
      <c r="H163" s="40"/>
      <c r="I163" s="48"/>
      <c r="J163" s="49"/>
      <c r="K163" s="50"/>
      <c r="L163" s="51"/>
      <c r="M163" s="52"/>
      <c r="N163" s="46"/>
      <c r="O163" s="53">
        <f t="shared" si="2"/>
        <v>0</v>
      </c>
      <c r="P163" s="54"/>
    </row>
    <row r="164" spans="1:16" ht="16" x14ac:dyDescent="0.2">
      <c r="A164" s="46"/>
      <c r="B164" s="40"/>
      <c r="C164" s="40"/>
      <c r="D164" s="40"/>
      <c r="E164" s="37"/>
      <c r="F164" s="39"/>
      <c r="G164" s="47"/>
      <c r="H164" s="40"/>
      <c r="I164" s="48"/>
      <c r="J164" s="49"/>
      <c r="K164" s="50"/>
      <c r="L164" s="51"/>
      <c r="M164" s="52"/>
      <c r="N164" s="46"/>
      <c r="O164" s="53">
        <f t="shared" si="2"/>
        <v>0</v>
      </c>
      <c r="P164" s="54"/>
    </row>
    <row r="165" spans="1:16" ht="16" x14ac:dyDescent="0.2">
      <c r="A165" s="46"/>
      <c r="B165" s="40"/>
      <c r="C165" s="40"/>
      <c r="D165" s="40"/>
      <c r="E165" s="37"/>
      <c r="F165" s="39"/>
      <c r="G165" s="47"/>
      <c r="H165" s="40"/>
      <c r="I165" s="48"/>
      <c r="J165" s="49"/>
      <c r="K165" s="50"/>
      <c r="L165" s="51"/>
      <c r="M165" s="52"/>
      <c r="N165" s="46"/>
      <c r="O165" s="53">
        <f t="shared" si="2"/>
        <v>0</v>
      </c>
      <c r="P165" s="54"/>
    </row>
    <row r="166" spans="1:16" ht="16" x14ac:dyDescent="0.2">
      <c r="A166" s="46"/>
      <c r="B166" s="40"/>
      <c r="C166" s="40"/>
      <c r="D166" s="40"/>
      <c r="E166" s="37"/>
      <c r="F166" s="39"/>
      <c r="G166" s="47"/>
      <c r="H166" s="40"/>
      <c r="I166" s="48"/>
      <c r="J166" s="49"/>
      <c r="K166" s="50"/>
      <c r="L166" s="51"/>
      <c r="M166" s="52"/>
      <c r="N166" s="46"/>
      <c r="O166" s="53">
        <f t="shared" si="2"/>
        <v>0</v>
      </c>
      <c r="P166" s="54"/>
    </row>
    <row r="167" spans="1:16" ht="16" x14ac:dyDescent="0.2">
      <c r="A167" s="46"/>
      <c r="B167" s="40"/>
      <c r="C167" s="40"/>
      <c r="D167" s="40"/>
      <c r="E167" s="37"/>
      <c r="F167" s="39"/>
      <c r="G167" s="47"/>
      <c r="H167" s="40"/>
      <c r="I167" s="48"/>
      <c r="J167" s="49"/>
      <c r="K167" s="50"/>
      <c r="L167" s="51"/>
      <c r="M167" s="52"/>
      <c r="N167" s="46"/>
      <c r="O167" s="53">
        <f t="shared" si="2"/>
        <v>0</v>
      </c>
      <c r="P167" s="54"/>
    </row>
    <row r="168" spans="1:16" ht="16" x14ac:dyDescent="0.2">
      <c r="A168" s="46"/>
      <c r="B168" s="40"/>
      <c r="C168" s="40"/>
      <c r="D168" s="40"/>
      <c r="E168" s="37"/>
      <c r="F168" s="39"/>
      <c r="G168" s="47"/>
      <c r="H168" s="40"/>
      <c r="I168" s="48"/>
      <c r="J168" s="49"/>
      <c r="K168" s="50"/>
      <c r="L168" s="51"/>
      <c r="M168" s="52"/>
      <c r="N168" s="46"/>
      <c r="O168" s="53">
        <f t="shared" si="2"/>
        <v>0</v>
      </c>
      <c r="P168" s="54"/>
    </row>
    <row r="169" spans="1:16" ht="16" x14ac:dyDescent="0.2">
      <c r="A169" s="46"/>
      <c r="B169" s="40"/>
      <c r="C169" s="40"/>
      <c r="D169" s="40"/>
      <c r="E169" s="37"/>
      <c r="F169" s="39"/>
      <c r="G169" s="47"/>
      <c r="H169" s="40"/>
      <c r="I169" s="48"/>
      <c r="J169" s="49"/>
      <c r="K169" s="50"/>
      <c r="L169" s="51"/>
      <c r="M169" s="52"/>
      <c r="N169" s="46"/>
      <c r="O169" s="53">
        <f t="shared" si="2"/>
        <v>0</v>
      </c>
      <c r="P169" s="54"/>
    </row>
    <row r="170" spans="1:16" ht="16" x14ac:dyDescent="0.2">
      <c r="A170" s="46"/>
      <c r="B170" s="40"/>
      <c r="C170" s="40"/>
      <c r="D170" s="40"/>
      <c r="E170" s="37"/>
      <c r="F170" s="39"/>
      <c r="G170" s="47"/>
      <c r="H170" s="40"/>
      <c r="I170" s="48"/>
      <c r="J170" s="49"/>
      <c r="K170" s="50"/>
      <c r="L170" s="51"/>
      <c r="M170" s="52"/>
      <c r="N170" s="46"/>
      <c r="O170" s="53">
        <f t="shared" si="2"/>
        <v>0</v>
      </c>
      <c r="P170" s="54"/>
    </row>
    <row r="171" spans="1:16" ht="16" x14ac:dyDescent="0.2">
      <c r="A171" s="46"/>
      <c r="B171" s="40"/>
      <c r="C171" s="40"/>
      <c r="D171" s="40"/>
      <c r="E171" s="37"/>
      <c r="F171" s="39"/>
      <c r="G171" s="47"/>
      <c r="H171" s="40"/>
      <c r="I171" s="48"/>
      <c r="J171" s="49"/>
      <c r="K171" s="50"/>
      <c r="L171" s="51"/>
      <c r="M171" s="52"/>
      <c r="N171" s="46"/>
      <c r="O171" s="53">
        <f t="shared" si="2"/>
        <v>0</v>
      </c>
      <c r="P171" s="54"/>
    </row>
    <row r="172" spans="1:16" ht="16" x14ac:dyDescent="0.2">
      <c r="A172" s="46"/>
      <c r="B172" s="40"/>
      <c r="C172" s="40"/>
      <c r="D172" s="40"/>
      <c r="E172" s="37"/>
      <c r="F172" s="39"/>
      <c r="G172" s="47"/>
      <c r="H172" s="40"/>
      <c r="I172" s="48"/>
      <c r="J172" s="49"/>
      <c r="K172" s="50"/>
      <c r="L172" s="51"/>
      <c r="M172" s="52"/>
      <c r="N172" s="46"/>
      <c r="O172" s="53">
        <f t="shared" si="2"/>
        <v>0</v>
      </c>
      <c r="P172" s="54"/>
    </row>
    <row r="173" spans="1:16" ht="16" x14ac:dyDescent="0.2">
      <c r="A173" s="46"/>
      <c r="B173" s="40"/>
      <c r="C173" s="40"/>
      <c r="D173" s="40"/>
      <c r="E173" s="37"/>
      <c r="F173" s="39"/>
      <c r="G173" s="47"/>
      <c r="H173" s="40"/>
      <c r="I173" s="48"/>
      <c r="J173" s="49"/>
      <c r="K173" s="50"/>
      <c r="L173" s="51"/>
      <c r="M173" s="52"/>
      <c r="N173" s="46"/>
      <c r="O173" s="53">
        <f t="shared" si="2"/>
        <v>0</v>
      </c>
      <c r="P173" s="54"/>
    </row>
    <row r="174" spans="1:16" ht="16" x14ac:dyDescent="0.2">
      <c r="A174" s="46"/>
      <c r="B174" s="40"/>
      <c r="C174" s="40"/>
      <c r="D174" s="90"/>
      <c r="E174" s="59"/>
      <c r="F174" s="39"/>
      <c r="G174" s="47"/>
      <c r="H174" s="40"/>
      <c r="I174" s="48"/>
      <c r="J174" s="49"/>
      <c r="K174" s="50"/>
      <c r="L174" s="51"/>
      <c r="M174" s="52"/>
      <c r="N174" s="46"/>
      <c r="O174" s="53">
        <f t="shared" si="2"/>
        <v>0</v>
      </c>
      <c r="P174" s="54"/>
    </row>
    <row r="175" spans="1:16" ht="16" x14ac:dyDescent="0.2">
      <c r="A175" s="46"/>
      <c r="B175" s="40"/>
      <c r="C175" s="40"/>
      <c r="D175" s="40"/>
      <c r="E175" s="37"/>
      <c r="F175" s="39"/>
      <c r="G175" s="47"/>
      <c r="H175" s="40"/>
      <c r="I175" s="48"/>
      <c r="J175" s="49"/>
      <c r="K175" s="50"/>
      <c r="L175" s="51"/>
      <c r="M175" s="52"/>
      <c r="N175" s="46"/>
      <c r="O175" s="53">
        <f t="shared" si="2"/>
        <v>0</v>
      </c>
      <c r="P175" s="54"/>
    </row>
    <row r="176" spans="1:16" ht="16" x14ac:dyDescent="0.2">
      <c r="A176" s="46"/>
      <c r="B176" s="40"/>
      <c r="C176" s="40"/>
      <c r="D176" s="40"/>
      <c r="E176" s="37"/>
      <c r="F176" s="39"/>
      <c r="G176" s="47"/>
      <c r="H176" s="40"/>
      <c r="I176" s="48"/>
      <c r="J176" s="49"/>
      <c r="K176" s="50"/>
      <c r="L176" s="51"/>
      <c r="M176" s="52"/>
      <c r="N176" s="46"/>
      <c r="O176" s="53">
        <f t="shared" si="2"/>
        <v>0</v>
      </c>
      <c r="P176" s="54"/>
    </row>
    <row r="177" spans="1:16" ht="16" x14ac:dyDescent="0.2">
      <c r="A177" s="46"/>
      <c r="B177" s="40"/>
      <c r="C177" s="40"/>
      <c r="D177" s="40"/>
      <c r="E177" s="37"/>
      <c r="F177" s="39"/>
      <c r="G177" s="47"/>
      <c r="H177" s="40"/>
      <c r="I177" s="48"/>
      <c r="J177" s="49"/>
      <c r="K177" s="50"/>
      <c r="L177" s="51"/>
      <c r="M177" s="52"/>
      <c r="N177" s="46"/>
      <c r="O177" s="53">
        <f t="shared" si="2"/>
        <v>0</v>
      </c>
      <c r="P177" s="54"/>
    </row>
    <row r="178" spans="1:16" ht="16" x14ac:dyDescent="0.2">
      <c r="A178" s="46"/>
      <c r="B178" s="40"/>
      <c r="C178" s="40"/>
      <c r="D178" s="40"/>
      <c r="E178" s="37"/>
      <c r="F178" s="39"/>
      <c r="G178" s="47"/>
      <c r="H178" s="40"/>
      <c r="I178" s="48"/>
      <c r="J178" s="49"/>
      <c r="K178" s="50"/>
      <c r="L178" s="51"/>
      <c r="M178" s="52"/>
      <c r="N178" s="46"/>
      <c r="O178" s="53">
        <f t="shared" si="2"/>
        <v>0</v>
      </c>
      <c r="P178" s="54"/>
    </row>
    <row r="179" spans="1:16" ht="16" x14ac:dyDescent="0.2">
      <c r="A179" s="46"/>
      <c r="B179" s="40"/>
      <c r="C179" s="40"/>
      <c r="D179" s="40"/>
      <c r="E179" s="37"/>
      <c r="F179" s="39"/>
      <c r="G179" s="47"/>
      <c r="H179" s="40"/>
      <c r="I179" s="48"/>
      <c r="J179" s="49"/>
      <c r="K179" s="50"/>
      <c r="L179" s="51"/>
      <c r="M179" s="52"/>
      <c r="N179" s="46"/>
      <c r="O179" s="53">
        <f t="shared" si="2"/>
        <v>0</v>
      </c>
      <c r="P179" s="54"/>
    </row>
    <row r="180" spans="1:16" ht="16" x14ac:dyDescent="0.2">
      <c r="A180" s="46"/>
      <c r="B180" s="40"/>
      <c r="C180" s="40"/>
      <c r="D180" s="40"/>
      <c r="E180" s="37"/>
      <c r="F180" s="39"/>
      <c r="G180" s="47"/>
      <c r="H180" s="40"/>
      <c r="I180" s="48"/>
      <c r="J180" s="49"/>
      <c r="K180" s="50"/>
      <c r="L180" s="51"/>
      <c r="M180" s="52"/>
      <c r="N180" s="46"/>
      <c r="O180" s="53">
        <f t="shared" si="2"/>
        <v>0</v>
      </c>
      <c r="P180" s="54"/>
    </row>
    <row r="181" spans="1:16" ht="16" x14ac:dyDescent="0.2">
      <c r="A181" s="46"/>
      <c r="B181" s="40"/>
      <c r="C181" s="40"/>
      <c r="D181" s="40"/>
      <c r="E181" s="37"/>
      <c r="F181" s="39"/>
      <c r="G181" s="47"/>
      <c r="H181" s="40"/>
      <c r="I181" s="48"/>
      <c r="J181" s="49"/>
      <c r="K181" s="50"/>
      <c r="L181" s="51"/>
      <c r="M181" s="52"/>
      <c r="N181" s="46"/>
      <c r="O181" s="53">
        <f t="shared" si="2"/>
        <v>0</v>
      </c>
      <c r="P181" s="54"/>
    </row>
    <row r="182" spans="1:16" ht="16" x14ac:dyDescent="0.2">
      <c r="A182" s="46"/>
      <c r="B182" s="40"/>
      <c r="C182" s="40"/>
      <c r="D182" s="40"/>
      <c r="E182" s="37"/>
      <c r="F182" s="39"/>
      <c r="G182" s="47"/>
      <c r="H182" s="40"/>
      <c r="I182" s="48"/>
      <c r="J182" s="49"/>
      <c r="K182" s="50"/>
      <c r="L182" s="51"/>
      <c r="M182" s="52"/>
      <c r="N182" s="46"/>
      <c r="O182" s="53">
        <f t="shared" si="2"/>
        <v>0</v>
      </c>
      <c r="P182" s="54"/>
    </row>
    <row r="183" spans="1:16" ht="16" x14ac:dyDescent="0.2">
      <c r="A183" s="46"/>
      <c r="B183" s="40"/>
      <c r="C183" s="40"/>
      <c r="D183" s="40"/>
      <c r="E183" s="37"/>
      <c r="F183" s="39"/>
      <c r="G183" s="47"/>
      <c r="H183" s="40"/>
      <c r="I183" s="48"/>
      <c r="J183" s="49"/>
      <c r="K183" s="50"/>
      <c r="L183" s="51"/>
      <c r="M183" s="52"/>
      <c r="N183" s="46"/>
      <c r="O183" s="53">
        <f t="shared" si="2"/>
        <v>0</v>
      </c>
      <c r="P183" s="54"/>
    </row>
    <row r="184" spans="1:16" ht="16" x14ac:dyDescent="0.2">
      <c r="A184" s="46"/>
      <c r="B184" s="40"/>
      <c r="C184" s="40"/>
      <c r="D184" s="40"/>
      <c r="E184" s="37"/>
      <c r="F184" s="39"/>
      <c r="G184" s="47"/>
      <c r="H184" s="40"/>
      <c r="I184" s="48"/>
      <c r="J184" s="49"/>
      <c r="K184" s="50"/>
      <c r="L184" s="51"/>
      <c r="M184" s="52"/>
      <c r="N184" s="46"/>
      <c r="O184" s="53">
        <f t="shared" si="2"/>
        <v>0</v>
      </c>
      <c r="P184" s="54"/>
    </row>
    <row r="185" spans="1:16" ht="16" x14ac:dyDescent="0.2">
      <c r="A185" s="46"/>
      <c r="B185" s="40"/>
      <c r="C185" s="40"/>
      <c r="D185" s="40"/>
      <c r="E185" s="37"/>
      <c r="F185" s="39"/>
      <c r="G185" s="47"/>
      <c r="H185" s="40"/>
      <c r="I185" s="48"/>
      <c r="J185" s="49"/>
      <c r="K185" s="50"/>
      <c r="L185" s="51"/>
      <c r="M185" s="52"/>
      <c r="N185" s="46"/>
      <c r="O185" s="53">
        <f t="shared" si="2"/>
        <v>0</v>
      </c>
      <c r="P185" s="54"/>
    </row>
    <row r="186" spans="1:16" ht="16" x14ac:dyDescent="0.2">
      <c r="A186" s="46"/>
      <c r="B186" s="40"/>
      <c r="C186" s="40"/>
      <c r="D186" s="40"/>
      <c r="E186" s="37"/>
      <c r="F186" s="39"/>
      <c r="G186" s="47"/>
      <c r="H186" s="40"/>
      <c r="I186" s="48"/>
      <c r="J186" s="49"/>
      <c r="K186" s="50"/>
      <c r="L186" s="51"/>
      <c r="M186" s="52"/>
      <c r="N186" s="46"/>
      <c r="O186" s="53">
        <f t="shared" si="2"/>
        <v>0</v>
      </c>
      <c r="P186" s="54"/>
    </row>
    <row r="187" spans="1:16" ht="16" x14ac:dyDescent="0.2">
      <c r="A187" s="46"/>
      <c r="B187" s="40"/>
      <c r="C187" s="40"/>
      <c r="D187" s="40"/>
      <c r="E187" s="37"/>
      <c r="F187" s="39"/>
      <c r="G187" s="47"/>
      <c r="H187" s="40"/>
      <c r="I187" s="48"/>
      <c r="J187" s="49"/>
      <c r="K187" s="50"/>
      <c r="L187" s="51"/>
      <c r="M187" s="52"/>
      <c r="N187" s="46"/>
      <c r="O187" s="53">
        <f t="shared" si="2"/>
        <v>0</v>
      </c>
      <c r="P187" s="54"/>
    </row>
    <row r="188" spans="1:16" ht="16" x14ac:dyDescent="0.2">
      <c r="A188" s="46"/>
      <c r="B188" s="40"/>
      <c r="C188" s="40"/>
      <c r="D188" s="40"/>
      <c r="E188" s="37"/>
      <c r="F188" s="39"/>
      <c r="G188" s="47"/>
      <c r="H188" s="40"/>
      <c r="I188" s="48"/>
      <c r="J188" s="49"/>
      <c r="K188" s="50"/>
      <c r="L188" s="51"/>
      <c r="M188" s="52"/>
      <c r="N188" s="46"/>
      <c r="O188" s="53">
        <f t="shared" si="2"/>
        <v>0</v>
      </c>
      <c r="P188" s="54"/>
    </row>
    <row r="189" spans="1:16" ht="16" x14ac:dyDescent="0.2">
      <c r="A189" s="46"/>
      <c r="B189" s="40"/>
      <c r="C189" s="40"/>
      <c r="D189" s="40"/>
      <c r="E189" s="37"/>
      <c r="F189" s="39"/>
      <c r="G189" s="47"/>
      <c r="H189" s="40"/>
      <c r="I189" s="48"/>
      <c r="J189" s="49"/>
      <c r="K189" s="50"/>
      <c r="L189" s="51"/>
      <c r="M189" s="52"/>
      <c r="N189" s="46"/>
      <c r="O189" s="53">
        <f t="shared" si="2"/>
        <v>0</v>
      </c>
      <c r="P189" s="54"/>
    </row>
    <row r="190" spans="1:16" ht="16" x14ac:dyDescent="0.2">
      <c r="A190" s="46"/>
      <c r="B190" s="40"/>
      <c r="C190" s="40"/>
      <c r="D190" s="40"/>
      <c r="E190" s="37"/>
      <c r="F190" s="39"/>
      <c r="G190" s="47"/>
      <c r="H190" s="40"/>
      <c r="I190" s="48"/>
      <c r="J190" s="49"/>
      <c r="K190" s="50"/>
      <c r="L190" s="51"/>
      <c r="M190" s="52"/>
      <c r="N190" s="46"/>
      <c r="O190" s="53">
        <f t="shared" si="2"/>
        <v>0</v>
      </c>
      <c r="P190" s="54"/>
    </row>
    <row r="191" spans="1:16" ht="16" x14ac:dyDescent="0.2">
      <c r="A191" s="46"/>
      <c r="B191" s="40"/>
      <c r="C191" s="40"/>
      <c r="D191" s="40"/>
      <c r="E191" s="37"/>
      <c r="F191" s="39"/>
      <c r="G191" s="47"/>
      <c r="H191" s="40"/>
      <c r="I191" s="48"/>
      <c r="J191" s="49"/>
      <c r="K191" s="50"/>
      <c r="L191" s="51"/>
      <c r="M191" s="52"/>
      <c r="N191" s="46"/>
      <c r="O191" s="53">
        <f t="shared" si="2"/>
        <v>0</v>
      </c>
      <c r="P191" s="54"/>
    </row>
    <row r="192" spans="1:16" ht="16" x14ac:dyDescent="0.2">
      <c r="A192" s="46"/>
      <c r="B192" s="40"/>
      <c r="C192" s="40"/>
      <c r="D192" s="40"/>
      <c r="E192" s="37"/>
      <c r="F192" s="39"/>
      <c r="G192" s="47"/>
      <c r="H192" s="40"/>
      <c r="I192" s="48"/>
      <c r="J192" s="49"/>
      <c r="K192" s="50"/>
      <c r="L192" s="51"/>
      <c r="M192" s="52"/>
      <c r="N192" s="46"/>
      <c r="O192" s="53">
        <f t="shared" si="2"/>
        <v>0</v>
      </c>
      <c r="P192" s="54"/>
    </row>
    <row r="193" spans="1:16" ht="16" x14ac:dyDescent="0.2">
      <c r="A193" s="46"/>
      <c r="B193" s="40"/>
      <c r="C193" s="40"/>
      <c r="D193" s="40"/>
      <c r="E193" s="37"/>
      <c r="F193" s="39"/>
      <c r="G193" s="47"/>
      <c r="H193" s="40"/>
      <c r="I193" s="48"/>
      <c r="J193" s="49"/>
      <c r="K193" s="50"/>
      <c r="L193" s="51"/>
      <c r="M193" s="52"/>
      <c r="N193" s="46"/>
      <c r="O193" s="53">
        <f t="shared" si="2"/>
        <v>0</v>
      </c>
      <c r="P193" s="54"/>
    </row>
    <row r="194" spans="1:16" ht="16" x14ac:dyDescent="0.2">
      <c r="A194" s="89"/>
      <c r="B194" s="90"/>
      <c r="C194" s="90"/>
      <c r="D194" s="90"/>
      <c r="E194" s="59"/>
      <c r="F194" s="91"/>
      <c r="G194" s="47"/>
      <c r="H194" s="40"/>
      <c r="I194" s="48"/>
      <c r="J194" s="49"/>
      <c r="K194" s="50"/>
      <c r="L194" s="51"/>
      <c r="M194" s="52"/>
      <c r="N194" s="46"/>
      <c r="O194" s="53">
        <f t="shared" si="2"/>
        <v>0</v>
      </c>
      <c r="P194" s="54"/>
    </row>
    <row r="195" spans="1:16" ht="16" x14ac:dyDescent="0.2">
      <c r="A195" s="46"/>
      <c r="B195" s="40"/>
      <c r="C195" s="40"/>
      <c r="D195" s="40"/>
      <c r="E195" s="37"/>
      <c r="F195" s="39"/>
      <c r="G195" s="47"/>
      <c r="H195" s="40"/>
      <c r="I195" s="48"/>
      <c r="J195" s="49"/>
      <c r="K195" s="50"/>
      <c r="L195" s="51"/>
      <c r="M195" s="52"/>
      <c r="N195" s="46"/>
      <c r="O195" s="53">
        <f t="shared" si="2"/>
        <v>0</v>
      </c>
      <c r="P195" s="54"/>
    </row>
    <row r="196" spans="1:16" ht="16" x14ac:dyDescent="0.2">
      <c r="A196" s="46"/>
      <c r="B196" s="40"/>
      <c r="C196" s="40"/>
      <c r="D196" s="40"/>
      <c r="E196" s="37"/>
      <c r="F196" s="39"/>
      <c r="G196" s="47"/>
      <c r="H196" s="40"/>
      <c r="I196" s="48"/>
      <c r="J196" s="49"/>
      <c r="K196" s="50"/>
      <c r="L196" s="51"/>
      <c r="M196" s="52"/>
      <c r="N196" s="46"/>
      <c r="O196" s="53">
        <f t="shared" ref="O196:O220" si="3">ABS(N196-A196)</f>
        <v>0</v>
      </c>
      <c r="P196" s="54"/>
    </row>
    <row r="197" spans="1:16" ht="16" x14ac:dyDescent="0.2">
      <c r="A197" s="46"/>
      <c r="B197" s="40"/>
      <c r="C197" s="40"/>
      <c r="D197" s="40"/>
      <c r="E197" s="37"/>
      <c r="F197" s="39"/>
      <c r="G197" s="47"/>
      <c r="H197" s="40"/>
      <c r="I197" s="48"/>
      <c r="J197" s="49"/>
      <c r="K197" s="50"/>
      <c r="L197" s="51"/>
      <c r="M197" s="52"/>
      <c r="N197" s="46"/>
      <c r="O197" s="53">
        <f t="shared" si="3"/>
        <v>0</v>
      </c>
      <c r="P197" s="54"/>
    </row>
    <row r="198" spans="1:16" ht="16" x14ac:dyDescent="0.2">
      <c r="A198" s="46"/>
      <c r="B198" s="40"/>
      <c r="C198" s="40"/>
      <c r="D198" s="40"/>
      <c r="E198" s="37"/>
      <c r="F198" s="39"/>
      <c r="G198" s="47"/>
      <c r="H198" s="40"/>
      <c r="I198" s="48"/>
      <c r="J198" s="49"/>
      <c r="K198" s="50"/>
      <c r="L198" s="51"/>
      <c r="M198" s="52"/>
      <c r="N198" s="46"/>
      <c r="O198" s="53">
        <f t="shared" si="3"/>
        <v>0</v>
      </c>
      <c r="P198" s="54"/>
    </row>
    <row r="199" spans="1:16" ht="16" x14ac:dyDescent="0.2">
      <c r="A199" s="46"/>
      <c r="B199" s="40"/>
      <c r="C199" s="40"/>
      <c r="D199" s="40"/>
      <c r="E199" s="37"/>
      <c r="F199" s="39"/>
      <c r="G199" s="47"/>
      <c r="H199" s="40"/>
      <c r="I199" s="48"/>
      <c r="J199" s="49"/>
      <c r="K199" s="50"/>
      <c r="L199" s="51"/>
      <c r="M199" s="52"/>
      <c r="N199" s="46"/>
      <c r="O199" s="53">
        <f t="shared" si="3"/>
        <v>0</v>
      </c>
      <c r="P199" s="54"/>
    </row>
    <row r="200" spans="1:16" ht="16" x14ac:dyDescent="0.2">
      <c r="A200" s="46"/>
      <c r="B200" s="40"/>
      <c r="C200" s="40"/>
      <c r="D200" s="40"/>
      <c r="E200" s="37"/>
      <c r="F200" s="39"/>
      <c r="G200" s="47"/>
      <c r="H200" s="40"/>
      <c r="I200" s="48"/>
      <c r="J200" s="49"/>
      <c r="K200" s="50"/>
      <c r="L200" s="51"/>
      <c r="M200" s="52"/>
      <c r="N200" s="46"/>
      <c r="O200" s="53">
        <f t="shared" si="3"/>
        <v>0</v>
      </c>
      <c r="P200" s="54"/>
    </row>
    <row r="201" spans="1:16" ht="16" x14ac:dyDescent="0.2">
      <c r="A201" s="46"/>
      <c r="B201" s="40"/>
      <c r="C201" s="40"/>
      <c r="D201" s="40"/>
      <c r="E201" s="37"/>
      <c r="F201" s="39"/>
      <c r="G201" s="47"/>
      <c r="H201" s="40"/>
      <c r="I201" s="48"/>
      <c r="J201" s="49"/>
      <c r="K201" s="50"/>
      <c r="L201" s="51"/>
      <c r="M201" s="52"/>
      <c r="N201" s="46"/>
      <c r="O201" s="53">
        <f t="shared" si="3"/>
        <v>0</v>
      </c>
      <c r="P201" s="54"/>
    </row>
    <row r="202" spans="1:16" ht="16" x14ac:dyDescent="0.2">
      <c r="A202" s="46"/>
      <c r="B202" s="40"/>
      <c r="C202" s="40"/>
      <c r="D202" s="40"/>
      <c r="E202" s="37"/>
      <c r="F202" s="39"/>
      <c r="G202" s="47"/>
      <c r="H202" s="40"/>
      <c r="I202" s="48"/>
      <c r="J202" s="49"/>
      <c r="K202" s="50"/>
      <c r="L202" s="51"/>
      <c r="M202" s="52"/>
      <c r="N202" s="46"/>
      <c r="O202" s="53">
        <f t="shared" si="3"/>
        <v>0</v>
      </c>
      <c r="P202" s="54"/>
    </row>
    <row r="203" spans="1:16" ht="16" x14ac:dyDescent="0.2">
      <c r="A203" s="46"/>
      <c r="B203" s="40"/>
      <c r="C203" s="40"/>
      <c r="D203" s="40"/>
      <c r="E203" s="37"/>
      <c r="F203" s="39"/>
      <c r="G203" s="47"/>
      <c r="H203" s="40"/>
      <c r="I203" s="48"/>
      <c r="J203" s="49"/>
      <c r="K203" s="50"/>
      <c r="L203" s="51"/>
      <c r="M203" s="52"/>
      <c r="N203" s="46"/>
      <c r="O203" s="53">
        <f t="shared" si="3"/>
        <v>0</v>
      </c>
      <c r="P203" s="54"/>
    </row>
    <row r="204" spans="1:16" ht="16" x14ac:dyDescent="0.2">
      <c r="A204" s="46"/>
      <c r="B204" s="40"/>
      <c r="C204" s="40"/>
      <c r="D204" s="40"/>
      <c r="E204" s="37"/>
      <c r="F204" s="39"/>
      <c r="G204" s="47"/>
      <c r="H204" s="40"/>
      <c r="I204" s="48"/>
      <c r="J204" s="49"/>
      <c r="K204" s="50"/>
      <c r="L204" s="51"/>
      <c r="M204" s="52"/>
      <c r="N204" s="46"/>
      <c r="O204" s="53">
        <f t="shared" si="3"/>
        <v>0</v>
      </c>
      <c r="P204" s="54"/>
    </row>
    <row r="205" spans="1:16" ht="16" x14ac:dyDescent="0.2">
      <c r="A205" s="46"/>
      <c r="B205" s="40"/>
      <c r="C205" s="40"/>
      <c r="D205" s="40"/>
      <c r="E205" s="37"/>
      <c r="F205" s="39"/>
      <c r="G205" s="47"/>
      <c r="H205" s="40"/>
      <c r="I205" s="48"/>
      <c r="J205" s="49"/>
      <c r="K205" s="50"/>
      <c r="L205" s="51"/>
      <c r="M205" s="52"/>
      <c r="N205" s="46"/>
      <c r="O205" s="53">
        <f t="shared" si="3"/>
        <v>0</v>
      </c>
      <c r="P205" s="54"/>
    </row>
    <row r="206" spans="1:16" ht="16" x14ac:dyDescent="0.2">
      <c r="A206" s="46"/>
      <c r="B206" s="40"/>
      <c r="C206" s="40"/>
      <c r="D206" s="40"/>
      <c r="E206" s="37"/>
      <c r="F206" s="39"/>
      <c r="G206" s="47"/>
      <c r="H206" s="40"/>
      <c r="I206" s="48"/>
      <c r="J206" s="49"/>
      <c r="K206" s="50"/>
      <c r="L206" s="51"/>
      <c r="M206" s="52"/>
      <c r="N206" s="46"/>
      <c r="O206" s="53">
        <f t="shared" si="3"/>
        <v>0</v>
      </c>
      <c r="P206" s="54"/>
    </row>
    <row r="207" spans="1:16" ht="16" x14ac:dyDescent="0.2">
      <c r="A207" s="46"/>
      <c r="B207" s="40"/>
      <c r="C207" s="40"/>
      <c r="D207" s="40"/>
      <c r="E207" s="37"/>
      <c r="F207" s="39"/>
      <c r="G207" s="47"/>
      <c r="H207" s="40"/>
      <c r="I207" s="48"/>
      <c r="J207" s="49"/>
      <c r="K207" s="50"/>
      <c r="L207" s="51"/>
      <c r="M207" s="52"/>
      <c r="N207" s="46"/>
      <c r="O207" s="53">
        <f t="shared" si="3"/>
        <v>0</v>
      </c>
      <c r="P207" s="54"/>
    </row>
    <row r="208" spans="1:16" ht="16" x14ac:dyDescent="0.2">
      <c r="A208" s="46"/>
      <c r="B208" s="40"/>
      <c r="C208" s="40"/>
      <c r="D208" s="40"/>
      <c r="E208" s="37"/>
      <c r="F208" s="39"/>
      <c r="G208" s="47"/>
      <c r="H208" s="40"/>
      <c r="I208" s="48"/>
      <c r="J208" s="49"/>
      <c r="K208" s="50"/>
      <c r="L208" s="51"/>
      <c r="M208" s="52"/>
      <c r="N208" s="46"/>
      <c r="O208" s="53">
        <f t="shared" si="3"/>
        <v>0</v>
      </c>
      <c r="P208" s="54"/>
    </row>
    <row r="209" spans="1:16" ht="16" x14ac:dyDescent="0.2">
      <c r="A209" s="46"/>
      <c r="B209" s="40"/>
      <c r="C209" s="40"/>
      <c r="D209" s="40"/>
      <c r="E209" s="37"/>
      <c r="F209" s="39"/>
      <c r="G209" s="47"/>
      <c r="H209" s="40"/>
      <c r="I209" s="48"/>
      <c r="J209" s="49"/>
      <c r="K209" s="50"/>
      <c r="L209" s="51"/>
      <c r="M209" s="52"/>
      <c r="N209" s="46"/>
      <c r="O209" s="53">
        <f t="shared" si="3"/>
        <v>0</v>
      </c>
      <c r="P209" s="54"/>
    </row>
    <row r="210" spans="1:16" ht="16" x14ac:dyDescent="0.2">
      <c r="A210" s="46"/>
      <c r="B210" s="40"/>
      <c r="C210" s="40"/>
      <c r="D210" s="40"/>
      <c r="E210" s="37"/>
      <c r="F210" s="39"/>
      <c r="G210" s="47"/>
      <c r="H210" s="40"/>
      <c r="I210" s="48"/>
      <c r="J210" s="49"/>
      <c r="K210" s="50"/>
      <c r="L210" s="51"/>
      <c r="M210" s="52"/>
      <c r="N210" s="46"/>
      <c r="O210" s="53">
        <f t="shared" si="3"/>
        <v>0</v>
      </c>
      <c r="P210" s="54"/>
    </row>
    <row r="211" spans="1:16" ht="16" x14ac:dyDescent="0.2">
      <c r="A211" s="46"/>
      <c r="B211" s="40"/>
      <c r="C211" s="40"/>
      <c r="D211" s="40"/>
      <c r="E211" s="37"/>
      <c r="F211" s="39"/>
      <c r="G211" s="47"/>
      <c r="H211" s="40"/>
      <c r="I211" s="48"/>
      <c r="J211" s="49"/>
      <c r="K211" s="50"/>
      <c r="L211" s="51"/>
      <c r="M211" s="52"/>
      <c r="N211" s="46"/>
      <c r="O211" s="53">
        <f t="shared" si="3"/>
        <v>0</v>
      </c>
      <c r="P211" s="54"/>
    </row>
    <row r="212" spans="1:16" ht="16" x14ac:dyDescent="0.2">
      <c r="A212" s="46"/>
      <c r="B212" s="40"/>
      <c r="C212" s="40"/>
      <c r="D212" s="40"/>
      <c r="E212" s="37"/>
      <c r="F212" s="39"/>
      <c r="G212" s="47"/>
      <c r="H212" s="40"/>
      <c r="I212" s="48"/>
      <c r="J212" s="49"/>
      <c r="K212" s="50"/>
      <c r="L212" s="51"/>
      <c r="M212" s="52"/>
      <c r="N212" s="46"/>
      <c r="O212" s="53">
        <f t="shared" si="3"/>
        <v>0</v>
      </c>
      <c r="P212" s="54"/>
    </row>
    <row r="213" spans="1:16" ht="16" x14ac:dyDescent="0.2">
      <c r="A213" s="46"/>
      <c r="B213" s="40"/>
      <c r="C213" s="40"/>
      <c r="D213" s="40"/>
      <c r="E213" s="37"/>
      <c r="F213" s="39"/>
      <c r="G213" s="47"/>
      <c r="H213" s="40"/>
      <c r="I213" s="48"/>
      <c r="J213" s="49"/>
      <c r="K213" s="50"/>
      <c r="L213" s="51"/>
      <c r="M213" s="52"/>
      <c r="N213" s="46"/>
      <c r="O213" s="53">
        <f t="shared" si="3"/>
        <v>0</v>
      </c>
      <c r="P213" s="54"/>
    </row>
    <row r="214" spans="1:16" ht="16" x14ac:dyDescent="0.2">
      <c r="A214" s="46"/>
      <c r="B214" s="40"/>
      <c r="C214" s="40"/>
      <c r="D214" s="40"/>
      <c r="E214" s="37"/>
      <c r="F214" s="39"/>
      <c r="G214" s="47"/>
      <c r="H214" s="40"/>
      <c r="I214" s="48"/>
      <c r="J214" s="49"/>
      <c r="K214" s="50"/>
      <c r="L214" s="51"/>
      <c r="M214" s="52"/>
      <c r="N214" s="46"/>
      <c r="O214" s="53">
        <f t="shared" si="3"/>
        <v>0</v>
      </c>
      <c r="P214" s="54"/>
    </row>
    <row r="215" spans="1:16" ht="16" x14ac:dyDescent="0.2">
      <c r="A215" s="46"/>
      <c r="B215" s="40"/>
      <c r="C215" s="40"/>
      <c r="D215" s="40"/>
      <c r="E215" s="37"/>
      <c r="F215" s="39"/>
      <c r="G215" s="47"/>
      <c r="H215" s="40"/>
      <c r="I215" s="48"/>
      <c r="J215" s="49"/>
      <c r="K215" s="50"/>
      <c r="L215" s="51"/>
      <c r="M215" s="52"/>
      <c r="N215" s="46"/>
      <c r="O215" s="53">
        <f t="shared" si="3"/>
        <v>0</v>
      </c>
      <c r="P215" s="54"/>
    </row>
    <row r="216" spans="1:16" ht="16" x14ac:dyDescent="0.2">
      <c r="A216" s="46"/>
      <c r="B216" s="40"/>
      <c r="C216" s="40"/>
      <c r="D216" s="40"/>
      <c r="E216" s="37"/>
      <c r="F216" s="39"/>
      <c r="G216" s="47"/>
      <c r="H216" s="40"/>
      <c r="I216" s="48"/>
      <c r="J216" s="49"/>
      <c r="K216" s="107"/>
      <c r="L216" s="110"/>
      <c r="M216" s="111"/>
      <c r="N216" s="46"/>
      <c r="O216" s="53">
        <f t="shared" si="3"/>
        <v>0</v>
      </c>
      <c r="P216" s="54"/>
    </row>
    <row r="217" spans="1:16" ht="16" x14ac:dyDescent="0.2">
      <c r="A217" s="46"/>
      <c r="B217" s="40"/>
      <c r="C217" s="40"/>
      <c r="D217" s="40"/>
      <c r="E217" s="37"/>
      <c r="F217" s="39"/>
      <c r="G217" s="47"/>
      <c r="H217" s="40"/>
      <c r="I217" s="48"/>
      <c r="J217" s="49"/>
      <c r="K217" s="50"/>
      <c r="L217" s="51"/>
      <c r="M217" s="52"/>
      <c r="N217" s="46"/>
      <c r="O217" s="53">
        <f t="shared" si="3"/>
        <v>0</v>
      </c>
      <c r="P217" s="54"/>
    </row>
    <row r="218" spans="1:16" ht="16" x14ac:dyDescent="0.2">
      <c r="A218" s="46"/>
      <c r="B218" s="40"/>
      <c r="C218" s="40"/>
      <c r="D218" s="40"/>
      <c r="E218" s="37"/>
      <c r="F218" s="39"/>
      <c r="G218" s="47"/>
      <c r="H218" s="40"/>
      <c r="I218" s="48"/>
      <c r="J218" s="49"/>
      <c r="K218" s="50"/>
      <c r="L218" s="51"/>
      <c r="M218" s="52"/>
      <c r="N218" s="46"/>
      <c r="O218" s="53">
        <f t="shared" si="3"/>
        <v>0</v>
      </c>
      <c r="P218" s="54"/>
    </row>
    <row r="219" spans="1:16" ht="16" x14ac:dyDescent="0.2">
      <c r="A219" s="46"/>
      <c r="B219" s="40"/>
      <c r="C219" s="40"/>
      <c r="D219" s="40"/>
      <c r="E219" s="37"/>
      <c r="F219" s="39"/>
      <c r="G219" s="47"/>
      <c r="H219" s="40"/>
      <c r="I219" s="48"/>
      <c r="J219" s="49"/>
      <c r="K219" s="50"/>
      <c r="L219" s="51"/>
      <c r="M219" s="52"/>
      <c r="N219" s="46"/>
      <c r="O219" s="53">
        <f t="shared" si="3"/>
        <v>0</v>
      </c>
      <c r="P219" s="54"/>
    </row>
    <row r="220" spans="1:16" ht="16" x14ac:dyDescent="0.2">
      <c r="A220" s="46"/>
      <c r="B220" s="40"/>
      <c r="C220" s="40"/>
      <c r="D220" s="40"/>
      <c r="E220" s="37"/>
      <c r="F220" s="39"/>
      <c r="G220" s="47"/>
      <c r="H220" s="40"/>
      <c r="I220" s="114"/>
      <c r="J220" s="49"/>
      <c r="K220" s="107"/>
      <c r="L220" s="110"/>
      <c r="M220" s="111"/>
      <c r="N220" s="46"/>
      <c r="O220" s="53">
        <f t="shared" si="3"/>
        <v>0</v>
      </c>
      <c r="P220" s="54"/>
    </row>
    <row r="221" spans="1:16" ht="33" customHeight="1" thickBot="1" x14ac:dyDescent="0.25">
      <c r="A221" s="100" t="s">
        <v>55</v>
      </c>
      <c r="B221" s="60"/>
      <c r="C221" s="104"/>
      <c r="D221" s="104"/>
      <c r="E221" s="92">
        <f>SUM(E4:E220)</f>
        <v>55</v>
      </c>
      <c r="F221" s="35"/>
      <c r="G221" s="161" t="s">
        <v>56</v>
      </c>
      <c r="H221" s="162"/>
      <c r="I221" s="62">
        <f>SUM(I4:I194)</f>
        <v>15</v>
      </c>
      <c r="J221" s="105">
        <f>SUM(J4:J194)</f>
        <v>0</v>
      </c>
      <c r="K221" s="108">
        <f>SUM(K4:K194)</f>
        <v>19</v>
      </c>
      <c r="L221" s="110">
        <f>SUM(L4:L194)</f>
        <v>19</v>
      </c>
      <c r="M221" s="52">
        <f>SUM(M4:M194)</f>
        <v>0</v>
      </c>
      <c r="N221" s="93"/>
      <c r="O221" s="64">
        <f>SUM(I221:M221)</f>
        <v>53</v>
      </c>
      <c r="P221" s="128" t="s">
        <v>57</v>
      </c>
    </row>
    <row r="222" spans="1:16" ht="33" customHeight="1" thickBot="1" x14ac:dyDescent="0.25">
      <c r="A222" s="150" t="s">
        <v>58</v>
      </c>
      <c r="B222" s="150"/>
      <c r="C222" s="150"/>
      <c r="D222" s="117"/>
      <c r="E222" s="61">
        <f>SUM(C4:C220)</f>
        <v>3</v>
      </c>
      <c r="F222" s="35"/>
      <c r="G222" s="163" t="s">
        <v>184</v>
      </c>
      <c r="H222" s="164"/>
      <c r="I222" s="66">
        <f>SUMIF(I4:I194,"=1",O4:O194)</f>
        <v>0.24652777777777773</v>
      </c>
      <c r="J222" s="106">
        <f>SUMIF(J4:J194,"=1",O4:O194)</f>
        <v>0</v>
      </c>
      <c r="K222" s="109">
        <f>SUMIF(K4:K194,"=1",O4:O194)</f>
        <v>0.17083333333333325</v>
      </c>
      <c r="L222" s="113">
        <f>SUMIF(L4:L194,"=1",O4:O194)</f>
        <v>0.64513888888888882</v>
      </c>
      <c r="M222" s="112">
        <f>SUMIF(M4:M194,"=1",O4:O194)</f>
        <v>0</v>
      </c>
      <c r="N222" s="94"/>
      <c r="O222" s="67">
        <f>SUM(O4:O220)</f>
        <v>1.0624999999999996</v>
      </c>
      <c r="P222" s="128" t="s">
        <v>181</v>
      </c>
    </row>
    <row r="223" spans="1:16" ht="33" customHeight="1" x14ac:dyDescent="0.2">
      <c r="A223" s="63"/>
      <c r="B223" s="69"/>
      <c r="C223" s="35"/>
      <c r="D223" s="35"/>
      <c r="E223" s="35"/>
      <c r="F223" s="35"/>
      <c r="G223" s="163" t="s">
        <v>185</v>
      </c>
      <c r="H223" s="164"/>
      <c r="I223" s="70">
        <f>ABS(I222*60)</f>
        <v>14.791666666666664</v>
      </c>
      <c r="J223" s="71">
        <f>ABS(J222*60)</f>
        <v>0</v>
      </c>
      <c r="K223" s="72">
        <f>ABS(K222*60)</f>
        <v>10.249999999999995</v>
      </c>
      <c r="L223" s="73">
        <f>ABS(L222*60)</f>
        <v>38.708333333333329</v>
      </c>
      <c r="M223" s="74">
        <f>ABS(M222*60)</f>
        <v>0</v>
      </c>
      <c r="N223" s="95"/>
      <c r="O223" s="53">
        <f>ABS(O222*60)</f>
        <v>63.749999999999972</v>
      </c>
      <c r="P223" s="128" t="s">
        <v>182</v>
      </c>
    </row>
    <row r="224" spans="1:16" ht="33.75" customHeight="1" x14ac:dyDescent="0.2">
      <c r="A224" s="63"/>
      <c r="B224" s="69"/>
      <c r="C224" s="35"/>
      <c r="D224" s="35"/>
      <c r="E224" s="35"/>
      <c r="F224" s="35"/>
      <c r="G224" s="163" t="s">
        <v>186</v>
      </c>
      <c r="H224" s="164"/>
      <c r="I224" s="115">
        <f t="shared" ref="I224" si="4">ABS(I223/I221)</f>
        <v>0.98611111111111094</v>
      </c>
      <c r="J224" s="116">
        <v>0</v>
      </c>
      <c r="K224" s="76">
        <f>ABS(K223/K221)</f>
        <v>0.53947368421052599</v>
      </c>
      <c r="L224" s="77">
        <f>ABS(L223/L221)</f>
        <v>2.0372807017543857</v>
      </c>
      <c r="M224" s="78">
        <v>0</v>
      </c>
      <c r="N224" s="93"/>
      <c r="O224" s="79">
        <f>ABS(O223/O221)</f>
        <v>1.2028301886792447</v>
      </c>
      <c r="P224" s="129" t="s">
        <v>183</v>
      </c>
    </row>
    <row r="225" spans="1:16" ht="17" thickBot="1" x14ac:dyDescent="0.25">
      <c r="A225" s="63"/>
      <c r="B225" s="69"/>
      <c r="C225" s="35"/>
      <c r="D225" s="35"/>
      <c r="E225" s="35"/>
      <c r="F225" s="35"/>
      <c r="G225" s="81"/>
      <c r="H225" s="82"/>
      <c r="I225" s="35"/>
      <c r="J225" s="83"/>
      <c r="K225" s="83"/>
      <c r="L225" s="83"/>
      <c r="M225" s="83"/>
      <c r="N225" s="63"/>
      <c r="O225" s="35"/>
      <c r="P225" s="35"/>
    </row>
    <row r="226" spans="1:16" ht="18" thickTop="1" thickBot="1" x14ac:dyDescent="0.25">
      <c r="A226" s="153" t="s">
        <v>65</v>
      </c>
      <c r="B226" s="154"/>
      <c r="C226" s="154"/>
      <c r="D226" s="154"/>
      <c r="E226" s="154"/>
      <c r="F226" s="154"/>
      <c r="G226" s="155"/>
      <c r="H226" s="82" t="s">
        <v>66</v>
      </c>
      <c r="I226" s="118" t="s">
        <v>187</v>
      </c>
      <c r="J226" s="118" t="s">
        <v>188</v>
      </c>
      <c r="K226" s="118">
        <v>46</v>
      </c>
      <c r="L226" s="118">
        <v>47</v>
      </c>
      <c r="M226" s="118">
        <v>51</v>
      </c>
      <c r="N226" s="63"/>
      <c r="O226" s="35"/>
      <c r="P226" s="35"/>
    </row>
    <row r="227" spans="1:16" ht="17" thickTop="1" x14ac:dyDescent="0.2">
      <c r="A227" s="63"/>
      <c r="B227" s="35"/>
      <c r="C227" s="35"/>
      <c r="D227" s="35"/>
      <c r="E227" s="35"/>
      <c r="F227" s="35" t="s">
        <v>67</v>
      </c>
      <c r="G227" s="82"/>
      <c r="H227" s="82" t="s">
        <v>68</v>
      </c>
      <c r="I227" s="118">
        <v>37962</v>
      </c>
      <c r="J227" s="118">
        <v>8727</v>
      </c>
      <c r="K227" s="118">
        <v>142902</v>
      </c>
      <c r="L227" s="118">
        <v>131758</v>
      </c>
      <c r="M227" s="118">
        <v>135000</v>
      </c>
      <c r="N227" s="63"/>
      <c r="O227" s="35"/>
      <c r="P227" s="35"/>
    </row>
    <row r="228" spans="1:16" ht="16" x14ac:dyDescent="0.2">
      <c r="A228" s="84" t="s">
        <v>46</v>
      </c>
      <c r="B228" s="140" t="s">
        <v>69</v>
      </c>
      <c r="C228" s="141"/>
      <c r="D228" s="141"/>
      <c r="E228" s="142"/>
      <c r="F228" s="85">
        <f>SUMIF(F4:F220,"CA",E4:E220)</f>
        <v>12</v>
      </c>
      <c r="G228" s="86">
        <f>ABS(F228/E221)</f>
        <v>0.21818181818181817</v>
      </c>
      <c r="H228" s="82" t="s">
        <v>70</v>
      </c>
      <c r="I228" s="118">
        <v>38011</v>
      </c>
      <c r="J228" s="118">
        <v>8769</v>
      </c>
      <c r="K228" s="118">
        <v>142965</v>
      </c>
      <c r="L228" s="118">
        <v>131800</v>
      </c>
      <c r="M228" s="118">
        <v>135000</v>
      </c>
      <c r="N228" s="63"/>
      <c r="O228" s="35"/>
      <c r="P228" s="35"/>
    </row>
    <row r="229" spans="1:16" ht="16" x14ac:dyDescent="0.2">
      <c r="A229" s="84" t="s">
        <v>44</v>
      </c>
      <c r="B229" s="140" t="s">
        <v>71</v>
      </c>
      <c r="C229" s="141"/>
      <c r="D229" s="141"/>
      <c r="E229" s="142"/>
      <c r="F229" s="85">
        <f>SUMIF(F4:F220,"EL",E4:E220)</f>
        <v>10</v>
      </c>
      <c r="G229" s="86">
        <f>ABS(F229/E221)</f>
        <v>0.18181818181818182</v>
      </c>
      <c r="H229" s="82" t="s">
        <v>72</v>
      </c>
      <c r="I229" s="118">
        <f>SUM(I228-I227)</f>
        <v>49</v>
      </c>
      <c r="J229" s="118">
        <f>SUM(J228-J227)</f>
        <v>42</v>
      </c>
      <c r="K229" s="118">
        <f>SUM(K228-K227)</f>
        <v>63</v>
      </c>
      <c r="L229" s="118">
        <f>SUM(L228-L227)</f>
        <v>42</v>
      </c>
      <c r="M229" s="118">
        <f>SUM(M228-M227)</f>
        <v>0</v>
      </c>
      <c r="N229" s="63"/>
      <c r="O229" s="35"/>
      <c r="P229" s="35"/>
    </row>
    <row r="230" spans="1:16" ht="16" x14ac:dyDescent="0.2">
      <c r="A230" s="84" t="s">
        <v>53</v>
      </c>
      <c r="B230" s="140" t="s">
        <v>73</v>
      </c>
      <c r="C230" s="141"/>
      <c r="D230" s="141"/>
      <c r="E230" s="142"/>
      <c r="F230" s="85">
        <f>SUMIF(F4:F220,"EN",E4:E220)</f>
        <v>0</v>
      </c>
      <c r="G230" s="86">
        <f>ABS(F230/E221)</f>
        <v>0</v>
      </c>
      <c r="H230" s="82" t="s">
        <v>74</v>
      </c>
      <c r="I230" s="118"/>
      <c r="J230" s="118"/>
      <c r="K230" s="118"/>
      <c r="L230" s="118"/>
      <c r="M230" s="118"/>
      <c r="N230" s="63"/>
      <c r="O230" s="35"/>
      <c r="P230" s="35"/>
    </row>
    <row r="231" spans="1:16" ht="16" x14ac:dyDescent="0.2">
      <c r="A231" s="84" t="s">
        <v>54</v>
      </c>
      <c r="B231" s="140" t="s">
        <v>75</v>
      </c>
      <c r="C231" s="141"/>
      <c r="D231" s="141"/>
      <c r="E231" s="142"/>
      <c r="F231" s="85">
        <f>SUMIF(F4:F220,"EV",E4:E220)</f>
        <v>0</v>
      </c>
      <c r="G231" s="86">
        <f>ABS(F231/E221)</f>
        <v>0</v>
      </c>
      <c r="H231" s="82"/>
      <c r="I231" s="118"/>
      <c r="J231" s="118"/>
      <c r="K231" s="118" t="s">
        <v>76</v>
      </c>
      <c r="L231" s="118"/>
      <c r="M231" s="118"/>
      <c r="N231" s="63"/>
      <c r="O231" s="35"/>
      <c r="P231" s="35"/>
    </row>
    <row r="232" spans="1:16" ht="16" x14ac:dyDescent="0.2">
      <c r="A232" s="84" t="s">
        <v>77</v>
      </c>
      <c r="B232" s="140" t="s">
        <v>78</v>
      </c>
      <c r="C232" s="141"/>
      <c r="D232" s="141"/>
      <c r="E232" s="142"/>
      <c r="F232" s="85">
        <f>SUMIF(F4:F220,"FP",E4:E220)</f>
        <v>0</v>
      </c>
      <c r="G232" s="86">
        <f>ABS(F232/E221)</f>
        <v>0</v>
      </c>
      <c r="H232" s="82"/>
      <c r="I232" s="35"/>
      <c r="J232" s="35"/>
      <c r="K232" s="35"/>
      <c r="L232" s="35"/>
      <c r="M232" s="35"/>
      <c r="N232" s="63"/>
      <c r="O232" s="35"/>
      <c r="P232" s="35"/>
    </row>
    <row r="233" spans="1:16" ht="16" x14ac:dyDescent="0.2">
      <c r="A233" s="84" t="s">
        <v>51</v>
      </c>
      <c r="B233" s="140" t="s">
        <v>79</v>
      </c>
      <c r="C233" s="141"/>
      <c r="D233" s="141"/>
      <c r="E233" s="142"/>
      <c r="F233" s="85">
        <f>SUMIF(F4:F220,"LS",E4:E220)</f>
        <v>15</v>
      </c>
      <c r="G233" s="86">
        <f>ABS(F233/E221)</f>
        <v>0.27272727272727271</v>
      </c>
      <c r="H233" s="82" t="s">
        <v>80</v>
      </c>
      <c r="I233" s="35"/>
      <c r="J233" s="35"/>
      <c r="K233" s="35"/>
      <c r="L233" s="35"/>
      <c r="M233" s="35"/>
      <c r="N233" s="63"/>
      <c r="O233" s="35"/>
      <c r="P233" s="35"/>
    </row>
    <row r="234" spans="1:16" ht="16" x14ac:dyDescent="0.2">
      <c r="A234" s="84" t="s">
        <v>47</v>
      </c>
      <c r="B234" s="140" t="s">
        <v>81</v>
      </c>
      <c r="C234" s="141"/>
      <c r="D234" s="141"/>
      <c r="E234" s="142"/>
      <c r="F234" s="85">
        <f>SUMIF(F4:F220,"MA",E4:E220)</f>
        <v>4</v>
      </c>
      <c r="G234" s="86">
        <f>ABS(F234/E221)</f>
        <v>7.2727272727272724E-2</v>
      </c>
      <c r="H234" s="35"/>
      <c r="I234" s="35"/>
      <c r="J234" s="35"/>
      <c r="K234" s="35"/>
      <c r="L234" s="35"/>
      <c r="M234" s="35"/>
      <c r="N234" s="35"/>
      <c r="O234" s="35"/>
      <c r="P234" s="35"/>
    </row>
    <row r="235" spans="1:16" ht="16" x14ac:dyDescent="0.2">
      <c r="A235" s="84" t="s">
        <v>49</v>
      </c>
      <c r="B235" s="140" t="s">
        <v>82</v>
      </c>
      <c r="C235" s="141"/>
      <c r="D235" s="141"/>
      <c r="E235" s="142"/>
      <c r="F235" s="85">
        <f>SUMIF(F4:F220,"TS",E4:E220)</f>
        <v>1</v>
      </c>
      <c r="G235" s="86">
        <f>ABS(F235/E221)</f>
        <v>1.8181818181818181E-2</v>
      </c>
      <c r="H235" s="35"/>
      <c r="I235" s="35"/>
      <c r="J235" s="35"/>
      <c r="K235" s="35"/>
      <c r="L235" s="35"/>
      <c r="M235" s="35"/>
      <c r="N235" s="35"/>
      <c r="O235" s="35"/>
      <c r="P235" s="35"/>
    </row>
    <row r="236" spans="1:16" ht="16" x14ac:dyDescent="0.2">
      <c r="A236" s="84" t="s">
        <v>45</v>
      </c>
      <c r="B236" s="140" t="s">
        <v>83</v>
      </c>
      <c r="C236" s="141"/>
      <c r="D236" s="141"/>
      <c r="E236" s="142"/>
      <c r="F236" s="85">
        <f>SUMIF(F4:F220,"PL",E4:E220)</f>
        <v>10</v>
      </c>
      <c r="G236" s="86">
        <f>ABS(F236/E221)</f>
        <v>0.18181818181818182</v>
      </c>
      <c r="H236" s="35"/>
      <c r="I236" s="35"/>
      <c r="J236" s="35"/>
      <c r="K236" s="35"/>
      <c r="L236" s="35"/>
      <c r="M236" s="35"/>
      <c r="N236" s="35"/>
      <c r="O236" s="35"/>
      <c r="P236" s="35"/>
    </row>
    <row r="237" spans="1:16" ht="16" x14ac:dyDescent="0.2">
      <c r="A237" s="84" t="s">
        <v>50</v>
      </c>
      <c r="B237" s="140" t="s">
        <v>84</v>
      </c>
      <c r="C237" s="141"/>
      <c r="D237" s="141"/>
      <c r="E237" s="142"/>
      <c r="F237" s="85">
        <f>SUMIF(F4:F220,"SF",E4:E220)</f>
        <v>2</v>
      </c>
      <c r="G237" s="86">
        <f>ABS(F237/E221)</f>
        <v>3.6363636363636362E-2</v>
      </c>
      <c r="H237" s="35"/>
      <c r="I237" s="35"/>
      <c r="J237" s="35"/>
      <c r="K237" s="35"/>
      <c r="L237" s="35"/>
      <c r="M237" s="35"/>
      <c r="N237" s="35"/>
      <c r="O237" s="35"/>
      <c r="P237" s="35"/>
    </row>
    <row r="238" spans="1:16" ht="16" x14ac:dyDescent="0.2">
      <c r="A238" s="84" t="s">
        <v>48</v>
      </c>
      <c r="B238" s="140" t="s">
        <v>85</v>
      </c>
      <c r="C238" s="141"/>
      <c r="D238" s="141"/>
      <c r="E238" s="142"/>
      <c r="F238" s="85">
        <f>SUMIF(F4:F220,"CT",E4:E220)</f>
        <v>0</v>
      </c>
      <c r="G238" s="86">
        <f>ABS(F238/E221)</f>
        <v>0</v>
      </c>
      <c r="H238" s="35"/>
      <c r="I238" s="35"/>
      <c r="J238" s="35"/>
      <c r="K238" s="35"/>
      <c r="L238" s="35"/>
      <c r="M238" s="35"/>
      <c r="N238" s="35"/>
      <c r="O238" s="35"/>
      <c r="P238" s="35"/>
    </row>
    <row r="239" spans="1:16" ht="16" x14ac:dyDescent="0.2">
      <c r="A239" s="84" t="s">
        <v>86</v>
      </c>
      <c r="B239" s="140" t="s">
        <v>87</v>
      </c>
      <c r="C239" s="141"/>
      <c r="D239" s="141"/>
      <c r="E239" s="142"/>
      <c r="F239" s="85">
        <f>SUMIF(F4:F220,"PM",E4:E220)</f>
        <v>0</v>
      </c>
      <c r="G239" s="86">
        <f>ABS(F239/E221)</f>
        <v>0</v>
      </c>
      <c r="H239" s="35"/>
      <c r="I239" s="35"/>
      <c r="J239" s="35"/>
      <c r="K239" s="35"/>
      <c r="L239" s="35"/>
      <c r="M239" s="35"/>
      <c r="N239" s="35"/>
      <c r="O239" s="35"/>
      <c r="P239" s="35"/>
    </row>
    <row r="240" spans="1:16" ht="16" x14ac:dyDescent="0.2">
      <c r="A240" s="84" t="s">
        <v>52</v>
      </c>
      <c r="B240" s="140" t="s">
        <v>88</v>
      </c>
      <c r="C240" s="141"/>
      <c r="D240" s="141"/>
      <c r="E240" s="142"/>
      <c r="F240" s="85">
        <f>SUMIF(F4:F220,"OS",E4:E220)</f>
        <v>1</v>
      </c>
      <c r="G240" s="86">
        <f>ABS(F240/E221)</f>
        <v>1.8181818181818181E-2</v>
      </c>
      <c r="H240" s="35"/>
      <c r="I240" s="35"/>
      <c r="J240" s="35"/>
      <c r="K240" s="35"/>
      <c r="L240" s="35"/>
      <c r="M240" s="35"/>
      <c r="N240" s="35"/>
      <c r="O240" s="35"/>
      <c r="P240" s="35"/>
    </row>
    <row r="241" spans="1:16" ht="16" x14ac:dyDescent="0.2">
      <c r="A241" s="63"/>
      <c r="B241" s="63"/>
      <c r="C241" s="69"/>
      <c r="D241" s="69"/>
      <c r="E241" s="35"/>
      <c r="F241" s="35"/>
      <c r="G241" s="86">
        <f>SUM(G228:G240)</f>
        <v>1</v>
      </c>
      <c r="H241" s="35"/>
      <c r="I241" s="35"/>
      <c r="J241" s="35"/>
      <c r="K241" s="35"/>
      <c r="L241" s="35"/>
      <c r="M241" s="35"/>
      <c r="N241" s="35"/>
      <c r="O241" s="35"/>
      <c r="P241" s="35"/>
    </row>
  </sheetData>
  <mergeCells count="23">
    <mergeCell ref="B237:E237"/>
    <mergeCell ref="B238:E238"/>
    <mergeCell ref="B239:E239"/>
    <mergeCell ref="B240:E240"/>
    <mergeCell ref="B231:E231"/>
    <mergeCell ref="B232:E232"/>
    <mergeCell ref="B233:E233"/>
    <mergeCell ref="B234:E234"/>
    <mergeCell ref="B235:E235"/>
    <mergeCell ref="B236:E236"/>
    <mergeCell ref="B230:E230"/>
    <mergeCell ref="A1:G1"/>
    <mergeCell ref="I1:L1"/>
    <mergeCell ref="M1:N1"/>
    <mergeCell ref="A2:G2"/>
    <mergeCell ref="G221:H221"/>
    <mergeCell ref="A222:C222"/>
    <mergeCell ref="G222:H222"/>
    <mergeCell ref="G223:H223"/>
    <mergeCell ref="G224:H224"/>
    <mergeCell ref="A226:G226"/>
    <mergeCell ref="B228:E228"/>
    <mergeCell ref="B229:E2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Day1</vt:lpstr>
      <vt:lpstr>Day2</vt:lpstr>
      <vt:lpstr>Day3</vt:lpstr>
      <vt:lpstr>Day4</vt:lpstr>
      <vt:lpstr>Day5</vt:lpstr>
      <vt:lpstr>Day6</vt:lpstr>
      <vt:lpstr>Day7</vt:lpstr>
      <vt:lpstr>Day8</vt:lpstr>
      <vt:lpstr>Day9</vt:lpstr>
      <vt:lpstr>Day10</vt:lpstr>
      <vt:lpstr>Day11</vt:lpstr>
      <vt:lpstr>Day12</vt:lpstr>
      <vt:lpstr>Day13</vt:lpstr>
      <vt:lpstr>Day14</vt:lpstr>
      <vt:lpstr>Day15</vt:lpstr>
      <vt:lpstr>Day16</vt:lpstr>
      <vt:lpstr>Day17</vt:lpstr>
      <vt:lpstr>Day18</vt:lpstr>
      <vt:lpstr>Day19</vt:lpstr>
      <vt:lpstr>Day20</vt:lpstr>
      <vt:lpstr>Day21</vt:lpstr>
      <vt:lpstr>Day22</vt:lpstr>
      <vt:lpstr>Day23</vt:lpstr>
      <vt:lpstr>Summary</vt:lpstr>
    </vt:vector>
  </TitlesOfParts>
  <Company>University of Toronto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Default User</dc:creator>
  <cp:lastModifiedBy>Donglin Que</cp:lastModifiedBy>
  <dcterms:created xsi:type="dcterms:W3CDTF">2013-05-28T17:43:41Z</dcterms:created>
  <dcterms:modified xsi:type="dcterms:W3CDTF">2024-01-25T16:25:37Z</dcterms:modified>
</cp:coreProperties>
</file>