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b-corpus\production\"/>
    </mc:Choice>
  </mc:AlternateContent>
  <xr:revisionPtr revIDLastSave="0" documentId="13_ncr:1_{0145F0EE-E563-4105-A527-772DAB6A573A}" xr6:coauthVersionLast="41" xr6:coauthVersionMax="41" xr10:uidLastSave="{00000000-0000-0000-0000-000000000000}"/>
  <bookViews>
    <workbookView xWindow="16665" yWindow="420" windowWidth="12075" windowHeight="14520" firstSheet="2" activeTab="5" xr2:uid="{00000000-000D-0000-FFFF-FFFF00000000}"/>
  </bookViews>
  <sheets>
    <sheet name="eb03" sheetId="1" r:id="rId1"/>
    <sheet name="eb07" sheetId="2" r:id="rId2"/>
    <sheet name="eb09" sheetId="3" r:id="rId3"/>
    <sheet name="eb11" sheetId="4" r:id="rId4"/>
    <sheet name="page_totals" sheetId="5" r:id="rId5"/>
    <sheet name="gutenber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5" l="1"/>
  <c r="B4" i="5"/>
  <c r="B3" i="5"/>
  <c r="B2" i="5"/>
  <c r="B7" i="5" s="1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1" i="3"/>
  <c r="K30" i="3"/>
  <c r="K34" i="3" s="1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K27" i="1"/>
  <c r="K31" i="1" s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63" i="2" l="1"/>
  <c r="K37" i="3"/>
  <c r="K61" i="2"/>
  <c r="K64" i="2" s="1"/>
  <c r="K30" i="1"/>
  <c r="K32" i="1" s="1"/>
  <c r="K62" i="2"/>
  <c r="K33" i="3"/>
  <c r="K35" i="3" s="1"/>
  <c r="K34" i="1"/>
  <c r="N31" i="4"/>
  <c r="N32" i="4" s="1"/>
  <c r="K66" i="2"/>
</calcChain>
</file>

<file path=xl/sharedStrings.xml><?xml version="1.0" encoding="utf-8"?>
<sst xmlns="http://schemas.openxmlformats.org/spreadsheetml/2006/main" count="478" uniqueCount="189">
  <si>
    <t>eb3_alpha</t>
  </si>
  <si>
    <t>v1</t>
  </si>
  <si>
    <t>v1_start</t>
  </si>
  <si>
    <t>v1_end</t>
  </si>
  <si>
    <t>v2</t>
  </si>
  <si>
    <t>v2_start</t>
  </si>
  <si>
    <t>v2_end</t>
  </si>
  <si>
    <t>v3</t>
  </si>
  <si>
    <t>v3_start</t>
  </si>
  <si>
    <t>v3_end</t>
  </si>
  <si>
    <t>pages</t>
  </si>
  <si>
    <t>_preface</t>
  </si>
  <si>
    <t>a</t>
  </si>
  <si>
    <t>b</t>
  </si>
  <si>
    <t>c</t>
  </si>
  <si>
    <t>d</t>
  </si>
  <si>
    <t>e</t>
  </si>
  <si>
    <t>f</t>
  </si>
  <si>
    <t>g</t>
  </si>
  <si>
    <t>h</t>
  </si>
  <si>
    <t>ij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</si>
  <si>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</si>
  <si>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</si>
  <si>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</si>
  <si>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</si>
  <si>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</si>
  <si>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</si>
  <si>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</si>
  <si>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</si>
  <si>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</si>
  <si>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</si>
  <si>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uv</t>
  </si>
  <si>
    <t>w</t>
  </si>
  <si>
    <t>x</t>
  </si>
  <si>
    <t>y</t>
  </si>
  <si>
    <t>z</t>
  </si>
  <si>
    <t>_plates</t>
  </si>
  <si>
    <t>_errata</t>
  </si>
  <si>
    <t>Total text pages</t>
  </si>
  <si>
    <t>Total image pages</t>
  </si>
  <si>
    <t>Total pages</t>
  </si>
  <si>
    <t>AVG per letter</t>
  </si>
  <si>
    <t>eb7_alpha</t>
  </si>
  <si>
    <t>_authors</t>
  </si>
  <si>
    <t>_diss_cont</t>
  </si>
  <si>
    <t>d1_hist_philo</t>
  </si>
  <si>
    <t>d2_eth_philo</t>
  </si>
  <si>
    <t>d3_math-sci</t>
  </si>
  <si>
    <t>d4_math-sci</t>
  </si>
  <si>
    <t>_diss_index</t>
  </si>
  <si>
    <t>_genl_index</t>
  </si>
  <si>
    <t>i</t>
  </si>
  <si>
    <t>j</t>
  </si>
  <si>
    <t>u</t>
  </si>
  <si>
    <t>v</t>
  </si>
  <si>
    <t>_index</t>
  </si>
  <si>
    <t>eb7_plates2</t>
  </si>
  <si>
    <t>eb7_plates3</t>
  </si>
  <si>
    <t>eb7_plates4</t>
  </si>
  <si>
    <t>eb7_plates5</t>
  </si>
  <si>
    <t>eb7_plates6</t>
  </si>
  <si>
    <t>eb7_plates7</t>
  </si>
  <si>
    <t>eb7_plates8</t>
  </si>
  <si>
    <t>eb7_plates9</t>
  </si>
  <si>
    <t>eb7_plates10</t>
  </si>
  <si>
    <t>eb7_plates11</t>
  </si>
  <si>
    <t>eb7_plates12</t>
  </si>
  <si>
    <t>eb7_plates13</t>
  </si>
  <si>
    <t>eb7_plates14</t>
  </si>
  <si>
    <t>eb7_plates15</t>
  </si>
  <si>
    <t>eb7_plates16</t>
  </si>
  <si>
    <t>eb7_plates17</t>
  </si>
  <si>
    <t>eb7_plates18</t>
  </si>
  <si>
    <t>eb7_plates19</t>
  </si>
  <si>
    <t>eb7_plates20</t>
  </si>
  <si>
    <t>eb7_plates21</t>
  </si>
  <si>
    <t>Total apparatus pages</t>
  </si>
  <si>
    <t>eb09_alpha</t>
  </si>
  <si>
    <t>_contributors</t>
  </si>
  <si>
    <t>total apparatus pages</t>
  </si>
  <si>
    <t>total pages</t>
  </si>
  <si>
    <t>_vol-contents</t>
  </si>
  <si>
    <t>eb11_alpha</t>
  </si>
  <si>
    <t>v4</t>
  </si>
  <si>
    <t>v4_start</t>
  </si>
  <si>
    <t>v4_end</t>
  </si>
  <si>
    <t>notes</t>
  </si>
  <si>
    <t>edition</t>
  </si>
  <si>
    <t>total_pp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</si>
  <si>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</si>
  <si>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</si>
  <si>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</si>
  <si>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</si>
  <si>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</si>
  <si>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</si>
  <si>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</si>
  <si>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</si>
  <si>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</si>
  <si>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</si>
  <si>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</si>
  <si>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</si>
  <si>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</si>
  <si>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</si>
  <si>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</si>
  <si>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</si>
  <si>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</si>
  <si>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</si>
  <si>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</si>
  <si>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</si>
  <si>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</si>
  <si>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</si>
  <si>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</si>
  <si>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</si>
  <si>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</si>
  <si>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eb03</t>
  </si>
  <si>
    <t>eb07</t>
  </si>
  <si>
    <t>eb09</t>
  </si>
  <si>
    <t>eb11</t>
  </si>
  <si>
    <t>total</t>
  </si>
  <si>
    <t>eb11 integrates plates with articles, so that will change the page counts.</t>
  </si>
  <si>
    <t>vol</t>
  </si>
  <si>
    <t>part</t>
  </si>
  <si>
    <t>slice</t>
  </si>
  <si>
    <t>andros</t>
  </si>
  <si>
    <t>start-p</t>
  </si>
  <si>
    <t>end-p</t>
  </si>
  <si>
    <t>front</t>
  </si>
  <si>
    <t>back</t>
  </si>
  <si>
    <t>authors</t>
  </si>
  <si>
    <t>ebook</t>
  </si>
  <si>
    <t>begin</t>
  </si>
  <si>
    <t>anjar</t>
  </si>
  <si>
    <t>contents</t>
  </si>
  <si>
    <t>apollodorus</t>
  </si>
  <si>
    <t>encoding</t>
  </si>
  <si>
    <t>ISO-8859-1</t>
  </si>
  <si>
    <t>aram</t>
  </si>
  <si>
    <t>arculf</t>
  </si>
  <si>
    <t>https://www.gutenberg.org/ebooks/search/?sort_order=title&amp;query=encyclopedia+britannica</t>
  </si>
  <si>
    <t>armour</t>
  </si>
  <si>
    <t>date</t>
  </si>
  <si>
    <t>arundel</t>
  </si>
  <si>
    <t>atherstone</t>
  </si>
  <si>
    <t>austria</t>
  </si>
  <si>
    <t>baconthorpe</t>
  </si>
  <si>
    <t>none</t>
  </si>
  <si>
    <t>Banks</t>
  </si>
  <si>
    <t>Basso</t>
  </si>
  <si>
    <t>bedlam</t>
  </si>
  <si>
    <t>bent</t>
  </si>
  <si>
    <t>Bible</t>
  </si>
  <si>
    <t>Bisharin</t>
  </si>
  <si>
    <t>Bohemia</t>
  </si>
  <si>
    <t>Borgia</t>
  </si>
  <si>
    <t>Bradford</t>
  </si>
  <si>
    <t>Brescia</t>
  </si>
  <si>
    <t>Bulgaria</t>
  </si>
  <si>
    <t>Calhoun</t>
  </si>
  <si>
    <t>Camorra</t>
  </si>
  <si>
    <t>cutouts</t>
  </si>
  <si>
    <t>Capefigue</t>
  </si>
  <si>
    <t>Carnegie</t>
  </si>
  <si>
    <t>Cat</t>
  </si>
  <si>
    <t>Celtes</t>
  </si>
  <si>
    <t>Cerargyrite</t>
  </si>
  <si>
    <t>Chariot</t>
  </si>
  <si>
    <t>Châtelet</t>
  </si>
  <si>
    <t>Chicago</t>
  </si>
  <si>
    <t>Chitral</t>
  </si>
  <si>
    <t>Cincinnatus</t>
  </si>
  <si>
    <t>Clervaux</t>
  </si>
  <si>
    <t>Cockaigne</t>
  </si>
  <si>
    <t>Columbus</t>
  </si>
  <si>
    <t>Conduction</t>
  </si>
  <si>
    <t xml:space="preserve">Constantine </t>
  </si>
  <si>
    <t>Convention</t>
  </si>
  <si>
    <t>Coquelin</t>
  </si>
  <si>
    <t>Cosway</t>
  </si>
  <si>
    <t>Coucy-le-Château</t>
  </si>
  <si>
    <t>Crocoite</t>
  </si>
  <si>
    <t>Cube</t>
  </si>
  <si>
    <t>Dagupan</t>
  </si>
  <si>
    <t>David, St</t>
  </si>
  <si>
    <t>Demijohn</t>
  </si>
  <si>
    <t>nothing</t>
  </si>
  <si>
    <t>Destructors</t>
  </si>
  <si>
    <t>throughout, some articles continue in the next section.</t>
  </si>
  <si>
    <t>Diameter</t>
  </si>
  <si>
    <t>Dinard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</si>
</sst>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9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0</xdr:rowOff>
    </xdr:from>
    <xdr:to>
      <xdr:col>24</xdr:col>
      <xdr:colOff>590550</xdr:colOff>
      <xdr:row>26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7D2D5D-09F6-41B8-8932-59926FCE6FA9}"/>
            </a:ext>
          </a:extLst>
        </xdr:cNvPr>
        <xdr:cNvSpPr txBox="1"/>
      </xdr:nvSpPr>
      <xdr:spPr>
        <a:xfrm>
          <a:off x="9172575" y="762000"/>
          <a:ext cx="6686550" cy="434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1) Notes: pagination varies slightly for each of the the 3 scans of vol. 1. </a:t>
          </a:r>
        </a:p>
        <a:p>
          <a:endParaRPr lang="en-US" sz="1100"/>
        </a:p>
        <a:p>
          <a:r>
            <a:rPr lang="en-US" sz="1100"/>
            <a:t>eb7_01_gb(3) includes demographic tables following Napier's preface, which are not included in either of the other versions.</a:t>
          </a:r>
        </a:p>
        <a:p>
          <a:endParaRPr lang="en-US" sz="1100"/>
        </a:p>
        <a:p>
          <a:r>
            <a:rPr lang="en-US" sz="1100"/>
            <a:t>Additionally, there's some variation in the front</a:t>
          </a:r>
          <a:r>
            <a:rPr lang="en-US" sz="1100" baseline="0"/>
            <a:t> matter preceding the </a:t>
          </a:r>
          <a:r>
            <a:rPr lang="en-US" sz="1100"/>
            <a:t>treatises, like the inclusion of a title page in some versions that is missing in others.</a:t>
          </a:r>
        </a:p>
        <a:p>
          <a:endParaRPr lang="en-US" sz="1100"/>
        </a:p>
        <a:p>
          <a:r>
            <a:rPr lang="en-US" sz="1100"/>
            <a:t>The actual</a:t>
          </a:r>
          <a:r>
            <a:rPr lang="en-US" sz="1100" baseline="0"/>
            <a:t> page numbers are the same in all versions.</a:t>
          </a:r>
        </a:p>
        <a:p>
          <a:endParaRPr lang="en-US" sz="1100" baseline="0"/>
        </a:p>
        <a:p>
          <a:r>
            <a:rPr lang="en-US" sz="1100" baseline="0"/>
            <a:t>2) page numbers for plates at ends of volumes are the pdf numbers, since they are unpaginated.</a:t>
          </a:r>
        </a:p>
        <a:p>
          <a:endParaRPr lang="en-US" sz="1100" baseline="0"/>
        </a:p>
        <a:p>
          <a:r>
            <a:rPr lang="en-US" sz="1100"/>
            <a:t>3) First edition to have an index.</a:t>
          </a:r>
        </a:p>
        <a:p>
          <a:endParaRPr lang="en-US" sz="1100"/>
        </a:p>
        <a:p>
          <a:r>
            <a:rPr lang="en-US" sz="1100"/>
            <a:t>4) Napier's preface and list of authors occurs</a:t>
          </a:r>
          <a:r>
            <a:rPr lang="en-US" sz="1100" baseline="0"/>
            <a:t> twice. In eb07_22_gb and eb07_01(ht).</a:t>
          </a:r>
        </a:p>
        <a:p>
          <a:endParaRPr lang="en-US" sz="1100" baseline="0"/>
        </a:p>
        <a:p>
          <a:r>
            <a:rPr lang="en-US" sz="1100" baseline="0"/>
            <a:t>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590550</xdr:colOff>
      <xdr:row>2</xdr:row>
      <xdr:rowOff>28575</xdr:rowOff>
    </xdr:from>
    <xdr:to>
      <xdr:col>17</xdr:col>
      <xdr:colOff>66675</xdr:colOff>
      <xdr:row>19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3BB44D-7D2C-4C86-A850-10672AFAACEC}"/>
            </a:ext>
          </a:extLst>
        </xdr:cNvPr>
        <xdr:cNvSpPr txBox="1"/>
      </xdr:nvSpPr>
      <xdr:spPr>
        <a:xfrm>
          <a:off x="8029575" y="409575"/>
          <a:ext cx="3133725" cy="3324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full-page plates are integrated into articles, so total page count is not all text. 9th is first edition to include large numbers of text cuts--1000's--so scanning will</a:t>
          </a:r>
          <a:r>
            <a:rPr lang="en-US" sz="1100" baseline="0"/>
            <a:t> be like 11th.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29" totalsRowShown="0">
  <autoFilter ref="A1:K29" xr:uid="{00000000-0009-0000-0100-000002000000}"/>
  <sortState xmlns:xlrd2="http://schemas.microsoft.com/office/spreadsheetml/2017/richdata2" ref="A2:K25">
    <sortCondition ref="A1:A25"/>
  </sortState>
  <tableColumns count="11">
    <tableColumn id="1" xr3:uid="{00000000-0010-0000-0000-000001000000}" name="eb3_alpha"/>
    <tableColumn id="2" xr3:uid="{00000000-0010-0000-0000-000002000000}" name="v1"/>
    <tableColumn id="3" xr3:uid="{00000000-0010-0000-0000-000003000000}" name="v1_start"/>
    <tableColumn id="4" xr3:uid="{00000000-0010-0000-0000-000004000000}" name="v1_end"/>
    <tableColumn id="5" xr3:uid="{00000000-0010-0000-0000-000005000000}" name="v2"/>
    <tableColumn id="6" xr3:uid="{00000000-0010-0000-0000-000006000000}" name="v2_start"/>
    <tableColumn id="7" xr3:uid="{00000000-0010-0000-0000-000007000000}" name="v2_end"/>
    <tableColumn id="8" xr3:uid="{00000000-0010-0000-0000-000008000000}" name="v3"/>
    <tableColumn id="9" xr3:uid="{00000000-0010-0000-0000-000009000000}" name="v3_start"/>
    <tableColumn id="10" xr3:uid="{00000000-0010-0000-0000-00000A000000}" name="v3_end"/>
    <tableColumn id="11" xr3:uid="{00000000-0010-0000-0000-00000B000000}" name="pages" dataDxfId="8">
      <calculatedColumnFormula>SUM(D2-C2+1,G2-F2,J2-I2)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" displayName="Table1" ref="A1:K59" totalsRowShown="0">
  <autoFilter ref="A1:K59" xr:uid="{00000000-0009-0000-0100-000003000000}"/>
  <sortState xmlns:xlrd2="http://schemas.microsoft.com/office/spreadsheetml/2017/richdata2" ref="A2:K27">
    <sortCondition ref="A1:A27"/>
  </sortState>
  <tableColumns count="11">
    <tableColumn id="1" xr3:uid="{00000000-0010-0000-0100-000001000000}" name="eb7_alpha"/>
    <tableColumn id="2" xr3:uid="{00000000-0010-0000-0100-000002000000}" name="v1"/>
    <tableColumn id="3" xr3:uid="{00000000-0010-0000-0100-000003000000}" name="v1_start"/>
    <tableColumn id="4" xr3:uid="{00000000-0010-0000-0100-000004000000}" name="v1_end"/>
    <tableColumn id="5" xr3:uid="{00000000-0010-0000-0100-000005000000}" name="v2"/>
    <tableColumn id="6" xr3:uid="{00000000-0010-0000-0100-000006000000}" name="v2_start"/>
    <tableColumn id="7" xr3:uid="{00000000-0010-0000-0100-000007000000}" name="v2_end"/>
    <tableColumn id="8" xr3:uid="{00000000-0010-0000-0100-000008000000}" name="v3"/>
    <tableColumn id="9" xr3:uid="{00000000-0010-0000-0100-000009000000}" name="v3_start"/>
    <tableColumn id="10" xr3:uid="{00000000-0010-0000-0100-00000A000000}" name="v3_end"/>
    <tableColumn id="11" xr3:uid="{00000000-0010-0000-0100-00000B000000}" name="pages" dataDxfId="7">
      <calculatedColumnFormula>SUM(D2-C2,G2-F2,J2-I2)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5" displayName="Table15" ref="A1:K31" totalsRowShown="0">
  <autoFilter ref="A1:K31" xr:uid="{00000000-0009-0000-0100-000004000000}"/>
  <tableColumns count="11">
    <tableColumn id="1" xr3:uid="{00000000-0010-0000-0200-000001000000}" name="eb09_alpha"/>
    <tableColumn id="2" xr3:uid="{00000000-0010-0000-0200-000002000000}" name="v1"/>
    <tableColumn id="3" xr3:uid="{00000000-0010-0000-0200-000003000000}" name="v1_start"/>
    <tableColumn id="4" xr3:uid="{00000000-0010-0000-0200-000004000000}" name="v1_end"/>
    <tableColumn id="5" xr3:uid="{00000000-0010-0000-0200-000005000000}" name="v2"/>
    <tableColumn id="6" xr3:uid="{00000000-0010-0000-0200-000006000000}" name="v2_start"/>
    <tableColumn id="7" xr3:uid="{00000000-0010-0000-0200-000007000000}" name="v2_end"/>
    <tableColumn id="8" xr3:uid="{00000000-0010-0000-0200-000008000000}" name="v3"/>
    <tableColumn id="9" xr3:uid="{00000000-0010-0000-0200-000009000000}" name="v3_start"/>
    <tableColumn id="10" xr3:uid="{00000000-0010-0000-0200-00000A000000}" name="v3_end"/>
    <tableColumn id="11" xr3:uid="{00000000-0010-0000-0200-00000B000000}" name="pages" dataDxfId="6">
      <calculatedColumnFormula>SUM(D2-C2+1,G2-F2,J2-I2)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3" displayName="Table3" ref="A1:N30" totalsRowShown="0">
  <autoFilter ref="A1:N30" xr:uid="{00000000-0009-0000-0100-000005000000}"/>
  <sortState xmlns:xlrd2="http://schemas.microsoft.com/office/spreadsheetml/2017/richdata2" ref="A2:N27">
    <sortCondition ref="A1:A27"/>
  </sortState>
  <tableColumns count="14">
    <tableColumn id="1" xr3:uid="{00000000-0010-0000-0300-000001000000}" name="eb11_alpha"/>
    <tableColumn id="2" xr3:uid="{00000000-0010-0000-0300-000002000000}" name="v1"/>
    <tableColumn id="3" xr3:uid="{00000000-0010-0000-0300-000003000000}" name="v1_start"/>
    <tableColumn id="4" xr3:uid="{00000000-0010-0000-0300-000004000000}" name="v1_end"/>
    <tableColumn id="5" xr3:uid="{00000000-0010-0000-0300-000005000000}" name="v2"/>
    <tableColumn id="6" xr3:uid="{00000000-0010-0000-0300-000006000000}" name="v2_start"/>
    <tableColumn id="7" xr3:uid="{00000000-0010-0000-0300-000007000000}" name="v2_end"/>
    <tableColumn id="8" xr3:uid="{00000000-0010-0000-0300-000008000000}" name="v3"/>
    <tableColumn id="9" xr3:uid="{00000000-0010-0000-0300-000009000000}" name="v3_start"/>
    <tableColumn id="10" xr3:uid="{00000000-0010-0000-0300-00000A000000}" name="v3_end"/>
    <tableColumn id="11" xr3:uid="{00000000-0010-0000-0300-00000B000000}" name="v4"/>
    <tableColumn id="12" xr3:uid="{00000000-0010-0000-0300-00000C000000}" name="v4_start"/>
    <tableColumn id="13" xr3:uid="{00000000-0010-0000-0300-00000D000000}" name="v4_end"/>
    <tableColumn id="14" xr3:uid="{00000000-0010-0000-0300-00000E000000}" name="pages" dataDxfId="5">
      <calculatedColumnFormula>SUM(D2-C2+1,G2-F2,J2-I2,M2-L2)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5" displayName="Table5" ref="A1:AE7" totalsRowShown="0">
  <autoFilter ref="A1:AE7" xr:uid="{00000000-0009-0000-0100-000006000000}"/>
  <tableColumns count="31">
    <tableColumn id="1" xr3:uid="{00000000-0010-0000-0400-000001000000}" name="edition"/>
    <tableColumn id="23" xr3:uid="{00000000-0010-0000-0400-000017000000}" name="total_pp" dataDxfId="4">
      <calculatedColumnFormula>SUM(Table5[[#This Row],[v1]:[v29]])</calculatedColumnFormula>
    </tableColumn>
    <tableColumn id="2" xr3:uid="{00000000-0010-0000-0400-000002000000}" name="v1" dataDxfId="3"/>
    <tableColumn id="3" xr3:uid="{00000000-0010-0000-0400-000003000000}" name="v2"/>
    <tableColumn id="4" xr3:uid="{00000000-0010-0000-0400-000004000000}" name="v3"/>
    <tableColumn id="5" xr3:uid="{00000000-0010-0000-0400-000005000000}" name="v4" dataDxfId="2"/>
    <tableColumn id="6" xr3:uid="{00000000-0010-0000-0400-000006000000}" name="v5"/>
    <tableColumn id="7" xr3:uid="{00000000-0010-0000-0400-000007000000}" name="v6"/>
    <tableColumn id="8" xr3:uid="{00000000-0010-0000-0400-000008000000}" name="v7"/>
    <tableColumn id="9" xr3:uid="{00000000-0010-0000-0400-000009000000}" name="v8"/>
    <tableColumn id="10" xr3:uid="{00000000-0010-0000-0400-00000A000000}" name="v9"/>
    <tableColumn id="11" xr3:uid="{00000000-0010-0000-0400-00000B000000}" name="v10"/>
    <tableColumn id="12" xr3:uid="{00000000-0010-0000-0400-00000C000000}" name="v11"/>
    <tableColumn id="13" xr3:uid="{00000000-0010-0000-0400-00000D000000}" name="v12"/>
    <tableColumn id="14" xr3:uid="{00000000-0010-0000-0400-00000E000000}" name="v13"/>
    <tableColumn id="15" xr3:uid="{00000000-0010-0000-0400-00000F000000}" name="v14"/>
    <tableColumn id="16" xr3:uid="{00000000-0010-0000-0400-000010000000}" name="v15"/>
    <tableColumn id="17" xr3:uid="{00000000-0010-0000-0400-000011000000}" name="v16"/>
    <tableColumn id="18" xr3:uid="{00000000-0010-0000-0400-000012000000}" name="v17"/>
    <tableColumn id="19" xr3:uid="{00000000-0010-0000-0400-000013000000}" name="v18"/>
    <tableColumn id="20" xr3:uid="{00000000-0010-0000-0400-000014000000}" name="v19"/>
    <tableColumn id="21" xr3:uid="{00000000-0010-0000-0400-000015000000}" name="v20"/>
    <tableColumn id="22" xr3:uid="{00000000-0010-0000-0400-000016000000}" name="v21"/>
    <tableColumn id="24" xr3:uid="{00000000-0010-0000-0400-000018000000}" name="v22" dataDxfId="1"/>
    <tableColumn id="25" xr3:uid="{00000000-0010-0000-0400-000019000000}" name="v23"/>
    <tableColumn id="26" xr3:uid="{00000000-0010-0000-0400-00001A000000}" name="v24"/>
    <tableColumn id="27" xr3:uid="{00000000-0010-0000-0400-00001B000000}" name="v25" dataDxfId="0"/>
    <tableColumn id="28" xr3:uid="{00000000-0010-0000-0400-00001C000000}" name="v26"/>
    <tableColumn id="29" xr3:uid="{00000000-0010-0000-0400-00001D000000}" name="v27"/>
    <tableColumn id="30" xr3:uid="{00000000-0010-0000-0400-00001E000000}" name="v28"/>
    <tableColumn id="31" xr3:uid="{00000000-0010-0000-0400-00001F000000}" name="v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workbookViewId="0">
      <selection activeCell="C23" sqref="C23"/>
    </sheetView>
  </sheetViews>
  <sheetFormatPr defaultRowHeight="15"/>
  <cols>
    <col min="1" max="1" width="12.28515625" customWidth="1"/>
    <col min="2" max="2" width="5.140625" customWidth="1"/>
    <col min="3" max="3" width="10.140625" customWidth="1"/>
    <col min="4" max="4" width="9.5703125" customWidth="1"/>
    <col min="5" max="5" width="5.140625" customWidth="1"/>
    <col min="6" max="6" width="10.140625" customWidth="1"/>
    <col min="7" max="7" width="9.5703125" customWidth="1"/>
    <col min="8" max="8" width="5.140625" customWidth="1"/>
    <col min="9" max="9" width="10.140625" customWidth="1"/>
    <col min="10" max="10" width="9.5703125" customWidth="1"/>
    <col min="11" max="11" width="12.7109375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16</v>
      </c>
      <c r="K2" s="1">
        <f>SUM(D2-C2+1,G2-F2,J2-I2)</f>
        <v>16</v>
      </c>
    </row>
    <row r="3" spans="1:11">
      <c r="A3" t="s">
        <v>12</v>
      </c>
      <c r="B3">
        <v>1</v>
      </c>
      <c r="C3">
        <v>1</v>
      </c>
      <c r="D3">
        <v>799</v>
      </c>
      <c r="E3">
        <v>2</v>
      </c>
      <c r="F3">
        <v>1</v>
      </c>
      <c r="G3">
        <v>707</v>
      </c>
      <c r="K3" s="1">
        <f t="shared" ref="K3:K26" si="0">SUM(D3-C3+1,G3-F3,J3-I3)</f>
        <v>1505</v>
      </c>
    </row>
    <row r="4" spans="1:11">
      <c r="A4" t="s">
        <v>13</v>
      </c>
      <c r="B4">
        <v>2</v>
      </c>
      <c r="C4">
        <v>707</v>
      </c>
      <c r="D4">
        <v>799</v>
      </c>
      <c r="E4">
        <v>3</v>
      </c>
      <c r="F4">
        <v>1</v>
      </c>
      <c r="G4">
        <v>806</v>
      </c>
      <c r="K4" s="1">
        <f t="shared" si="0"/>
        <v>898</v>
      </c>
    </row>
    <row r="5" spans="1:11">
      <c r="A5" t="s">
        <v>14</v>
      </c>
      <c r="B5">
        <v>4</v>
      </c>
      <c r="C5">
        <v>1</v>
      </c>
      <c r="D5">
        <v>789</v>
      </c>
      <c r="E5">
        <v>5</v>
      </c>
      <c r="F5">
        <v>1</v>
      </c>
      <c r="G5">
        <v>642</v>
      </c>
      <c r="K5" s="1">
        <f t="shared" si="0"/>
        <v>1430</v>
      </c>
    </row>
    <row r="6" spans="1:11">
      <c r="A6" t="s">
        <v>15</v>
      </c>
      <c r="B6">
        <v>5</v>
      </c>
      <c r="C6">
        <v>643</v>
      </c>
      <c r="D6">
        <v>807</v>
      </c>
      <c r="E6">
        <v>6</v>
      </c>
      <c r="F6">
        <v>1</v>
      </c>
      <c r="G6">
        <v>226</v>
      </c>
      <c r="K6" s="1">
        <f t="shared" si="0"/>
        <v>390</v>
      </c>
    </row>
    <row r="7" spans="1:11">
      <c r="A7" t="s">
        <v>16</v>
      </c>
      <c r="B7">
        <v>6</v>
      </c>
      <c r="C7">
        <v>226</v>
      </c>
      <c r="D7">
        <v>800</v>
      </c>
      <c r="E7">
        <v>7</v>
      </c>
      <c r="F7">
        <v>1</v>
      </c>
      <c r="G7">
        <v>81</v>
      </c>
      <c r="K7" s="1">
        <f t="shared" si="0"/>
        <v>655</v>
      </c>
    </row>
    <row r="8" spans="1:11">
      <c r="A8" t="s">
        <v>17</v>
      </c>
      <c r="B8">
        <v>7</v>
      </c>
      <c r="C8">
        <v>82</v>
      </c>
      <c r="D8">
        <v>515</v>
      </c>
      <c r="K8" s="1">
        <f t="shared" si="0"/>
        <v>434</v>
      </c>
    </row>
    <row r="9" spans="1:11">
      <c r="A9" t="s">
        <v>18</v>
      </c>
      <c r="B9">
        <v>7</v>
      </c>
      <c r="C9">
        <v>515</v>
      </c>
      <c r="D9">
        <v>799</v>
      </c>
      <c r="E9">
        <v>8</v>
      </c>
      <c r="F9">
        <v>1</v>
      </c>
      <c r="G9">
        <v>257</v>
      </c>
      <c r="K9" s="1">
        <f t="shared" si="0"/>
        <v>541</v>
      </c>
    </row>
    <row r="10" spans="1:11">
      <c r="A10" t="s">
        <v>19</v>
      </c>
      <c r="B10">
        <v>8</v>
      </c>
      <c r="C10">
        <v>257</v>
      </c>
      <c r="D10">
        <v>799</v>
      </c>
      <c r="E10">
        <v>9</v>
      </c>
      <c r="F10">
        <v>1</v>
      </c>
      <c r="G10">
        <v>50</v>
      </c>
      <c r="K10" s="1">
        <f t="shared" si="0"/>
        <v>592</v>
      </c>
    </row>
    <row r="11" spans="1:11">
      <c r="A11" t="s">
        <v>20</v>
      </c>
      <c r="B11">
        <v>9</v>
      </c>
      <c r="C11">
        <v>50</v>
      </c>
      <c r="D11">
        <v>418</v>
      </c>
      <c r="K11" s="1">
        <f t="shared" si="0"/>
        <v>369</v>
      </c>
    </row>
    <row r="12" spans="1:11">
      <c r="A12" t="s">
        <v>21</v>
      </c>
      <c r="B12">
        <v>9</v>
      </c>
      <c r="C12">
        <v>418</v>
      </c>
      <c r="D12">
        <v>490</v>
      </c>
      <c r="K12" s="1">
        <f t="shared" si="0"/>
        <v>73</v>
      </c>
    </row>
    <row r="13" spans="1:11">
      <c r="A13" t="s">
        <v>22</v>
      </c>
      <c r="B13">
        <v>9</v>
      </c>
      <c r="C13">
        <v>491</v>
      </c>
      <c r="D13">
        <v>799</v>
      </c>
      <c r="E13">
        <v>10</v>
      </c>
      <c r="F13">
        <v>1</v>
      </c>
      <c r="G13">
        <v>355</v>
      </c>
      <c r="K13" s="1">
        <f t="shared" si="0"/>
        <v>663</v>
      </c>
    </row>
    <row r="14" spans="1:11">
      <c r="A14" t="s">
        <v>23</v>
      </c>
      <c r="B14">
        <v>10</v>
      </c>
      <c r="C14">
        <v>355</v>
      </c>
      <c r="D14">
        <v>786</v>
      </c>
      <c r="E14">
        <v>11</v>
      </c>
      <c r="F14">
        <v>1</v>
      </c>
      <c r="G14">
        <v>814</v>
      </c>
      <c r="H14">
        <v>12</v>
      </c>
      <c r="I14">
        <v>1</v>
      </c>
      <c r="J14">
        <v>613</v>
      </c>
      <c r="K14" s="1">
        <f t="shared" si="0"/>
        <v>1857</v>
      </c>
    </row>
    <row r="15" spans="1:11">
      <c r="A15" t="s">
        <v>24</v>
      </c>
      <c r="B15">
        <v>12</v>
      </c>
      <c r="C15">
        <v>613</v>
      </c>
      <c r="D15">
        <v>799</v>
      </c>
      <c r="E15">
        <v>13</v>
      </c>
      <c r="F15">
        <v>1</v>
      </c>
      <c r="G15">
        <v>165</v>
      </c>
      <c r="K15" s="1">
        <f t="shared" si="0"/>
        <v>351</v>
      </c>
    </row>
    <row r="16" spans="1:11">
      <c r="A16" t="s">
        <v>25</v>
      </c>
      <c r="B16">
        <v>13</v>
      </c>
      <c r="C16">
        <v>165</v>
      </c>
      <c r="D16">
        <v>579</v>
      </c>
      <c r="K16" s="1">
        <f t="shared" si="0"/>
        <v>415</v>
      </c>
    </row>
    <row r="17" spans="1:11">
      <c r="A17" t="s">
        <v>26</v>
      </c>
      <c r="B17">
        <v>13</v>
      </c>
      <c r="C17">
        <v>580</v>
      </c>
      <c r="D17">
        <v>799</v>
      </c>
      <c r="E17">
        <v>14</v>
      </c>
      <c r="F17">
        <v>1</v>
      </c>
      <c r="G17">
        <v>797</v>
      </c>
      <c r="H17">
        <v>15</v>
      </c>
      <c r="I17">
        <v>1</v>
      </c>
      <c r="J17">
        <v>724</v>
      </c>
      <c r="K17" s="1">
        <f t="shared" si="0"/>
        <v>1739</v>
      </c>
    </row>
    <row r="18" spans="1:11">
      <c r="A18" t="s">
        <v>27</v>
      </c>
      <c r="B18">
        <v>15</v>
      </c>
      <c r="C18">
        <v>724</v>
      </c>
      <c r="D18">
        <v>770</v>
      </c>
      <c r="K18" s="1">
        <f t="shared" si="0"/>
        <v>47</v>
      </c>
    </row>
    <row r="19" spans="1:11">
      <c r="A19" t="s">
        <v>28</v>
      </c>
      <c r="B19">
        <v>15</v>
      </c>
      <c r="C19">
        <v>770</v>
      </c>
      <c r="D19">
        <v>799</v>
      </c>
      <c r="E19">
        <v>16</v>
      </c>
      <c r="F19">
        <v>1</v>
      </c>
      <c r="G19">
        <v>579</v>
      </c>
      <c r="K19" s="1">
        <f t="shared" si="0"/>
        <v>608</v>
      </c>
    </row>
    <row r="20" spans="1:11">
      <c r="A20" t="s">
        <v>29</v>
      </c>
      <c r="B20">
        <v>16</v>
      </c>
      <c r="C20">
        <v>579</v>
      </c>
      <c r="D20">
        <v>799</v>
      </c>
      <c r="E20">
        <v>17</v>
      </c>
      <c r="F20">
        <v>1</v>
      </c>
      <c r="G20">
        <v>827</v>
      </c>
      <c r="H20">
        <v>18</v>
      </c>
      <c r="I20">
        <v>1</v>
      </c>
      <c r="J20">
        <v>267</v>
      </c>
      <c r="K20" s="1">
        <f t="shared" si="0"/>
        <v>1313</v>
      </c>
    </row>
    <row r="21" spans="1:11">
      <c r="A21" t="s">
        <v>30</v>
      </c>
      <c r="B21">
        <v>18</v>
      </c>
      <c r="C21">
        <v>267</v>
      </c>
      <c r="D21">
        <v>614</v>
      </c>
      <c r="K21" s="1">
        <f t="shared" si="0"/>
        <v>348</v>
      </c>
    </row>
    <row r="22" spans="1:11">
      <c r="A22" t="s">
        <v>31</v>
      </c>
      <c r="B22">
        <v>18</v>
      </c>
      <c r="C22">
        <v>615</v>
      </c>
      <c r="D22">
        <v>697</v>
      </c>
      <c r="K22" s="1">
        <f t="shared" si="0"/>
        <v>83</v>
      </c>
    </row>
    <row r="23" spans="1:11">
      <c r="A23" t="s">
        <v>32</v>
      </c>
      <c r="B23">
        <v>18</v>
      </c>
      <c r="C23">
        <v>697</v>
      </c>
      <c r="D23">
        <v>919</v>
      </c>
      <c r="K23" s="1">
        <f t="shared" si="0"/>
        <v>223</v>
      </c>
    </row>
    <row r="24" spans="1:11">
      <c r="A24" t="s">
        <v>33</v>
      </c>
      <c r="B24">
        <v>18</v>
      </c>
      <c r="C24">
        <v>919</v>
      </c>
      <c r="D24">
        <v>923</v>
      </c>
      <c r="K24" s="1">
        <f t="shared" si="0"/>
        <v>5</v>
      </c>
    </row>
    <row r="25" spans="1:11">
      <c r="A25" t="s">
        <v>34</v>
      </c>
      <c r="B25">
        <v>18</v>
      </c>
      <c r="C25">
        <v>923</v>
      </c>
      <c r="D25">
        <v>929</v>
      </c>
      <c r="K25" s="1">
        <f t="shared" si="0"/>
        <v>7</v>
      </c>
    </row>
    <row r="26" spans="1:11">
      <c r="A26" t="s">
        <v>35</v>
      </c>
      <c r="B26">
        <v>18</v>
      </c>
      <c r="C26">
        <v>929</v>
      </c>
      <c r="D26">
        <v>945</v>
      </c>
      <c r="K26" s="1">
        <f t="shared" si="0"/>
        <v>17</v>
      </c>
    </row>
    <row r="27" spans="1:11">
      <c r="A27" t="s">
        <v>36</v>
      </c>
      <c r="B27">
        <v>19</v>
      </c>
      <c r="C27">
        <v>1</v>
      </c>
      <c r="D27">
        <v>521</v>
      </c>
      <c r="E27">
        <v>20</v>
      </c>
      <c r="F27">
        <v>1</v>
      </c>
      <c r="G27">
        <v>527</v>
      </c>
      <c r="K27" s="1">
        <f>SUM(D27-C27+1,G27-F27,J27-I27)</f>
        <v>1047</v>
      </c>
    </row>
    <row r="28" spans="1:11">
      <c r="A28" t="s">
        <v>37</v>
      </c>
      <c r="B28">
        <v>16</v>
      </c>
      <c r="C28">
        <v>800</v>
      </c>
    </row>
    <row r="29" spans="1:11">
      <c r="A29" t="s">
        <v>37</v>
      </c>
      <c r="B29">
        <v>17</v>
      </c>
      <c r="C29">
        <v>828</v>
      </c>
    </row>
    <row r="30" spans="1:11">
      <c r="A30" t="s">
        <v>38</v>
      </c>
      <c r="K30" s="1">
        <f>SUM(K2:K26)</f>
        <v>14579</v>
      </c>
    </row>
    <row r="31" spans="1:11">
      <c r="A31" t="s">
        <v>39</v>
      </c>
      <c r="K31" s="1">
        <f>K27</f>
        <v>1047</v>
      </c>
    </row>
    <row r="32" spans="1:11">
      <c r="A32" t="s">
        <v>40</v>
      </c>
      <c r="K32" s="1">
        <f>SUM(K30:K31)</f>
        <v>15626</v>
      </c>
    </row>
    <row r="34" spans="1:11">
      <c r="A34" t="s">
        <v>41</v>
      </c>
      <c r="K34" s="1">
        <f>SUM(K3:K26)/26</f>
        <v>560.11538461538464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6"/>
  <sheetViews>
    <sheetView topLeftCell="A25" workbookViewId="0">
      <selection activeCell="K30" sqref="K30"/>
    </sheetView>
  </sheetViews>
  <sheetFormatPr defaultRowHeight="15"/>
  <cols>
    <col min="1" max="1" width="14.42578125" customWidth="1"/>
    <col min="3" max="3" width="10.140625" customWidth="1"/>
    <col min="4" max="4" width="9.5703125" customWidth="1"/>
    <col min="6" max="6" width="10.140625" customWidth="1"/>
    <col min="7" max="7" width="9.5703125" customWidth="1"/>
    <col min="9" max="9" width="10.140625" customWidth="1"/>
    <col min="10" max="10" width="9.5703125" customWidth="1"/>
    <col min="11" max="11" width="9.140625" style="1"/>
  </cols>
  <sheetData>
    <row r="1" spans="1:11">
      <c r="A1" t="s">
        <v>42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>
      <c r="A2" t="s">
        <v>11</v>
      </c>
      <c r="B2">
        <v>1</v>
      </c>
      <c r="C2">
        <v>5</v>
      </c>
      <c r="D2">
        <v>43</v>
      </c>
      <c r="K2" s="1">
        <f>SUM(D2-C2+1,G2-F2,J2-I2)</f>
        <v>39</v>
      </c>
    </row>
    <row r="3" spans="1:11">
      <c r="A3" t="s">
        <v>43</v>
      </c>
      <c r="B3">
        <v>1</v>
      </c>
      <c r="C3">
        <v>45</v>
      </c>
      <c r="D3">
        <v>52</v>
      </c>
      <c r="K3" s="1">
        <f>SUM(D3-C3,G3-F3,J3-I3)</f>
        <v>7</v>
      </c>
    </row>
    <row r="4" spans="1:11">
      <c r="A4" t="s">
        <v>44</v>
      </c>
      <c r="B4">
        <v>1</v>
      </c>
      <c r="C4">
        <v>1</v>
      </c>
      <c r="D4">
        <v>5</v>
      </c>
      <c r="K4" s="1">
        <f>SUM(D4-C4,G4-F4,J4-I4)</f>
        <v>4</v>
      </c>
    </row>
    <row r="5" spans="1:11">
      <c r="A5" t="s">
        <v>45</v>
      </c>
      <c r="B5">
        <v>1</v>
      </c>
      <c r="C5">
        <v>1</v>
      </c>
      <c r="D5">
        <v>289</v>
      </c>
      <c r="K5" s="1">
        <f t="shared" ref="K5:K59" si="0">SUM(D5-C5+1,G5-F5,J5-I5)</f>
        <v>289</v>
      </c>
    </row>
    <row r="6" spans="1:11">
      <c r="A6" t="s">
        <v>46</v>
      </c>
      <c r="B6">
        <v>1</v>
      </c>
      <c r="C6">
        <v>291</v>
      </c>
      <c r="D6">
        <v>429</v>
      </c>
      <c r="K6" s="1">
        <f t="shared" si="0"/>
        <v>139</v>
      </c>
    </row>
    <row r="7" spans="1:11">
      <c r="A7" t="s">
        <v>47</v>
      </c>
      <c r="B7">
        <v>1</v>
      </c>
      <c r="C7">
        <v>431</v>
      </c>
      <c r="D7">
        <v>572</v>
      </c>
      <c r="K7" s="1">
        <f t="shared" si="0"/>
        <v>142</v>
      </c>
    </row>
    <row r="8" spans="1:11">
      <c r="A8" t="s">
        <v>48</v>
      </c>
      <c r="B8">
        <v>1</v>
      </c>
      <c r="C8">
        <v>573</v>
      </c>
      <c r="D8">
        <v>677</v>
      </c>
      <c r="K8" s="1">
        <f t="shared" si="0"/>
        <v>105</v>
      </c>
    </row>
    <row r="9" spans="1:11">
      <c r="A9" t="s">
        <v>49</v>
      </c>
      <c r="B9">
        <v>1</v>
      </c>
      <c r="C9">
        <v>681</v>
      </c>
      <c r="D9">
        <v>711</v>
      </c>
      <c r="K9" s="1">
        <f t="shared" si="0"/>
        <v>31</v>
      </c>
    </row>
    <row r="10" spans="1:11">
      <c r="A10" t="s">
        <v>50</v>
      </c>
      <c r="B10">
        <v>1</v>
      </c>
      <c r="C10">
        <v>1</v>
      </c>
      <c r="D10">
        <v>164</v>
      </c>
      <c r="K10" s="1">
        <f t="shared" si="0"/>
        <v>164</v>
      </c>
    </row>
    <row r="11" spans="1:11">
      <c r="A11" t="s">
        <v>12</v>
      </c>
      <c r="B11">
        <v>2</v>
      </c>
      <c r="C11">
        <v>1</v>
      </c>
      <c r="D11">
        <v>828</v>
      </c>
      <c r="E11">
        <v>3</v>
      </c>
      <c r="F11">
        <v>1</v>
      </c>
      <c r="G11">
        <v>792</v>
      </c>
      <c r="H11">
        <v>4</v>
      </c>
      <c r="I11">
        <v>1</v>
      </c>
      <c r="J11">
        <v>264</v>
      </c>
      <c r="K11" s="1">
        <f t="shared" si="0"/>
        <v>1882</v>
      </c>
    </row>
    <row r="12" spans="1:11">
      <c r="A12" t="s">
        <v>13</v>
      </c>
      <c r="B12">
        <v>4</v>
      </c>
      <c r="C12">
        <v>264</v>
      </c>
      <c r="D12">
        <v>800</v>
      </c>
      <c r="E12">
        <v>5</v>
      </c>
      <c r="F12">
        <v>1</v>
      </c>
      <c r="G12">
        <v>762</v>
      </c>
      <c r="K12" s="1">
        <f t="shared" si="0"/>
        <v>1298</v>
      </c>
    </row>
    <row r="13" spans="1:11">
      <c r="A13" t="s">
        <v>14</v>
      </c>
      <c r="B13">
        <v>5</v>
      </c>
      <c r="C13">
        <v>762</v>
      </c>
      <c r="D13">
        <v>796</v>
      </c>
      <c r="E13">
        <v>6</v>
      </c>
      <c r="F13">
        <v>1</v>
      </c>
      <c r="H13">
        <v>7</v>
      </c>
      <c r="I13">
        <v>1</v>
      </c>
      <c r="J13">
        <v>579</v>
      </c>
      <c r="K13" s="1">
        <f t="shared" si="0"/>
        <v>612</v>
      </c>
    </row>
    <row r="14" spans="1:11">
      <c r="A14" t="s">
        <v>15</v>
      </c>
      <c r="B14">
        <v>7</v>
      </c>
      <c r="C14">
        <v>580</v>
      </c>
      <c r="D14">
        <v>782</v>
      </c>
      <c r="E14">
        <v>8</v>
      </c>
      <c r="F14">
        <v>1</v>
      </c>
      <c r="G14">
        <v>389</v>
      </c>
      <c r="K14" s="1">
        <f t="shared" si="0"/>
        <v>591</v>
      </c>
    </row>
    <row r="15" spans="1:11">
      <c r="A15" t="s">
        <v>16</v>
      </c>
      <c r="B15">
        <v>8</v>
      </c>
      <c r="C15">
        <v>389</v>
      </c>
      <c r="D15">
        <v>803</v>
      </c>
      <c r="E15">
        <v>9</v>
      </c>
      <c r="F15">
        <v>1</v>
      </c>
      <c r="G15">
        <v>470</v>
      </c>
      <c r="K15" s="1">
        <f t="shared" si="0"/>
        <v>884</v>
      </c>
    </row>
    <row r="16" spans="1:11">
      <c r="A16" t="s">
        <v>17</v>
      </c>
      <c r="B16">
        <v>9</v>
      </c>
      <c r="C16">
        <v>470</v>
      </c>
      <c r="D16">
        <v>808</v>
      </c>
      <c r="E16">
        <v>10</v>
      </c>
      <c r="F16">
        <v>1</v>
      </c>
      <c r="G16">
        <v>280</v>
      </c>
      <c r="K16" s="1">
        <f t="shared" si="0"/>
        <v>618</v>
      </c>
    </row>
    <row r="17" spans="1:11">
      <c r="A17" t="s">
        <v>18</v>
      </c>
      <c r="B17">
        <v>10</v>
      </c>
      <c r="C17">
        <v>280</v>
      </c>
      <c r="D17">
        <v>781</v>
      </c>
      <c r="E17">
        <v>11</v>
      </c>
      <c r="F17">
        <v>1</v>
      </c>
      <c r="G17">
        <v>98</v>
      </c>
      <c r="K17" s="1">
        <f t="shared" si="0"/>
        <v>599</v>
      </c>
    </row>
    <row r="18" spans="1:11">
      <c r="A18" t="s">
        <v>19</v>
      </c>
      <c r="B18">
        <v>11</v>
      </c>
      <c r="C18">
        <v>99</v>
      </c>
      <c r="D18">
        <v>772</v>
      </c>
      <c r="E18">
        <v>12</v>
      </c>
      <c r="F18">
        <v>1</v>
      </c>
      <c r="G18">
        <v>139</v>
      </c>
      <c r="K18" s="1">
        <f t="shared" si="0"/>
        <v>812</v>
      </c>
    </row>
    <row r="19" spans="1:11">
      <c r="A19" t="s">
        <v>51</v>
      </c>
      <c r="B19">
        <v>12</v>
      </c>
      <c r="C19">
        <v>140</v>
      </c>
      <c r="D19">
        <v>491</v>
      </c>
      <c r="K19" s="1">
        <f t="shared" si="0"/>
        <v>352</v>
      </c>
    </row>
    <row r="20" spans="1:11">
      <c r="A20" t="s">
        <v>52</v>
      </c>
      <c r="B20">
        <v>12</v>
      </c>
      <c r="C20">
        <v>492</v>
      </c>
      <c r="D20">
        <v>657</v>
      </c>
      <c r="K20" s="1">
        <f t="shared" si="0"/>
        <v>166</v>
      </c>
    </row>
    <row r="21" spans="1:11">
      <c r="A21" t="s">
        <v>21</v>
      </c>
      <c r="B21">
        <v>12</v>
      </c>
      <c r="C21">
        <v>658</v>
      </c>
      <c r="D21">
        <v>767</v>
      </c>
      <c r="K21" s="1">
        <f t="shared" si="0"/>
        <v>110</v>
      </c>
    </row>
    <row r="22" spans="1:11">
      <c r="A22" t="s">
        <v>22</v>
      </c>
      <c r="B22">
        <v>13</v>
      </c>
      <c r="C22">
        <v>1</v>
      </c>
      <c r="D22">
        <v>616</v>
      </c>
      <c r="K22" s="1">
        <f t="shared" si="0"/>
        <v>616</v>
      </c>
    </row>
    <row r="23" spans="1:11">
      <c r="A23" t="s">
        <v>23</v>
      </c>
      <c r="B23">
        <v>13</v>
      </c>
      <c r="C23">
        <v>617</v>
      </c>
      <c r="D23">
        <v>774</v>
      </c>
      <c r="E23">
        <v>14</v>
      </c>
      <c r="F23">
        <v>1</v>
      </c>
      <c r="G23">
        <v>820</v>
      </c>
      <c r="H23">
        <v>15</v>
      </c>
      <c r="I23">
        <v>1</v>
      </c>
      <c r="J23">
        <v>684</v>
      </c>
      <c r="K23" s="1">
        <f t="shared" si="0"/>
        <v>1660</v>
      </c>
    </row>
    <row r="24" spans="1:11">
      <c r="A24" t="s">
        <v>24</v>
      </c>
      <c r="B24">
        <v>15</v>
      </c>
      <c r="C24">
        <v>684</v>
      </c>
      <c r="D24">
        <v>792</v>
      </c>
      <c r="E24">
        <v>16</v>
      </c>
      <c r="F24">
        <v>1</v>
      </c>
      <c r="G24">
        <v>313</v>
      </c>
      <c r="K24" s="1">
        <f t="shared" si="0"/>
        <v>421</v>
      </c>
    </row>
    <row r="25" spans="1:11">
      <c r="A25" t="s">
        <v>25</v>
      </c>
      <c r="B25">
        <v>16</v>
      </c>
      <c r="C25">
        <v>314</v>
      </c>
      <c r="D25">
        <v>689</v>
      </c>
      <c r="K25" s="1">
        <f t="shared" si="0"/>
        <v>376</v>
      </c>
    </row>
    <row r="26" spans="1:11">
      <c r="A26" t="s">
        <v>26</v>
      </c>
      <c r="B26">
        <v>16</v>
      </c>
      <c r="C26">
        <v>690</v>
      </c>
      <c r="D26">
        <v>792</v>
      </c>
      <c r="E26">
        <v>17</v>
      </c>
      <c r="F26">
        <v>1</v>
      </c>
      <c r="G26">
        <v>800</v>
      </c>
      <c r="H26">
        <v>18</v>
      </c>
      <c r="I26">
        <v>1</v>
      </c>
      <c r="J26">
        <v>761</v>
      </c>
      <c r="K26" s="1">
        <f t="shared" si="0"/>
        <v>1662</v>
      </c>
    </row>
    <row r="27" spans="1:11">
      <c r="A27" t="s">
        <v>27</v>
      </c>
      <c r="B27">
        <v>18</v>
      </c>
      <c r="C27">
        <v>762</v>
      </c>
      <c r="D27">
        <v>798</v>
      </c>
      <c r="K27" s="1">
        <f t="shared" si="0"/>
        <v>37</v>
      </c>
    </row>
    <row r="28" spans="1:11">
      <c r="A28" t="s">
        <v>28</v>
      </c>
      <c r="B28">
        <v>19</v>
      </c>
      <c r="C28">
        <v>1</v>
      </c>
      <c r="D28">
        <v>594</v>
      </c>
      <c r="K28" s="1">
        <f t="shared" si="0"/>
        <v>594</v>
      </c>
    </row>
    <row r="29" spans="1:11">
      <c r="A29" t="s">
        <v>29</v>
      </c>
      <c r="B29">
        <v>19</v>
      </c>
      <c r="C29">
        <v>594</v>
      </c>
      <c r="D29">
        <v>792</v>
      </c>
      <c r="E29">
        <v>20</v>
      </c>
      <c r="F29">
        <v>1</v>
      </c>
      <c r="G29">
        <v>848</v>
      </c>
      <c r="H29">
        <v>21</v>
      </c>
      <c r="I29">
        <v>1</v>
      </c>
      <c r="J29">
        <v>66</v>
      </c>
      <c r="K29" s="1">
        <f t="shared" si="0"/>
        <v>1111</v>
      </c>
    </row>
    <row r="30" spans="1:11">
      <c r="A30" t="s">
        <v>30</v>
      </c>
      <c r="B30">
        <v>21</v>
      </c>
      <c r="C30">
        <v>66</v>
      </c>
      <c r="D30">
        <v>444</v>
      </c>
      <c r="K30" s="1">
        <f t="shared" si="0"/>
        <v>379</v>
      </c>
    </row>
    <row r="31" spans="1:11">
      <c r="A31" t="s">
        <v>53</v>
      </c>
      <c r="B31">
        <v>21</v>
      </c>
      <c r="C31">
        <v>445</v>
      </c>
      <c r="D31">
        <v>533</v>
      </c>
      <c r="K31" s="1">
        <f t="shared" si="0"/>
        <v>89</v>
      </c>
    </row>
    <row r="32" spans="1:11">
      <c r="A32" t="s">
        <v>54</v>
      </c>
      <c r="B32">
        <v>21</v>
      </c>
      <c r="C32">
        <v>534</v>
      </c>
      <c r="D32">
        <v>704</v>
      </c>
      <c r="K32" s="1">
        <f t="shared" si="0"/>
        <v>171</v>
      </c>
    </row>
    <row r="33" spans="1:11">
      <c r="A33" t="s">
        <v>32</v>
      </c>
      <c r="B33">
        <v>21</v>
      </c>
      <c r="C33">
        <v>705</v>
      </c>
      <c r="D33">
        <v>953</v>
      </c>
      <c r="K33" s="1">
        <f t="shared" si="0"/>
        <v>249</v>
      </c>
    </row>
    <row r="34" spans="1:11">
      <c r="A34" t="s">
        <v>33</v>
      </c>
      <c r="B34">
        <v>21</v>
      </c>
      <c r="C34">
        <v>953</v>
      </c>
      <c r="D34">
        <v>957</v>
      </c>
      <c r="K34" s="1">
        <f t="shared" si="0"/>
        <v>5</v>
      </c>
    </row>
    <row r="35" spans="1:11">
      <c r="A35" t="s">
        <v>34</v>
      </c>
      <c r="B35">
        <v>21</v>
      </c>
      <c r="C35">
        <v>957</v>
      </c>
      <c r="D35">
        <v>973</v>
      </c>
      <c r="K35" s="1">
        <f t="shared" si="0"/>
        <v>17</v>
      </c>
    </row>
    <row r="36" spans="1:11">
      <c r="A36" t="s">
        <v>35</v>
      </c>
      <c r="B36">
        <v>21</v>
      </c>
      <c r="C36">
        <v>974</v>
      </c>
      <c r="D36">
        <v>1027</v>
      </c>
      <c r="K36" s="1">
        <f t="shared" si="0"/>
        <v>54</v>
      </c>
    </row>
    <row r="37" spans="1:11">
      <c r="A37" t="s">
        <v>11</v>
      </c>
      <c r="B37">
        <v>22</v>
      </c>
      <c r="C37">
        <v>1</v>
      </c>
      <c r="D37">
        <v>43</v>
      </c>
      <c r="K37" s="1">
        <f t="shared" si="0"/>
        <v>43</v>
      </c>
    </row>
    <row r="38" spans="1:11">
      <c r="A38" t="s">
        <v>43</v>
      </c>
      <c r="B38">
        <v>22</v>
      </c>
      <c r="C38">
        <v>45</v>
      </c>
      <c r="D38">
        <v>52</v>
      </c>
      <c r="K38" s="1">
        <f t="shared" si="0"/>
        <v>8</v>
      </c>
    </row>
    <row r="39" spans="1:11">
      <c r="A39" t="s">
        <v>55</v>
      </c>
      <c r="B39">
        <v>22</v>
      </c>
      <c r="C39">
        <v>1</v>
      </c>
      <c r="D39">
        <v>2</v>
      </c>
      <c r="E39">
        <v>22</v>
      </c>
      <c r="F39">
        <v>1</v>
      </c>
      <c r="G39">
        <v>164</v>
      </c>
      <c r="K39" s="1">
        <f t="shared" si="0"/>
        <v>165</v>
      </c>
    </row>
    <row r="40" spans="1:11">
      <c r="A40" t="s">
        <v>56</v>
      </c>
      <c r="B40">
        <v>2</v>
      </c>
      <c r="C40">
        <v>838</v>
      </c>
      <c r="D40">
        <v>914</v>
      </c>
      <c r="K40" s="1">
        <f t="shared" si="0"/>
        <v>77</v>
      </c>
    </row>
    <row r="41" spans="1:11">
      <c r="A41" t="s">
        <v>57</v>
      </c>
      <c r="B41">
        <v>3</v>
      </c>
      <c r="C41">
        <v>808</v>
      </c>
      <c r="D41">
        <v>950</v>
      </c>
      <c r="K41" s="1">
        <f t="shared" si="0"/>
        <v>143</v>
      </c>
    </row>
    <row r="42" spans="1:11">
      <c r="A42" t="s">
        <v>58</v>
      </c>
      <c r="B42">
        <v>4</v>
      </c>
      <c r="C42">
        <v>789</v>
      </c>
      <c r="D42">
        <v>853</v>
      </c>
      <c r="K42" s="1">
        <f t="shared" si="0"/>
        <v>65</v>
      </c>
    </row>
    <row r="43" spans="1:11">
      <c r="A43" t="s">
        <v>59</v>
      </c>
      <c r="B43">
        <v>5</v>
      </c>
      <c r="C43">
        <v>810</v>
      </c>
      <c r="D43">
        <v>888</v>
      </c>
      <c r="K43" s="1">
        <f t="shared" si="0"/>
        <v>79</v>
      </c>
    </row>
    <row r="44" spans="1:11">
      <c r="A44" t="s">
        <v>60</v>
      </c>
    </row>
    <row r="45" spans="1:11">
      <c r="A45" t="s">
        <v>61</v>
      </c>
      <c r="B45">
        <v>7</v>
      </c>
      <c r="C45">
        <v>792</v>
      </c>
      <c r="D45">
        <v>842</v>
      </c>
      <c r="K45" s="1">
        <f t="shared" si="0"/>
        <v>51</v>
      </c>
    </row>
    <row r="46" spans="1:11">
      <c r="A46" t="s">
        <v>62</v>
      </c>
      <c r="B46">
        <v>8</v>
      </c>
      <c r="C46">
        <v>814</v>
      </c>
      <c r="D46">
        <v>888</v>
      </c>
      <c r="K46" s="1">
        <f t="shared" si="0"/>
        <v>75</v>
      </c>
    </row>
    <row r="47" spans="1:11">
      <c r="A47" t="s">
        <v>63</v>
      </c>
      <c r="B47">
        <v>9</v>
      </c>
      <c r="C47">
        <v>816</v>
      </c>
      <c r="D47">
        <v>889</v>
      </c>
      <c r="K47" s="1">
        <f t="shared" si="0"/>
        <v>74</v>
      </c>
    </row>
    <row r="48" spans="1:11">
      <c r="A48" t="s">
        <v>64</v>
      </c>
      <c r="B48">
        <v>10</v>
      </c>
      <c r="C48">
        <v>799</v>
      </c>
      <c r="D48">
        <v>858</v>
      </c>
      <c r="K48" s="1">
        <f t="shared" si="0"/>
        <v>60</v>
      </c>
    </row>
    <row r="49" spans="1:11">
      <c r="A49" t="s">
        <v>65</v>
      </c>
      <c r="B49">
        <v>11</v>
      </c>
      <c r="C49">
        <v>786</v>
      </c>
      <c r="D49">
        <v>832</v>
      </c>
      <c r="K49" s="1">
        <f t="shared" si="0"/>
        <v>47</v>
      </c>
    </row>
    <row r="50" spans="1:11">
      <c r="A50" t="s">
        <v>66</v>
      </c>
      <c r="B50">
        <v>12</v>
      </c>
      <c r="C50">
        <v>776</v>
      </c>
      <c r="D50">
        <v>842</v>
      </c>
      <c r="K50" s="1">
        <f t="shared" si="0"/>
        <v>67</v>
      </c>
    </row>
    <row r="51" spans="1:11">
      <c r="A51" t="s">
        <v>67</v>
      </c>
      <c r="B51">
        <v>13</v>
      </c>
      <c r="C51">
        <v>782</v>
      </c>
      <c r="D51">
        <v>794</v>
      </c>
      <c r="K51" s="1">
        <f t="shared" si="0"/>
        <v>13</v>
      </c>
    </row>
    <row r="52" spans="1:11">
      <c r="A52" t="s">
        <v>68</v>
      </c>
      <c r="B52">
        <v>14</v>
      </c>
      <c r="C52">
        <v>823</v>
      </c>
      <c r="D52">
        <v>937</v>
      </c>
      <c r="K52" s="1">
        <f t="shared" si="0"/>
        <v>115</v>
      </c>
    </row>
    <row r="53" spans="1:11">
      <c r="A53" t="s">
        <v>69</v>
      </c>
      <c r="B53">
        <v>15</v>
      </c>
      <c r="C53">
        <v>806</v>
      </c>
      <c r="D53">
        <v>846</v>
      </c>
      <c r="K53" s="1">
        <f t="shared" si="0"/>
        <v>41</v>
      </c>
    </row>
    <row r="54" spans="1:11">
      <c r="A54" t="s">
        <v>70</v>
      </c>
      <c r="B54">
        <v>16</v>
      </c>
      <c r="C54">
        <v>806</v>
      </c>
      <c r="D54">
        <v>860</v>
      </c>
      <c r="K54" s="1">
        <f t="shared" si="0"/>
        <v>55</v>
      </c>
    </row>
    <row r="55" spans="1:11">
      <c r="A55" t="s">
        <v>71</v>
      </c>
      <c r="B55">
        <v>17</v>
      </c>
      <c r="C55">
        <v>814</v>
      </c>
      <c r="D55">
        <v>840</v>
      </c>
      <c r="K55" s="1">
        <f t="shared" si="0"/>
        <v>27</v>
      </c>
    </row>
    <row r="56" spans="1:11">
      <c r="A56" t="s">
        <v>72</v>
      </c>
      <c r="B56">
        <v>18</v>
      </c>
      <c r="C56">
        <v>808</v>
      </c>
      <c r="D56">
        <v>824</v>
      </c>
      <c r="K56" s="1">
        <f t="shared" si="0"/>
        <v>17</v>
      </c>
    </row>
    <row r="57" spans="1:11">
      <c r="A57" t="s">
        <v>73</v>
      </c>
      <c r="B57">
        <v>19</v>
      </c>
      <c r="C57">
        <v>810</v>
      </c>
      <c r="D57">
        <v>858</v>
      </c>
      <c r="K57" s="1">
        <f t="shared" si="0"/>
        <v>49</v>
      </c>
    </row>
    <row r="58" spans="1:11">
      <c r="A58" t="s">
        <v>74</v>
      </c>
      <c r="B58">
        <v>20</v>
      </c>
      <c r="C58">
        <v>851</v>
      </c>
      <c r="D58">
        <v>1047</v>
      </c>
      <c r="K58" s="1">
        <f t="shared" si="0"/>
        <v>197</v>
      </c>
    </row>
    <row r="59" spans="1:11">
      <c r="A59" t="s">
        <v>75</v>
      </c>
      <c r="B59">
        <v>21</v>
      </c>
      <c r="C59">
        <v>1030</v>
      </c>
      <c r="D59">
        <v>1079</v>
      </c>
      <c r="K59" s="1">
        <f t="shared" si="0"/>
        <v>50</v>
      </c>
    </row>
    <row r="61" spans="1:11">
      <c r="A61" t="s">
        <v>38</v>
      </c>
      <c r="K61" s="1">
        <f>SUM(K5:K37)</f>
        <v>16278</v>
      </c>
    </row>
    <row r="62" spans="1:11">
      <c r="A62" t="s">
        <v>39</v>
      </c>
      <c r="K62" s="1">
        <f>SUM(K40:K59)</f>
        <v>1302</v>
      </c>
    </row>
    <row r="63" spans="1:11">
      <c r="A63" t="s">
        <v>76</v>
      </c>
      <c r="K63" s="1">
        <f>SUM(K38:K39)</f>
        <v>173</v>
      </c>
    </row>
    <row r="64" spans="1:11">
      <c r="A64" t="s">
        <v>40</v>
      </c>
      <c r="K64" s="1">
        <f>SUM(K61:K63)</f>
        <v>17753</v>
      </c>
    </row>
    <row r="66" spans="1:11">
      <c r="A66" t="s">
        <v>41</v>
      </c>
      <c r="K66" s="1">
        <f>SUM(K61/26)</f>
        <v>626.07692307692309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>
      <selection activeCell="G35" sqref="G35"/>
    </sheetView>
  </sheetViews>
  <sheetFormatPr defaultRowHeight="15"/>
  <cols>
    <col min="1" max="1" width="20.140625" bestFit="1" customWidth="1"/>
  </cols>
  <sheetData>
    <row r="1" spans="1:11">
      <c r="A1" t="s">
        <v>77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8</v>
      </c>
      <c r="K2" s="2">
        <f>SUM(D2-C2+1,G2-F2,J2-I2)</f>
        <v>8</v>
      </c>
    </row>
    <row r="3" spans="1:11">
      <c r="A3" t="s">
        <v>12</v>
      </c>
      <c r="B3">
        <v>1</v>
      </c>
      <c r="C3">
        <v>1</v>
      </c>
      <c r="D3">
        <v>908</v>
      </c>
      <c r="E3">
        <v>2</v>
      </c>
      <c r="F3">
        <v>1</v>
      </c>
      <c r="G3">
        <v>832</v>
      </c>
      <c r="H3">
        <v>3</v>
      </c>
      <c r="I3">
        <v>1</v>
      </c>
      <c r="J3">
        <v>172</v>
      </c>
      <c r="K3" s="1">
        <f>SUM(D3-C3+1,G3-F3,J3-I3)</f>
        <v>1910</v>
      </c>
    </row>
    <row r="4" spans="1:11">
      <c r="A4" t="s">
        <v>13</v>
      </c>
      <c r="B4">
        <v>3</v>
      </c>
      <c r="C4">
        <v>173</v>
      </c>
      <c r="D4">
        <v>864</v>
      </c>
      <c r="E4">
        <v>4</v>
      </c>
      <c r="F4">
        <v>1</v>
      </c>
      <c r="G4">
        <v>615</v>
      </c>
      <c r="K4" s="1">
        <f t="shared" ref="K4:K31" si="0">SUM(D4-C4+1,G4-F4,J4-I4)</f>
        <v>1306</v>
      </c>
    </row>
    <row r="5" spans="1:11">
      <c r="A5" t="s">
        <v>14</v>
      </c>
      <c r="B5">
        <v>4</v>
      </c>
      <c r="C5">
        <v>616</v>
      </c>
      <c r="D5">
        <v>812</v>
      </c>
      <c r="E5">
        <v>5</v>
      </c>
      <c r="F5">
        <v>1</v>
      </c>
      <c r="G5">
        <v>830</v>
      </c>
      <c r="H5">
        <v>6</v>
      </c>
      <c r="I5">
        <v>1</v>
      </c>
      <c r="J5">
        <v>755</v>
      </c>
      <c r="K5" s="1">
        <f t="shared" si="0"/>
        <v>1780</v>
      </c>
    </row>
    <row r="6" spans="1:11">
      <c r="A6" t="s">
        <v>15</v>
      </c>
      <c r="B6">
        <v>6</v>
      </c>
      <c r="C6">
        <v>756</v>
      </c>
      <c r="D6">
        <v>848</v>
      </c>
      <c r="E6">
        <v>7</v>
      </c>
      <c r="F6">
        <v>1</v>
      </c>
      <c r="G6">
        <v>587</v>
      </c>
      <c r="K6" s="1">
        <f t="shared" si="0"/>
        <v>679</v>
      </c>
    </row>
    <row r="7" spans="1:11">
      <c r="A7" t="s">
        <v>16</v>
      </c>
      <c r="B7">
        <v>7</v>
      </c>
      <c r="C7">
        <v>588</v>
      </c>
      <c r="D7">
        <v>830</v>
      </c>
      <c r="E7">
        <v>8</v>
      </c>
      <c r="F7">
        <v>1</v>
      </c>
      <c r="G7">
        <v>832</v>
      </c>
      <c r="K7" s="1">
        <f t="shared" si="0"/>
        <v>1074</v>
      </c>
    </row>
    <row r="8" spans="1:11">
      <c r="A8" t="s">
        <v>17</v>
      </c>
      <c r="B8">
        <v>8</v>
      </c>
      <c r="C8">
        <v>833</v>
      </c>
      <c r="D8">
        <v>856</v>
      </c>
      <c r="E8">
        <v>9</v>
      </c>
      <c r="F8">
        <v>1</v>
      </c>
      <c r="G8">
        <v>856</v>
      </c>
      <c r="K8" s="1">
        <f t="shared" si="0"/>
        <v>879</v>
      </c>
    </row>
    <row r="9" spans="1:11">
      <c r="A9" t="s">
        <v>18</v>
      </c>
      <c r="B9">
        <v>10</v>
      </c>
      <c r="C9">
        <v>1</v>
      </c>
      <c r="D9">
        <v>856</v>
      </c>
      <c r="E9">
        <v>11</v>
      </c>
      <c r="F9">
        <v>1</v>
      </c>
      <c r="G9">
        <v>354</v>
      </c>
      <c r="K9" s="1">
        <f t="shared" si="0"/>
        <v>1209</v>
      </c>
    </row>
    <row r="10" spans="1:11">
      <c r="A10" t="s">
        <v>19</v>
      </c>
      <c r="B10">
        <v>11</v>
      </c>
      <c r="C10">
        <v>355</v>
      </c>
      <c r="D10">
        <v>856</v>
      </c>
      <c r="E10">
        <v>12</v>
      </c>
      <c r="F10">
        <v>1</v>
      </c>
      <c r="G10">
        <v>601</v>
      </c>
      <c r="K10" s="1">
        <f t="shared" si="0"/>
        <v>1102</v>
      </c>
    </row>
    <row r="11" spans="1:11">
      <c r="A11" t="s">
        <v>51</v>
      </c>
      <c r="B11">
        <v>12</v>
      </c>
      <c r="C11">
        <v>602</v>
      </c>
      <c r="D11">
        <v>848</v>
      </c>
      <c r="E11">
        <v>13</v>
      </c>
      <c r="F11">
        <v>1</v>
      </c>
      <c r="G11">
        <v>527</v>
      </c>
      <c r="K11" s="1">
        <f t="shared" si="0"/>
        <v>773</v>
      </c>
    </row>
    <row r="12" spans="1:11">
      <c r="A12" t="s">
        <v>52</v>
      </c>
      <c r="B12">
        <v>13</v>
      </c>
      <c r="C12">
        <v>528</v>
      </c>
      <c r="D12">
        <v>809</v>
      </c>
      <c r="K12" s="1">
        <f t="shared" si="0"/>
        <v>282</v>
      </c>
    </row>
    <row r="13" spans="1:11">
      <c r="A13" t="s">
        <v>21</v>
      </c>
      <c r="B13">
        <v>13</v>
      </c>
      <c r="C13">
        <v>810</v>
      </c>
      <c r="D13">
        <v>854</v>
      </c>
      <c r="E13">
        <v>14</v>
      </c>
      <c r="F13">
        <v>1</v>
      </c>
      <c r="G13">
        <v>162</v>
      </c>
      <c r="K13" s="1">
        <f t="shared" si="0"/>
        <v>206</v>
      </c>
    </row>
    <row r="14" spans="1:11">
      <c r="A14" t="s">
        <v>22</v>
      </c>
      <c r="B14">
        <v>14</v>
      </c>
      <c r="C14">
        <v>163</v>
      </c>
      <c r="D14">
        <v>868</v>
      </c>
      <c r="E14">
        <v>15</v>
      </c>
      <c r="F14">
        <v>1</v>
      </c>
      <c r="G14">
        <v>123</v>
      </c>
      <c r="K14" s="1">
        <f t="shared" si="0"/>
        <v>828</v>
      </c>
    </row>
    <row r="15" spans="1:11">
      <c r="A15" t="s">
        <v>23</v>
      </c>
      <c r="B15">
        <v>15</v>
      </c>
      <c r="C15">
        <v>124</v>
      </c>
      <c r="D15">
        <v>848</v>
      </c>
      <c r="E15">
        <v>16</v>
      </c>
      <c r="F15">
        <v>1</v>
      </c>
      <c r="G15">
        <v>868</v>
      </c>
      <c r="H15">
        <v>17</v>
      </c>
      <c r="I15">
        <v>1</v>
      </c>
      <c r="J15">
        <v>158</v>
      </c>
      <c r="K15" s="1">
        <f t="shared" si="0"/>
        <v>1749</v>
      </c>
    </row>
    <row r="16" spans="1:11">
      <c r="A16" t="s">
        <v>24</v>
      </c>
      <c r="B16">
        <v>17</v>
      </c>
      <c r="C16">
        <v>159</v>
      </c>
      <c r="D16">
        <v>688</v>
      </c>
      <c r="K16" s="1">
        <f t="shared" si="0"/>
        <v>530</v>
      </c>
    </row>
    <row r="17" spans="1:11">
      <c r="A17" t="s">
        <v>25</v>
      </c>
      <c r="B17">
        <v>17</v>
      </c>
      <c r="C17">
        <v>689</v>
      </c>
      <c r="D17">
        <v>858</v>
      </c>
      <c r="E17">
        <v>18</v>
      </c>
      <c r="F17">
        <v>1</v>
      </c>
      <c r="G17">
        <v>113</v>
      </c>
      <c r="K17" s="1">
        <f t="shared" si="0"/>
        <v>282</v>
      </c>
    </row>
    <row r="18" spans="1:11">
      <c r="A18" t="s">
        <v>26</v>
      </c>
      <c r="B18">
        <v>18</v>
      </c>
      <c r="C18">
        <v>114</v>
      </c>
      <c r="D18">
        <v>858</v>
      </c>
      <c r="E18">
        <v>19</v>
      </c>
      <c r="F18">
        <v>1</v>
      </c>
      <c r="G18">
        <v>886</v>
      </c>
      <c r="H18">
        <v>20</v>
      </c>
      <c r="I18">
        <v>1</v>
      </c>
      <c r="J18">
        <v>144</v>
      </c>
      <c r="K18" s="1">
        <f t="shared" si="0"/>
        <v>1773</v>
      </c>
    </row>
    <row r="19" spans="1:11">
      <c r="A19" t="s">
        <v>27</v>
      </c>
      <c r="B19">
        <v>20</v>
      </c>
      <c r="C19">
        <v>145</v>
      </c>
      <c r="D19">
        <v>189</v>
      </c>
      <c r="K19" s="1">
        <f t="shared" si="0"/>
        <v>45</v>
      </c>
    </row>
    <row r="20" spans="1:11">
      <c r="A20" t="s">
        <v>28</v>
      </c>
      <c r="B20">
        <v>20</v>
      </c>
      <c r="C20">
        <v>190</v>
      </c>
      <c r="D20">
        <v>862</v>
      </c>
      <c r="E20">
        <v>21</v>
      </c>
      <c r="F20">
        <v>1</v>
      </c>
      <c r="G20">
        <v>119</v>
      </c>
      <c r="K20" s="1">
        <f t="shared" si="0"/>
        <v>791</v>
      </c>
    </row>
    <row r="21" spans="1:11">
      <c r="A21" t="s">
        <v>29</v>
      </c>
      <c r="B21">
        <v>21</v>
      </c>
      <c r="C21">
        <v>120</v>
      </c>
      <c r="D21">
        <v>856</v>
      </c>
      <c r="E21">
        <v>22</v>
      </c>
      <c r="F21">
        <v>1</v>
      </c>
      <c r="G21">
        <v>856</v>
      </c>
      <c r="K21" s="1">
        <f t="shared" si="0"/>
        <v>1592</v>
      </c>
    </row>
    <row r="22" spans="1:11">
      <c r="A22" t="s">
        <v>30</v>
      </c>
      <c r="B22">
        <v>23</v>
      </c>
      <c r="C22">
        <v>1</v>
      </c>
      <c r="D22">
        <v>714</v>
      </c>
      <c r="K22" s="1">
        <f t="shared" si="0"/>
        <v>714</v>
      </c>
    </row>
    <row r="23" spans="1:11">
      <c r="A23" t="s">
        <v>53</v>
      </c>
      <c r="B23">
        <v>23</v>
      </c>
      <c r="C23">
        <v>715</v>
      </c>
      <c r="D23">
        <v>860</v>
      </c>
      <c r="E23">
        <v>24</v>
      </c>
      <c r="F23">
        <v>1</v>
      </c>
      <c r="G23">
        <v>22</v>
      </c>
      <c r="K23" s="1">
        <f t="shared" si="0"/>
        <v>167</v>
      </c>
    </row>
    <row r="24" spans="1:11">
      <c r="A24" t="s">
        <v>54</v>
      </c>
      <c r="B24">
        <v>24</v>
      </c>
      <c r="C24">
        <v>23</v>
      </c>
      <c r="D24">
        <v>303</v>
      </c>
      <c r="K24" s="1">
        <f t="shared" si="0"/>
        <v>281</v>
      </c>
    </row>
    <row r="25" spans="1:11">
      <c r="A25" t="s">
        <v>32</v>
      </c>
      <c r="B25">
        <v>24</v>
      </c>
      <c r="C25">
        <v>304</v>
      </c>
      <c r="D25">
        <v>715</v>
      </c>
      <c r="K25" s="1">
        <f t="shared" si="0"/>
        <v>412</v>
      </c>
    </row>
    <row r="26" spans="1:11">
      <c r="A26" t="s">
        <v>33</v>
      </c>
      <c r="B26">
        <v>24</v>
      </c>
      <c r="C26">
        <v>716</v>
      </c>
      <c r="D26">
        <v>721</v>
      </c>
      <c r="K26" s="1">
        <f t="shared" si="0"/>
        <v>6</v>
      </c>
    </row>
    <row r="27" spans="1:11">
      <c r="A27" t="s">
        <v>34</v>
      </c>
      <c r="B27">
        <v>24</v>
      </c>
      <c r="C27">
        <v>722</v>
      </c>
      <c r="D27">
        <v>760</v>
      </c>
      <c r="K27" s="1">
        <f t="shared" si="0"/>
        <v>39</v>
      </c>
    </row>
    <row r="28" spans="1:11">
      <c r="A28" t="s">
        <v>35</v>
      </c>
      <c r="B28">
        <v>24</v>
      </c>
      <c r="C28">
        <v>761</v>
      </c>
      <c r="D28">
        <v>834</v>
      </c>
      <c r="K28" s="1">
        <f t="shared" si="0"/>
        <v>74</v>
      </c>
    </row>
    <row r="29" spans="1:11">
      <c r="A29" t="s">
        <v>11</v>
      </c>
      <c r="B29">
        <v>25</v>
      </c>
      <c r="C29">
        <v>1</v>
      </c>
      <c r="D29">
        <v>6</v>
      </c>
      <c r="K29" s="2">
        <f t="shared" si="0"/>
        <v>6</v>
      </c>
    </row>
    <row r="30" spans="1:11">
      <c r="A30" t="s">
        <v>55</v>
      </c>
      <c r="B30">
        <v>25</v>
      </c>
      <c r="C30">
        <v>1</v>
      </c>
      <c r="D30">
        <v>480</v>
      </c>
      <c r="K30" s="2">
        <f t="shared" si="0"/>
        <v>480</v>
      </c>
    </row>
    <row r="31" spans="1:11">
      <c r="A31" t="s">
        <v>78</v>
      </c>
      <c r="B31">
        <v>25</v>
      </c>
      <c r="C31">
        <v>483</v>
      </c>
      <c r="D31">
        <v>499</v>
      </c>
      <c r="K31" s="2">
        <f t="shared" si="0"/>
        <v>17</v>
      </c>
    </row>
    <row r="32" spans="1:11">
      <c r="K32" s="1"/>
    </row>
    <row r="33" spans="1:11">
      <c r="A33" t="s">
        <v>38</v>
      </c>
      <c r="K33" s="1">
        <f>SUM(K2:K29)</f>
        <v>20497</v>
      </c>
    </row>
    <row r="34" spans="1:11">
      <c r="A34" t="s">
        <v>79</v>
      </c>
      <c r="K34" s="1">
        <f>SUM(K30:K31)</f>
        <v>497</v>
      </c>
    </row>
    <row r="35" spans="1:11">
      <c r="A35" t="s">
        <v>80</v>
      </c>
      <c r="K35" s="1">
        <f>SUM(K33:K34)</f>
        <v>20994</v>
      </c>
    </row>
    <row r="36" spans="1:11">
      <c r="K36" s="1"/>
    </row>
    <row r="37" spans="1:11">
      <c r="A37" t="s">
        <v>41</v>
      </c>
      <c r="K37" s="1">
        <f>SUM(K3:K28)/26</f>
        <v>787.80769230769226</v>
      </c>
    </row>
    <row r="39" spans="1:11">
      <c r="A39" t="s">
        <v>81</v>
      </c>
      <c r="B39">
        <v>1</v>
      </c>
      <c r="C39">
        <v>909</v>
      </c>
      <c r="D39">
        <v>909</v>
      </c>
      <c r="K39" s="2">
        <f t="shared" ref="K39:K61" si="1">SUM(D39-C39+1,G39-F39,J39-I39)</f>
        <v>1</v>
      </c>
    </row>
    <row r="40" spans="1:11">
      <c r="A40" t="s">
        <v>81</v>
      </c>
      <c r="B40">
        <v>2</v>
      </c>
      <c r="C40">
        <v>833</v>
      </c>
      <c r="D40">
        <v>833</v>
      </c>
      <c r="K40" s="2">
        <f t="shared" si="1"/>
        <v>1</v>
      </c>
    </row>
    <row r="41" spans="1:11">
      <c r="A41" t="s">
        <v>81</v>
      </c>
      <c r="B41">
        <v>3</v>
      </c>
      <c r="C41">
        <v>865</v>
      </c>
      <c r="D41">
        <v>865</v>
      </c>
      <c r="K41" s="2">
        <f t="shared" si="1"/>
        <v>1</v>
      </c>
    </row>
    <row r="42" spans="1:11">
      <c r="A42" t="s">
        <v>81</v>
      </c>
      <c r="B42">
        <v>4</v>
      </c>
      <c r="C42">
        <v>813</v>
      </c>
      <c r="D42">
        <v>813</v>
      </c>
      <c r="K42" s="2">
        <f t="shared" si="1"/>
        <v>1</v>
      </c>
    </row>
    <row r="43" spans="1:11">
      <c r="A43" t="s">
        <v>81</v>
      </c>
      <c r="B43">
        <v>6</v>
      </c>
      <c r="C43">
        <v>849</v>
      </c>
      <c r="D43">
        <v>849</v>
      </c>
      <c r="K43" s="2">
        <f t="shared" si="1"/>
        <v>1</v>
      </c>
    </row>
    <row r="44" spans="1:11">
      <c r="A44" t="s">
        <v>81</v>
      </c>
      <c r="B44">
        <v>7</v>
      </c>
      <c r="C44">
        <v>831</v>
      </c>
      <c r="D44">
        <v>831</v>
      </c>
      <c r="K44" s="2">
        <f t="shared" si="1"/>
        <v>1</v>
      </c>
    </row>
    <row r="45" spans="1:11">
      <c r="A45" t="s">
        <v>81</v>
      </c>
      <c r="B45">
        <v>8</v>
      </c>
      <c r="C45">
        <v>857</v>
      </c>
      <c r="D45">
        <v>857</v>
      </c>
      <c r="K45" s="2">
        <f t="shared" si="1"/>
        <v>1</v>
      </c>
    </row>
    <row r="46" spans="1:11">
      <c r="A46" t="s">
        <v>81</v>
      </c>
      <c r="B46">
        <v>9</v>
      </c>
      <c r="C46">
        <v>857</v>
      </c>
      <c r="D46">
        <v>857</v>
      </c>
      <c r="K46" s="2">
        <f t="shared" si="1"/>
        <v>1</v>
      </c>
    </row>
    <row r="47" spans="1:11">
      <c r="A47" t="s">
        <v>81</v>
      </c>
      <c r="B47">
        <v>10</v>
      </c>
      <c r="C47">
        <v>857</v>
      </c>
      <c r="D47">
        <v>857</v>
      </c>
      <c r="K47" s="2">
        <f t="shared" si="1"/>
        <v>1</v>
      </c>
    </row>
    <row r="48" spans="1:11">
      <c r="A48" t="s">
        <v>81</v>
      </c>
      <c r="B48">
        <v>11</v>
      </c>
      <c r="C48">
        <v>857</v>
      </c>
      <c r="D48">
        <v>857</v>
      </c>
      <c r="K48" s="2">
        <f t="shared" si="1"/>
        <v>1</v>
      </c>
    </row>
    <row r="49" spans="1:11">
      <c r="A49" t="s">
        <v>81</v>
      </c>
      <c r="B49">
        <v>12</v>
      </c>
      <c r="C49">
        <v>849</v>
      </c>
      <c r="D49">
        <v>849</v>
      </c>
      <c r="K49" s="2">
        <f t="shared" si="1"/>
        <v>1</v>
      </c>
    </row>
    <row r="50" spans="1:11">
      <c r="A50" t="s">
        <v>81</v>
      </c>
      <c r="B50">
        <v>13</v>
      </c>
      <c r="C50">
        <v>855</v>
      </c>
      <c r="D50">
        <v>855</v>
      </c>
      <c r="K50" s="2">
        <f t="shared" si="1"/>
        <v>1</v>
      </c>
    </row>
    <row r="51" spans="1:11">
      <c r="A51" t="s">
        <v>81</v>
      </c>
      <c r="B51">
        <v>14</v>
      </c>
      <c r="C51">
        <v>869</v>
      </c>
      <c r="D51">
        <v>869</v>
      </c>
      <c r="K51" s="2">
        <f t="shared" si="1"/>
        <v>1</v>
      </c>
    </row>
    <row r="52" spans="1:11">
      <c r="A52" t="s">
        <v>81</v>
      </c>
      <c r="B52">
        <v>15</v>
      </c>
      <c r="C52">
        <v>849</v>
      </c>
      <c r="D52">
        <v>850</v>
      </c>
      <c r="K52" s="2">
        <f t="shared" si="1"/>
        <v>2</v>
      </c>
    </row>
    <row r="53" spans="1:11">
      <c r="A53" t="s">
        <v>81</v>
      </c>
      <c r="B53">
        <v>16</v>
      </c>
      <c r="C53">
        <v>869</v>
      </c>
      <c r="D53">
        <v>869</v>
      </c>
      <c r="K53" s="2">
        <f t="shared" si="1"/>
        <v>1</v>
      </c>
    </row>
    <row r="54" spans="1:11">
      <c r="A54" t="s">
        <v>81</v>
      </c>
      <c r="B54">
        <v>17</v>
      </c>
      <c r="C54">
        <v>859</v>
      </c>
      <c r="D54">
        <v>860</v>
      </c>
      <c r="K54" s="2">
        <f t="shared" si="1"/>
        <v>2</v>
      </c>
    </row>
    <row r="55" spans="1:11">
      <c r="A55" t="s">
        <v>81</v>
      </c>
      <c r="B55">
        <v>18</v>
      </c>
      <c r="C55">
        <v>859</v>
      </c>
      <c r="D55">
        <v>860</v>
      </c>
      <c r="K55" s="2">
        <f t="shared" si="1"/>
        <v>2</v>
      </c>
    </row>
    <row r="56" spans="1:11">
      <c r="A56" t="s">
        <v>81</v>
      </c>
      <c r="B56">
        <v>19</v>
      </c>
      <c r="C56">
        <v>886</v>
      </c>
      <c r="D56">
        <v>887</v>
      </c>
      <c r="K56" s="2">
        <f t="shared" si="1"/>
        <v>2</v>
      </c>
    </row>
    <row r="57" spans="1:11">
      <c r="A57" t="s">
        <v>81</v>
      </c>
      <c r="B57">
        <v>20</v>
      </c>
      <c r="C57">
        <v>863</v>
      </c>
      <c r="D57">
        <v>864</v>
      </c>
      <c r="K57" s="2">
        <f t="shared" si="1"/>
        <v>2</v>
      </c>
    </row>
    <row r="58" spans="1:11">
      <c r="A58" t="s">
        <v>81</v>
      </c>
      <c r="B58">
        <v>21</v>
      </c>
      <c r="C58">
        <v>857</v>
      </c>
      <c r="D58">
        <v>858</v>
      </c>
      <c r="K58" s="2">
        <f t="shared" si="1"/>
        <v>2</v>
      </c>
    </row>
    <row r="59" spans="1:11">
      <c r="A59" t="s">
        <v>81</v>
      </c>
      <c r="B59">
        <v>22</v>
      </c>
      <c r="C59">
        <v>857</v>
      </c>
      <c r="D59">
        <v>858</v>
      </c>
      <c r="K59" s="2">
        <f t="shared" si="1"/>
        <v>2</v>
      </c>
    </row>
    <row r="60" spans="1:11">
      <c r="A60" t="s">
        <v>81</v>
      </c>
      <c r="B60">
        <v>23</v>
      </c>
      <c r="C60">
        <v>861</v>
      </c>
      <c r="D60">
        <v>862</v>
      </c>
      <c r="K60" s="2">
        <f t="shared" si="1"/>
        <v>2</v>
      </c>
    </row>
    <row r="61" spans="1:11">
      <c r="A61" t="s">
        <v>81</v>
      </c>
      <c r="B61">
        <v>24</v>
      </c>
      <c r="C61">
        <v>835</v>
      </c>
      <c r="D61">
        <v>836</v>
      </c>
      <c r="K61" s="2">
        <f t="shared" si="1"/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2"/>
  <sheetViews>
    <sheetView workbookViewId="0">
      <selection activeCell="D3" sqref="D3"/>
    </sheetView>
  </sheetViews>
  <sheetFormatPr defaultRowHeight="15"/>
  <cols>
    <col min="1" max="1" width="13.28515625" customWidth="1"/>
    <col min="3" max="3" width="10.140625" customWidth="1"/>
    <col min="4" max="4" width="9.5703125" customWidth="1"/>
    <col min="6" max="6" width="10.140625" customWidth="1"/>
    <col min="7" max="7" width="9.5703125" customWidth="1"/>
    <col min="9" max="9" width="10.140625" customWidth="1"/>
    <col min="10" max="10" width="9.5703125" customWidth="1"/>
    <col min="12" max="12" width="10.140625" customWidth="1"/>
    <col min="13" max="13" width="9.5703125" customWidth="1"/>
    <col min="17" max="17" width="69" customWidth="1"/>
  </cols>
  <sheetData>
    <row r="1" spans="1:17">
      <c r="A1" t="s">
        <v>82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83</v>
      </c>
      <c r="L1" t="s">
        <v>84</v>
      </c>
      <c r="M1" t="s">
        <v>85</v>
      </c>
      <c r="N1" s="1" t="s">
        <v>10</v>
      </c>
      <c r="Q1" t="s">
        <v>86</v>
      </c>
    </row>
    <row r="2" spans="1:17">
      <c r="A2" t="s">
        <v>11</v>
      </c>
      <c r="B2">
        <v>1</v>
      </c>
      <c r="C2">
        <v>7</v>
      </c>
      <c r="D2">
        <v>24</v>
      </c>
      <c r="N2" s="1">
        <f t="shared" ref="N2:N28" si="0">SUM(D2-C2+1,G2-F2,J2-I2,M2-L2)</f>
        <v>18</v>
      </c>
    </row>
    <row r="3" spans="1:17">
      <c r="A3" t="s">
        <v>12</v>
      </c>
      <c r="B3">
        <v>1</v>
      </c>
      <c r="C3">
        <v>1</v>
      </c>
      <c r="D3">
        <v>976</v>
      </c>
      <c r="E3">
        <v>2</v>
      </c>
      <c r="F3">
        <v>1</v>
      </c>
      <c r="G3">
        <v>976</v>
      </c>
      <c r="H3">
        <v>3</v>
      </c>
      <c r="I3">
        <v>1</v>
      </c>
      <c r="J3">
        <v>86</v>
      </c>
      <c r="N3" s="1">
        <f t="shared" si="0"/>
        <v>2036</v>
      </c>
      <c r="Q3" t="s">
        <v>119</v>
      </c>
    </row>
    <row r="4" spans="1:17">
      <c r="A4" t="s">
        <v>13</v>
      </c>
      <c r="B4">
        <v>3</v>
      </c>
      <c r="C4">
        <v>87</v>
      </c>
      <c r="D4">
        <v>992</v>
      </c>
      <c r="E4">
        <v>4</v>
      </c>
      <c r="F4">
        <v>1</v>
      </c>
      <c r="G4">
        <v>911</v>
      </c>
      <c r="N4" s="1">
        <f t="shared" si="0"/>
        <v>1816</v>
      </c>
    </row>
    <row r="5" spans="1:17">
      <c r="A5" t="s">
        <v>14</v>
      </c>
      <c r="B5">
        <v>4</v>
      </c>
      <c r="C5">
        <v>912</v>
      </c>
      <c r="D5">
        <v>1004</v>
      </c>
      <c r="E5">
        <v>5</v>
      </c>
      <c r="F5">
        <v>1</v>
      </c>
      <c r="G5">
        <v>964</v>
      </c>
      <c r="H5">
        <v>6</v>
      </c>
      <c r="I5">
        <v>1</v>
      </c>
      <c r="J5">
        <v>992</v>
      </c>
      <c r="K5">
        <v>7</v>
      </c>
      <c r="L5">
        <v>1</v>
      </c>
      <c r="M5">
        <v>724</v>
      </c>
      <c r="N5" s="1">
        <f t="shared" si="0"/>
        <v>2770</v>
      </c>
    </row>
    <row r="6" spans="1:17">
      <c r="A6" t="s">
        <v>15</v>
      </c>
      <c r="B6">
        <v>7</v>
      </c>
      <c r="C6">
        <v>725</v>
      </c>
      <c r="D6">
        <v>984</v>
      </c>
      <c r="E6">
        <v>8</v>
      </c>
      <c r="F6">
        <v>1</v>
      </c>
      <c r="G6">
        <v>787</v>
      </c>
      <c r="N6" s="1">
        <f t="shared" si="0"/>
        <v>1046</v>
      </c>
    </row>
    <row r="7" spans="1:17">
      <c r="A7" t="s">
        <v>16</v>
      </c>
      <c r="B7">
        <v>8</v>
      </c>
      <c r="C7">
        <v>788</v>
      </c>
      <c r="D7">
        <v>1000</v>
      </c>
      <c r="E7">
        <v>9</v>
      </c>
      <c r="F7">
        <v>1</v>
      </c>
      <c r="G7">
        <v>960</v>
      </c>
      <c r="H7">
        <v>10</v>
      </c>
      <c r="I7">
        <v>1</v>
      </c>
      <c r="J7">
        <v>110</v>
      </c>
      <c r="N7" s="1">
        <f t="shared" si="0"/>
        <v>1281</v>
      </c>
    </row>
    <row r="8" spans="1:17">
      <c r="A8" t="s">
        <v>17</v>
      </c>
      <c r="B8">
        <v>10</v>
      </c>
      <c r="C8">
        <v>111</v>
      </c>
      <c r="D8">
        <v>944</v>
      </c>
      <c r="E8">
        <v>11</v>
      </c>
      <c r="F8">
        <v>1</v>
      </c>
      <c r="G8">
        <v>376</v>
      </c>
      <c r="N8" s="1">
        <f t="shared" si="0"/>
        <v>1209</v>
      </c>
    </row>
    <row r="9" spans="1:17">
      <c r="A9" t="s">
        <v>18</v>
      </c>
      <c r="B9">
        <v>11</v>
      </c>
      <c r="C9">
        <v>377</v>
      </c>
      <c r="D9">
        <v>944</v>
      </c>
      <c r="E9">
        <v>12</v>
      </c>
      <c r="F9">
        <v>1</v>
      </c>
      <c r="G9">
        <v>779</v>
      </c>
      <c r="N9" s="1">
        <f t="shared" si="0"/>
        <v>1346</v>
      </c>
    </row>
    <row r="10" spans="1:17">
      <c r="A10" t="s">
        <v>19</v>
      </c>
      <c r="B10">
        <v>12</v>
      </c>
      <c r="C10">
        <v>780</v>
      </c>
      <c r="D10">
        <v>960</v>
      </c>
      <c r="E10">
        <v>13</v>
      </c>
      <c r="F10">
        <v>1</v>
      </c>
      <c r="G10">
        <v>960</v>
      </c>
      <c r="H10">
        <v>14</v>
      </c>
      <c r="I10">
        <v>1</v>
      </c>
      <c r="J10">
        <v>212</v>
      </c>
      <c r="N10" s="1">
        <f t="shared" si="0"/>
        <v>1351</v>
      </c>
    </row>
    <row r="11" spans="1:17">
      <c r="A11" t="s">
        <v>51</v>
      </c>
      <c r="B11">
        <v>14</v>
      </c>
      <c r="C11">
        <v>213</v>
      </c>
      <c r="D11">
        <v>920</v>
      </c>
      <c r="E11">
        <v>15</v>
      </c>
      <c r="F11">
        <v>1</v>
      </c>
      <c r="G11">
        <v>102</v>
      </c>
      <c r="N11" s="1">
        <f t="shared" si="0"/>
        <v>809</v>
      </c>
    </row>
    <row r="12" spans="1:17">
      <c r="A12" t="s">
        <v>52</v>
      </c>
      <c r="B12">
        <v>15</v>
      </c>
      <c r="C12">
        <v>103</v>
      </c>
      <c r="D12">
        <v>616</v>
      </c>
      <c r="N12" s="1">
        <f t="shared" si="0"/>
        <v>514</v>
      </c>
    </row>
    <row r="13" spans="1:17">
      <c r="A13" t="s">
        <v>21</v>
      </c>
      <c r="B13">
        <v>15</v>
      </c>
      <c r="C13">
        <v>619</v>
      </c>
      <c r="D13">
        <v>960</v>
      </c>
      <c r="N13" s="1">
        <f t="shared" si="0"/>
        <v>342</v>
      </c>
    </row>
    <row r="14" spans="1:17">
      <c r="A14" t="s">
        <v>22</v>
      </c>
      <c r="B14">
        <v>16</v>
      </c>
      <c r="C14">
        <v>1</v>
      </c>
      <c r="D14">
        <v>992</v>
      </c>
      <c r="E14">
        <v>17</v>
      </c>
      <c r="F14">
        <v>1</v>
      </c>
      <c r="G14">
        <v>187</v>
      </c>
      <c r="N14" s="1">
        <f t="shared" si="0"/>
        <v>1178</v>
      </c>
    </row>
    <row r="15" spans="1:17">
      <c r="A15" t="s">
        <v>23</v>
      </c>
      <c r="B15">
        <v>17</v>
      </c>
      <c r="C15">
        <v>188</v>
      </c>
      <c r="D15">
        <v>1020</v>
      </c>
      <c r="E15">
        <v>18</v>
      </c>
      <c r="F15">
        <v>1</v>
      </c>
      <c r="G15">
        <v>968</v>
      </c>
      <c r="H15">
        <v>19</v>
      </c>
      <c r="I15">
        <v>1</v>
      </c>
      <c r="J15">
        <v>145</v>
      </c>
      <c r="N15" s="1">
        <f t="shared" si="0"/>
        <v>1944</v>
      </c>
    </row>
    <row r="16" spans="1:17">
      <c r="A16" t="s">
        <v>24</v>
      </c>
      <c r="B16">
        <v>19</v>
      </c>
      <c r="C16">
        <v>146</v>
      </c>
      <c r="D16">
        <v>930</v>
      </c>
      <c r="N16" s="1">
        <f t="shared" si="0"/>
        <v>785</v>
      </c>
    </row>
    <row r="17" spans="1:15">
      <c r="A17" t="s">
        <v>25</v>
      </c>
      <c r="B17">
        <v>19</v>
      </c>
      <c r="C17">
        <v>931</v>
      </c>
      <c r="D17">
        <v>996</v>
      </c>
      <c r="E17">
        <v>20</v>
      </c>
      <c r="F17">
        <v>1</v>
      </c>
      <c r="G17">
        <v>430</v>
      </c>
      <c r="N17" s="1">
        <f t="shared" si="0"/>
        <v>495</v>
      </c>
    </row>
    <row r="18" spans="1:15">
      <c r="A18" t="s">
        <v>26</v>
      </c>
      <c r="B18">
        <v>20</v>
      </c>
      <c r="C18">
        <v>431</v>
      </c>
      <c r="D18">
        <v>980</v>
      </c>
      <c r="E18">
        <v>21</v>
      </c>
      <c r="F18">
        <v>1</v>
      </c>
      <c r="G18">
        <v>984</v>
      </c>
      <c r="H18">
        <v>22</v>
      </c>
      <c r="I18">
        <v>1</v>
      </c>
      <c r="J18">
        <v>704</v>
      </c>
      <c r="N18" s="1">
        <f t="shared" si="0"/>
        <v>2236</v>
      </c>
    </row>
    <row r="19" spans="1:15">
      <c r="A19" t="s">
        <v>27</v>
      </c>
      <c r="B19">
        <v>22</v>
      </c>
      <c r="C19">
        <v>705</v>
      </c>
      <c r="D19">
        <v>764</v>
      </c>
      <c r="N19" s="1">
        <f t="shared" si="0"/>
        <v>60</v>
      </c>
    </row>
    <row r="20" spans="1:15">
      <c r="A20" t="s">
        <v>28</v>
      </c>
      <c r="B20">
        <v>22</v>
      </c>
      <c r="C20">
        <v>765</v>
      </c>
      <c r="D20">
        <v>976</v>
      </c>
      <c r="E20">
        <v>23</v>
      </c>
      <c r="F20">
        <v>1</v>
      </c>
      <c r="G20">
        <v>952</v>
      </c>
      <c r="N20" s="1">
        <f t="shared" si="0"/>
        <v>1163</v>
      </c>
    </row>
    <row r="21" spans="1:15">
      <c r="A21" t="s">
        <v>29</v>
      </c>
      <c r="B21">
        <v>23</v>
      </c>
      <c r="C21">
        <v>953</v>
      </c>
      <c r="D21">
        <v>1024</v>
      </c>
      <c r="E21">
        <v>24</v>
      </c>
      <c r="F21">
        <v>1</v>
      </c>
      <c r="G21">
        <v>1024</v>
      </c>
      <c r="H21">
        <v>25</v>
      </c>
      <c r="I21">
        <v>1</v>
      </c>
      <c r="J21">
        <v>1064</v>
      </c>
      <c r="K21">
        <v>26</v>
      </c>
      <c r="L21">
        <v>1</v>
      </c>
      <c r="M21">
        <v>320</v>
      </c>
      <c r="N21" s="1">
        <f t="shared" si="0"/>
        <v>2477</v>
      </c>
    </row>
    <row r="22" spans="1:15">
      <c r="A22" t="s">
        <v>30</v>
      </c>
      <c r="B22">
        <v>26</v>
      </c>
      <c r="C22">
        <v>321</v>
      </c>
      <c r="D22">
        <v>1064</v>
      </c>
      <c r="E22">
        <v>27</v>
      </c>
      <c r="F22">
        <v>1</v>
      </c>
      <c r="G22">
        <v>552</v>
      </c>
      <c r="N22" s="1">
        <f t="shared" si="0"/>
        <v>1295</v>
      </c>
    </row>
    <row r="23" spans="1:15">
      <c r="A23" t="s">
        <v>53</v>
      </c>
      <c r="B23">
        <v>27</v>
      </c>
      <c r="C23">
        <v>553</v>
      </c>
      <c r="D23">
        <v>829</v>
      </c>
      <c r="N23" s="1">
        <f t="shared" si="0"/>
        <v>277</v>
      </c>
    </row>
    <row r="24" spans="1:15">
      <c r="A24" t="s">
        <v>54</v>
      </c>
      <c r="B24">
        <v>27</v>
      </c>
      <c r="C24">
        <v>830</v>
      </c>
      <c r="D24">
        <v>1064</v>
      </c>
      <c r="E24">
        <v>28</v>
      </c>
      <c r="F24">
        <v>1</v>
      </c>
      <c r="G24">
        <v>222</v>
      </c>
      <c r="N24" s="1">
        <f t="shared" si="0"/>
        <v>456</v>
      </c>
    </row>
    <row r="25" spans="1:15">
      <c r="A25" t="s">
        <v>32</v>
      </c>
      <c r="B25">
        <v>28</v>
      </c>
      <c r="C25">
        <v>223</v>
      </c>
      <c r="D25">
        <v>880</v>
      </c>
      <c r="N25" s="1">
        <f t="shared" si="0"/>
        <v>658</v>
      </c>
    </row>
    <row r="26" spans="1:15">
      <c r="A26" t="s">
        <v>33</v>
      </c>
      <c r="B26">
        <v>28</v>
      </c>
      <c r="C26">
        <v>881</v>
      </c>
      <c r="D26">
        <v>889</v>
      </c>
      <c r="N26" s="1">
        <f t="shared" si="0"/>
        <v>9</v>
      </c>
    </row>
    <row r="27" spans="1:15">
      <c r="A27" t="s">
        <v>34</v>
      </c>
      <c r="B27">
        <v>28</v>
      </c>
      <c r="C27">
        <v>890</v>
      </c>
      <c r="D27">
        <v>947</v>
      </c>
      <c r="N27" s="1">
        <f t="shared" si="0"/>
        <v>58</v>
      </c>
    </row>
    <row r="28" spans="1:15">
      <c r="A28" t="s">
        <v>35</v>
      </c>
      <c r="B28">
        <v>28</v>
      </c>
      <c r="C28">
        <v>948</v>
      </c>
      <c r="D28">
        <v>1064</v>
      </c>
      <c r="N28" s="1">
        <f t="shared" si="0"/>
        <v>117</v>
      </c>
    </row>
    <row r="29" spans="1:15">
      <c r="A29" t="s">
        <v>11</v>
      </c>
      <c r="B29">
        <v>29</v>
      </c>
      <c r="C29">
        <v>5</v>
      </c>
      <c r="D29">
        <v>8</v>
      </c>
      <c r="N29" s="1">
        <f>SUM(D29-C29+1,G29-F29,J29-I29,M29-L29)</f>
        <v>4</v>
      </c>
    </row>
    <row r="30" spans="1:15">
      <c r="A30" t="s">
        <v>55</v>
      </c>
      <c r="B30">
        <v>29</v>
      </c>
      <c r="C30">
        <v>1</v>
      </c>
      <c r="D30">
        <v>947</v>
      </c>
      <c r="N30" s="1">
        <f>SUM(D30-C30+1,G30-F30,J30-I30,M30-L30)</f>
        <v>947</v>
      </c>
    </row>
    <row r="31" spans="1:15">
      <c r="A31" t="s">
        <v>40</v>
      </c>
      <c r="N31" s="1">
        <f>SUM(N3:N29)</f>
        <v>27732</v>
      </c>
      <c r="O31" s="1"/>
    </row>
    <row r="32" spans="1:15">
      <c r="A32" t="s">
        <v>41</v>
      </c>
      <c r="N32" s="1">
        <f>SUM(N31/26)</f>
        <v>1066.6153846153845</v>
      </c>
    </row>
    <row r="34" spans="1:14">
      <c r="A34" t="s">
        <v>43</v>
      </c>
      <c r="B34">
        <v>1</v>
      </c>
      <c r="C34">
        <v>25</v>
      </c>
      <c r="D34">
        <v>32</v>
      </c>
      <c r="N34" s="1">
        <f>SUM(D34-C34+1,G34-F34,J34-I34,M34-L34)</f>
        <v>8</v>
      </c>
    </row>
    <row r="35" spans="1:14">
      <c r="A35" t="s">
        <v>43</v>
      </c>
      <c r="B35">
        <v>2</v>
      </c>
      <c r="C35">
        <v>5</v>
      </c>
      <c r="D35">
        <v>12</v>
      </c>
      <c r="N35" s="1">
        <f>SUM(D35-C35+1,G35-F35,J35-I35,M35-L35)</f>
        <v>8</v>
      </c>
    </row>
    <row r="36" spans="1:14">
      <c r="A36" t="s">
        <v>43</v>
      </c>
      <c r="B36">
        <v>3</v>
      </c>
      <c r="N36" s="1">
        <f t="shared" ref="N36:N61" si="1">SUM(D36-C36+1,G36-F36,J36-I36,M36-L36)</f>
        <v>1</v>
      </c>
    </row>
    <row r="37" spans="1:14">
      <c r="A37" t="s">
        <v>43</v>
      </c>
      <c r="B37">
        <v>4</v>
      </c>
      <c r="N37" s="1">
        <f t="shared" si="1"/>
        <v>1</v>
      </c>
    </row>
    <row r="38" spans="1:14">
      <c r="A38" t="s">
        <v>43</v>
      </c>
      <c r="B38">
        <v>5</v>
      </c>
      <c r="N38" s="1">
        <f t="shared" si="1"/>
        <v>1</v>
      </c>
    </row>
    <row r="39" spans="1:14">
      <c r="A39" t="s">
        <v>43</v>
      </c>
      <c r="B39">
        <v>6</v>
      </c>
      <c r="N39" s="1">
        <f t="shared" si="1"/>
        <v>1</v>
      </c>
    </row>
    <row r="40" spans="1:14">
      <c r="A40" t="s">
        <v>43</v>
      </c>
      <c r="B40">
        <v>7</v>
      </c>
      <c r="N40" s="1">
        <f t="shared" si="1"/>
        <v>1</v>
      </c>
    </row>
    <row r="41" spans="1:14">
      <c r="A41" t="s">
        <v>43</v>
      </c>
      <c r="B41">
        <v>8</v>
      </c>
      <c r="N41" s="1">
        <f t="shared" si="1"/>
        <v>1</v>
      </c>
    </row>
    <row r="42" spans="1:14">
      <c r="A42" t="s">
        <v>43</v>
      </c>
      <c r="B42">
        <v>9</v>
      </c>
      <c r="N42" s="1">
        <f t="shared" si="1"/>
        <v>1</v>
      </c>
    </row>
    <row r="43" spans="1:14">
      <c r="A43" t="s">
        <v>43</v>
      </c>
      <c r="B43">
        <v>10</v>
      </c>
      <c r="N43" s="1">
        <f t="shared" si="1"/>
        <v>1</v>
      </c>
    </row>
    <row r="44" spans="1:14">
      <c r="A44" t="s">
        <v>43</v>
      </c>
      <c r="B44">
        <v>11</v>
      </c>
      <c r="N44" s="1">
        <f t="shared" si="1"/>
        <v>1</v>
      </c>
    </row>
    <row r="45" spans="1:14">
      <c r="A45" t="s">
        <v>43</v>
      </c>
      <c r="B45">
        <v>12</v>
      </c>
      <c r="N45" s="1">
        <f t="shared" si="1"/>
        <v>1</v>
      </c>
    </row>
    <row r="46" spans="1:14">
      <c r="A46" t="s">
        <v>43</v>
      </c>
      <c r="B46">
        <v>13</v>
      </c>
      <c r="N46" s="1">
        <f t="shared" si="1"/>
        <v>1</v>
      </c>
    </row>
    <row r="47" spans="1:14">
      <c r="A47" t="s">
        <v>43</v>
      </c>
      <c r="B47">
        <v>14</v>
      </c>
      <c r="N47" s="1">
        <f t="shared" si="1"/>
        <v>1</v>
      </c>
    </row>
    <row r="48" spans="1:14">
      <c r="A48" t="s">
        <v>43</v>
      </c>
      <c r="B48">
        <v>15</v>
      </c>
      <c r="N48" s="1">
        <f t="shared" si="1"/>
        <v>1</v>
      </c>
    </row>
    <row r="49" spans="1:14">
      <c r="A49" t="s">
        <v>43</v>
      </c>
      <c r="B49">
        <v>16</v>
      </c>
      <c r="N49" s="1">
        <f t="shared" si="1"/>
        <v>1</v>
      </c>
    </row>
    <row r="50" spans="1:14">
      <c r="A50" t="s">
        <v>43</v>
      </c>
      <c r="B50">
        <v>17</v>
      </c>
      <c r="N50" s="1">
        <f t="shared" si="1"/>
        <v>1</v>
      </c>
    </row>
    <row r="51" spans="1:14">
      <c r="A51" t="s">
        <v>43</v>
      </c>
      <c r="B51">
        <v>18</v>
      </c>
      <c r="N51" s="1">
        <f t="shared" si="1"/>
        <v>1</v>
      </c>
    </row>
    <row r="52" spans="1:14">
      <c r="A52" t="s">
        <v>43</v>
      </c>
      <c r="B52">
        <v>19</v>
      </c>
      <c r="N52" s="1">
        <f t="shared" si="1"/>
        <v>1</v>
      </c>
    </row>
    <row r="53" spans="1:14">
      <c r="A53" t="s">
        <v>43</v>
      </c>
      <c r="B53">
        <v>20</v>
      </c>
      <c r="N53" s="1">
        <f t="shared" si="1"/>
        <v>1</v>
      </c>
    </row>
    <row r="54" spans="1:14">
      <c r="A54" t="s">
        <v>43</v>
      </c>
      <c r="B54">
        <v>21</v>
      </c>
      <c r="N54" s="1">
        <f t="shared" si="1"/>
        <v>1</v>
      </c>
    </row>
    <row r="55" spans="1:14">
      <c r="A55" t="s">
        <v>43</v>
      </c>
      <c r="B55">
        <v>22</v>
      </c>
      <c r="C55">
        <v>5</v>
      </c>
      <c r="D55">
        <v>14</v>
      </c>
      <c r="N55" s="1">
        <f t="shared" si="1"/>
        <v>10</v>
      </c>
    </row>
    <row r="56" spans="1:14">
      <c r="A56" t="s">
        <v>43</v>
      </c>
      <c r="B56">
        <v>23</v>
      </c>
      <c r="N56" s="1">
        <f t="shared" si="1"/>
        <v>1</v>
      </c>
    </row>
    <row r="57" spans="1:14">
      <c r="A57" t="s">
        <v>43</v>
      </c>
      <c r="B57">
        <v>24</v>
      </c>
      <c r="N57" s="1">
        <f t="shared" si="1"/>
        <v>1</v>
      </c>
    </row>
    <row r="58" spans="1:14">
      <c r="A58" t="s">
        <v>43</v>
      </c>
      <c r="B58">
        <v>25</v>
      </c>
      <c r="N58" s="1">
        <f t="shared" si="1"/>
        <v>1</v>
      </c>
    </row>
    <row r="59" spans="1:14">
      <c r="A59" t="s">
        <v>43</v>
      </c>
      <c r="B59">
        <v>26</v>
      </c>
      <c r="N59" s="1">
        <f t="shared" si="1"/>
        <v>1</v>
      </c>
    </row>
    <row r="60" spans="1:14">
      <c r="A60" t="s">
        <v>43</v>
      </c>
      <c r="B60">
        <v>27</v>
      </c>
      <c r="N60" s="1">
        <f t="shared" si="1"/>
        <v>1</v>
      </c>
    </row>
    <row r="61" spans="1:14">
      <c r="A61" t="s">
        <v>43</v>
      </c>
      <c r="B61">
        <v>28</v>
      </c>
      <c r="N61" s="1">
        <f t="shared" si="1"/>
        <v>1</v>
      </c>
    </row>
    <row r="62" spans="1:14">
      <c r="A62" t="s">
        <v>43</v>
      </c>
      <c r="B62">
        <v>29</v>
      </c>
      <c r="C62">
        <v>949</v>
      </c>
      <c r="D62">
        <v>974</v>
      </c>
      <c r="N62" s="1">
        <f>SUM(D62-C62+1,G62-F62,J62-I62,M62-L62)</f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7"/>
  <sheetViews>
    <sheetView workbookViewId="0">
      <selection activeCell="D21" sqref="D21"/>
    </sheetView>
  </sheetViews>
  <sheetFormatPr defaultRowHeight="15"/>
  <cols>
    <col min="1" max="1" width="9.5703125" customWidth="1"/>
    <col min="2" max="3" width="10.7109375" customWidth="1"/>
    <col min="4" max="4" width="13.28515625" customWidth="1"/>
    <col min="5" max="5" width="12.42578125" customWidth="1"/>
  </cols>
  <sheetData>
    <row r="1" spans="1:31">
      <c r="A1" t="s">
        <v>87</v>
      </c>
      <c r="B1" t="s">
        <v>88</v>
      </c>
      <c r="C1" t="s">
        <v>1</v>
      </c>
      <c r="D1" t="s">
        <v>4</v>
      </c>
      <c r="E1" t="s">
        <v>7</v>
      </c>
      <c r="F1" t="s">
        <v>83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</row>
    <row r="2" spans="1:31">
      <c r="A2" t="s">
        <v>114</v>
      </c>
      <c r="B2">
        <f>SUM(Table5[[#This Row],[v1]:[v29]])</f>
        <v>15679</v>
      </c>
      <c r="C2" s="1">
        <v>817</v>
      </c>
      <c r="D2" s="1">
        <v>802</v>
      </c>
      <c r="E2">
        <v>812</v>
      </c>
      <c r="F2" s="1">
        <v>798</v>
      </c>
      <c r="G2">
        <v>810</v>
      </c>
      <c r="H2">
        <v>802</v>
      </c>
      <c r="I2">
        <v>802</v>
      </c>
      <c r="J2">
        <v>796</v>
      </c>
      <c r="K2">
        <v>806</v>
      </c>
      <c r="L2">
        <v>792</v>
      </c>
      <c r="M2">
        <v>818</v>
      </c>
      <c r="N2">
        <v>802</v>
      </c>
      <c r="O2">
        <v>802</v>
      </c>
      <c r="P2">
        <v>796</v>
      </c>
      <c r="Q2">
        <v>802</v>
      </c>
      <c r="R2">
        <v>800</v>
      </c>
      <c r="S2">
        <v>828</v>
      </c>
      <c r="T2">
        <v>944</v>
      </c>
      <c r="U2">
        <v>522</v>
      </c>
      <c r="V2">
        <v>528</v>
      </c>
      <c r="X2" s="1"/>
      <c r="Y2" s="1"/>
      <c r="AA2" s="1"/>
    </row>
    <row r="3" spans="1:31">
      <c r="A3" t="s">
        <v>115</v>
      </c>
      <c r="B3">
        <f>SUM(Table5[[#This Row],[v1]:[v29]])</f>
        <v>18980</v>
      </c>
      <c r="C3" s="1">
        <v>904</v>
      </c>
      <c r="D3" s="1">
        <v>967</v>
      </c>
      <c r="E3" s="1">
        <v>943</v>
      </c>
      <c r="F3" s="1">
        <v>846</v>
      </c>
      <c r="G3">
        <v>880</v>
      </c>
      <c r="H3">
        <v>869</v>
      </c>
      <c r="I3">
        <v>837</v>
      </c>
      <c r="J3">
        <v>887</v>
      </c>
      <c r="K3">
        <v>879</v>
      </c>
      <c r="L3">
        <v>850</v>
      </c>
      <c r="M3">
        <v>825</v>
      </c>
      <c r="N3">
        <v>889</v>
      </c>
      <c r="O3">
        <v>801</v>
      </c>
      <c r="P3">
        <v>945</v>
      </c>
      <c r="Q3">
        <v>883</v>
      </c>
      <c r="R3">
        <v>891</v>
      </c>
      <c r="S3">
        <v>847</v>
      </c>
      <c r="T3">
        <v>826</v>
      </c>
      <c r="U3">
        <v>870</v>
      </c>
      <c r="V3">
        <v>1050</v>
      </c>
      <c r="W3">
        <v>1080</v>
      </c>
      <c r="X3" s="1">
        <v>211</v>
      </c>
      <c r="Y3" s="1"/>
      <c r="Z3" s="1"/>
      <c r="AA3" s="1"/>
    </row>
    <row r="4" spans="1:31">
      <c r="A4" t="s">
        <v>116</v>
      </c>
      <c r="B4">
        <f>SUM(Table5[[#This Row],[v1]:[v29]])</f>
        <v>21830</v>
      </c>
      <c r="C4" s="1">
        <v>967</v>
      </c>
      <c r="D4">
        <v>901</v>
      </c>
      <c r="E4" s="1">
        <v>877</v>
      </c>
      <c r="F4" s="1">
        <v>891</v>
      </c>
      <c r="G4">
        <v>839</v>
      </c>
      <c r="H4">
        <v>879</v>
      </c>
      <c r="I4">
        <v>849</v>
      </c>
      <c r="J4">
        <v>887</v>
      </c>
      <c r="K4">
        <v>889</v>
      </c>
      <c r="L4">
        <v>876</v>
      </c>
      <c r="M4">
        <v>891</v>
      </c>
      <c r="N4">
        <v>869</v>
      </c>
      <c r="O4">
        <v>885</v>
      </c>
      <c r="P4">
        <v>893</v>
      </c>
      <c r="Q4">
        <v>875</v>
      </c>
      <c r="R4">
        <v>895</v>
      </c>
      <c r="S4">
        <v>919</v>
      </c>
      <c r="T4">
        <v>889</v>
      </c>
      <c r="U4">
        <v>905</v>
      </c>
      <c r="V4">
        <v>891</v>
      </c>
      <c r="W4">
        <v>891</v>
      </c>
      <c r="X4" s="1">
        <v>887</v>
      </c>
      <c r="Y4">
        <v>895</v>
      </c>
      <c r="Z4" s="1">
        <v>882</v>
      </c>
      <c r="AA4" s="1">
        <v>508</v>
      </c>
    </row>
    <row r="5" spans="1:31">
      <c r="A5" t="s">
        <v>117</v>
      </c>
      <c r="B5">
        <f>SUM(Table5[[#This Row],[v1]:[v29]])</f>
        <v>30042</v>
      </c>
      <c r="C5">
        <v>1044</v>
      </c>
      <c r="D5">
        <v>1044</v>
      </c>
      <c r="E5">
        <v>1022</v>
      </c>
      <c r="F5">
        <v>1050</v>
      </c>
      <c r="G5">
        <v>1016</v>
      </c>
      <c r="H5">
        <v>1026</v>
      </c>
      <c r="I5">
        <v>1012</v>
      </c>
      <c r="J5">
        <v>1034</v>
      </c>
      <c r="K5">
        <v>1016</v>
      </c>
      <c r="L5">
        <v>980</v>
      </c>
      <c r="M5">
        <v>978</v>
      </c>
      <c r="N5">
        <v>990</v>
      </c>
      <c r="O5">
        <v>994</v>
      </c>
      <c r="P5">
        <v>976</v>
      </c>
      <c r="Q5">
        <v>1026</v>
      </c>
      <c r="R5">
        <v>1018</v>
      </c>
      <c r="S5">
        <v>1054</v>
      </c>
      <c r="T5">
        <v>1014</v>
      </c>
      <c r="U5">
        <v>1058</v>
      </c>
      <c r="V5">
        <v>1046</v>
      </c>
      <c r="W5">
        <v>1030</v>
      </c>
      <c r="X5">
        <v>998</v>
      </c>
      <c r="Y5">
        <v>1084</v>
      </c>
      <c r="Z5">
        <v>1114</v>
      </c>
      <c r="AA5">
        <v>1110</v>
      </c>
      <c r="AB5">
        <v>1114</v>
      </c>
      <c r="AC5">
        <v>1106</v>
      </c>
      <c r="AD5">
        <v>1100</v>
      </c>
      <c r="AE5">
        <v>988</v>
      </c>
    </row>
    <row r="7" spans="1:31">
      <c r="A7" t="s">
        <v>118</v>
      </c>
      <c r="B7">
        <f>SUM(B2:B6)</f>
        <v>86531</v>
      </c>
      <c r="C7" s="1"/>
      <c r="D7" s="1"/>
      <c r="F7" s="1"/>
      <c r="X7" s="1"/>
      <c r="Y7" s="1"/>
      <c r="AA7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221D-EA54-4E35-B277-53ED8FCF2073}">
  <dimension ref="A1:M51"/>
  <sheetViews>
    <sheetView tabSelected="1" topLeftCell="A37" workbookViewId="0">
      <selection activeCell="A52" sqref="A52"/>
    </sheetView>
  </sheetViews>
  <sheetFormatPr defaultRowHeight="15"/>
  <cols>
    <col min="3" max="3" width="11.5703125" bestFit="1" customWidth="1"/>
    <col min="4" max="4" width="5.140625" customWidth="1"/>
    <col min="5" max="5" width="5.140625" hidden="1" customWidth="1"/>
    <col min="6" max="6" width="6.7109375" customWidth="1"/>
    <col min="7" max="7" width="6.42578125" customWidth="1"/>
    <col min="8" max="8" width="5.140625" customWidth="1"/>
    <col min="9" max="9" width="8.7109375" bestFit="1" customWidth="1"/>
    <col min="11" max="11" width="10.42578125" hidden="1" customWidth="1"/>
    <col min="13" max="13" width="13.42578125" customWidth="1"/>
  </cols>
  <sheetData>
    <row r="1" spans="1:13">
      <c r="A1" t="s">
        <v>129</v>
      </c>
      <c r="B1" t="s">
        <v>140</v>
      </c>
      <c r="C1" t="s">
        <v>130</v>
      </c>
      <c r="D1" t="s">
        <v>120</v>
      </c>
      <c r="E1" t="s">
        <v>121</v>
      </c>
      <c r="F1" t="s">
        <v>122</v>
      </c>
      <c r="G1" t="s">
        <v>124</v>
      </c>
      <c r="H1" t="s">
        <v>125</v>
      </c>
      <c r="I1" t="s">
        <v>126</v>
      </c>
      <c r="J1" t="s">
        <v>127</v>
      </c>
      <c r="K1" t="s">
        <v>134</v>
      </c>
      <c r="L1" t="s">
        <v>86</v>
      </c>
      <c r="M1" t="s">
        <v>138</v>
      </c>
    </row>
    <row r="2" spans="1:13">
      <c r="A2">
        <v>13600</v>
      </c>
      <c r="C2" t="s">
        <v>123</v>
      </c>
      <c r="D2">
        <v>2</v>
      </c>
      <c r="E2">
        <v>1</v>
      </c>
      <c r="F2">
        <v>1</v>
      </c>
      <c r="G2">
        <v>1</v>
      </c>
      <c r="H2">
        <v>55</v>
      </c>
      <c r="I2" t="s">
        <v>128</v>
      </c>
      <c r="K2" t="s">
        <v>135</v>
      </c>
      <c r="L2" t="s">
        <v>186</v>
      </c>
    </row>
    <row r="3" spans="1:13">
      <c r="A3">
        <v>34018</v>
      </c>
      <c r="C3" t="s">
        <v>131</v>
      </c>
      <c r="D3">
        <v>2</v>
      </c>
      <c r="E3">
        <v>2</v>
      </c>
      <c r="F3">
        <v>2</v>
      </c>
      <c r="G3">
        <v>55</v>
      </c>
      <c r="H3">
        <v>186</v>
      </c>
      <c r="I3" t="s">
        <v>132</v>
      </c>
    </row>
    <row r="4" spans="1:13">
      <c r="A4">
        <v>34047</v>
      </c>
      <c r="C4" t="s">
        <v>133</v>
      </c>
      <c r="D4">
        <v>2</v>
      </c>
      <c r="F4">
        <v>3</v>
      </c>
      <c r="G4">
        <v>186</v>
      </c>
      <c r="H4">
        <v>317</v>
      </c>
      <c r="I4" t="s">
        <v>132</v>
      </c>
      <c r="J4" t="s">
        <v>145</v>
      </c>
    </row>
    <row r="5" spans="1:13">
      <c r="A5">
        <v>34082</v>
      </c>
      <c r="C5" t="s">
        <v>136</v>
      </c>
      <c r="D5">
        <v>2</v>
      </c>
      <c r="F5">
        <v>4</v>
      </c>
      <c r="G5">
        <v>317</v>
      </c>
      <c r="H5">
        <v>448</v>
      </c>
      <c r="I5" t="s">
        <v>132</v>
      </c>
      <c r="J5" t="s">
        <v>145</v>
      </c>
    </row>
    <row r="6" spans="1:13">
      <c r="A6">
        <v>34116</v>
      </c>
      <c r="C6" t="s">
        <v>137</v>
      </c>
      <c r="D6">
        <v>2</v>
      </c>
      <c r="F6">
        <v>5</v>
      </c>
      <c r="G6">
        <v>448</v>
      </c>
      <c r="H6">
        <v>578</v>
      </c>
      <c r="I6" t="s">
        <v>132</v>
      </c>
      <c r="J6" t="s">
        <v>145</v>
      </c>
    </row>
    <row r="7" spans="1:13">
      <c r="A7" s="3">
        <v>34162</v>
      </c>
      <c r="B7" s="3">
        <v>2010</v>
      </c>
      <c r="C7" t="s">
        <v>139</v>
      </c>
      <c r="D7">
        <v>2</v>
      </c>
      <c r="F7">
        <v>6</v>
      </c>
      <c r="G7">
        <v>578</v>
      </c>
      <c r="H7">
        <v>709</v>
      </c>
      <c r="I7" t="s">
        <v>132</v>
      </c>
      <c r="J7" t="s">
        <v>145</v>
      </c>
      <c r="L7" t="s">
        <v>159</v>
      </c>
    </row>
    <row r="8" spans="1:13">
      <c r="A8" s="3">
        <v>34209</v>
      </c>
      <c r="B8" s="3">
        <v>2010</v>
      </c>
      <c r="C8" t="s">
        <v>141</v>
      </c>
      <c r="D8">
        <v>2</v>
      </c>
      <c r="F8">
        <v>7</v>
      </c>
      <c r="G8">
        <v>709</v>
      </c>
      <c r="H8">
        <v>845</v>
      </c>
      <c r="I8" t="s">
        <v>132</v>
      </c>
      <c r="J8" t="s">
        <v>145</v>
      </c>
      <c r="L8" t="s">
        <v>159</v>
      </c>
    </row>
    <row r="9" spans="1:13">
      <c r="A9" s="3">
        <v>34312</v>
      </c>
      <c r="B9">
        <v>2010</v>
      </c>
      <c r="C9" t="s">
        <v>142</v>
      </c>
      <c r="D9">
        <v>2</v>
      </c>
      <c r="F9">
        <v>8</v>
      </c>
      <c r="G9">
        <v>845</v>
      </c>
      <c r="H9">
        <v>976</v>
      </c>
      <c r="I9" t="s">
        <v>132</v>
      </c>
      <c r="J9" t="s">
        <v>145</v>
      </c>
      <c r="L9" t="s">
        <v>159</v>
      </c>
    </row>
    <row r="10" spans="1:13">
      <c r="A10" s="3">
        <v>27478</v>
      </c>
      <c r="B10">
        <v>2008</v>
      </c>
      <c r="C10" t="s">
        <v>143</v>
      </c>
      <c r="D10">
        <v>3</v>
      </c>
      <c r="E10">
        <v>1</v>
      </c>
      <c r="F10">
        <v>1</v>
      </c>
      <c r="G10">
        <v>1</v>
      </c>
      <c r="H10">
        <v>156</v>
      </c>
      <c r="I10" t="s">
        <v>128</v>
      </c>
      <c r="J10" t="s">
        <v>145</v>
      </c>
    </row>
    <row r="11" spans="1:13">
      <c r="A11" s="3">
        <v>27479</v>
      </c>
      <c r="B11">
        <v>2008</v>
      </c>
      <c r="C11" t="s">
        <v>144</v>
      </c>
      <c r="D11">
        <v>3</v>
      </c>
      <c r="E11">
        <v>1</v>
      </c>
      <c r="F11">
        <v>2</v>
      </c>
      <c r="G11">
        <v>156</v>
      </c>
      <c r="H11">
        <v>332</v>
      </c>
      <c r="I11" t="s">
        <v>145</v>
      </c>
      <c r="J11" t="s">
        <v>145</v>
      </c>
      <c r="L11" t="s">
        <v>159</v>
      </c>
    </row>
    <row r="12" spans="1:13">
      <c r="A12" s="3">
        <v>27480</v>
      </c>
      <c r="B12" s="3">
        <v>2008</v>
      </c>
      <c r="C12" s="3" t="s">
        <v>146</v>
      </c>
      <c r="D12">
        <v>3</v>
      </c>
      <c r="E12" s="3">
        <v>1</v>
      </c>
      <c r="F12" s="3">
        <v>3</v>
      </c>
      <c r="G12" s="3">
        <v>333</v>
      </c>
      <c r="H12" s="3">
        <v>497</v>
      </c>
      <c r="I12" t="s">
        <v>145</v>
      </c>
      <c r="J12" t="s">
        <v>145</v>
      </c>
      <c r="L12" t="s">
        <v>159</v>
      </c>
    </row>
    <row r="13" spans="1:13">
      <c r="A13" s="3">
        <v>34405</v>
      </c>
      <c r="B13" s="3">
        <v>2010</v>
      </c>
      <c r="C13" s="3" t="s">
        <v>147</v>
      </c>
      <c r="D13">
        <v>3</v>
      </c>
      <c r="F13" s="3">
        <v>4</v>
      </c>
      <c r="G13" s="3">
        <v>497</v>
      </c>
      <c r="H13">
        <v>622</v>
      </c>
      <c r="I13" t="s">
        <v>132</v>
      </c>
      <c r="J13" t="s">
        <v>145</v>
      </c>
      <c r="L13" t="s">
        <v>159</v>
      </c>
    </row>
    <row r="14" spans="1:13">
      <c r="A14" s="3">
        <v>34533</v>
      </c>
      <c r="B14" s="3">
        <v>2010</v>
      </c>
      <c r="C14" t="s">
        <v>148</v>
      </c>
      <c r="D14">
        <v>3</v>
      </c>
      <c r="F14">
        <v>5</v>
      </c>
      <c r="G14">
        <v>622</v>
      </c>
      <c r="H14">
        <v>746</v>
      </c>
      <c r="I14" t="s">
        <v>132</v>
      </c>
      <c r="J14" t="s">
        <v>145</v>
      </c>
    </row>
    <row r="15" spans="1:13">
      <c r="A15" s="3">
        <v>34612</v>
      </c>
      <c r="B15" s="3">
        <v>2010</v>
      </c>
      <c r="C15" t="s">
        <v>149</v>
      </c>
      <c r="D15">
        <v>3</v>
      </c>
      <c r="F15">
        <v>6</v>
      </c>
      <c r="G15">
        <v>746</v>
      </c>
      <c r="H15">
        <v>849</v>
      </c>
      <c r="I15" t="s">
        <v>132</v>
      </c>
      <c r="J15" t="s">
        <v>145</v>
      </c>
    </row>
    <row r="16" spans="1:13">
      <c r="A16" s="3">
        <v>34702</v>
      </c>
      <c r="B16" s="3">
        <v>2010</v>
      </c>
      <c r="C16" s="3" t="s">
        <v>150</v>
      </c>
      <c r="D16">
        <v>3</v>
      </c>
      <c r="F16" s="3">
        <v>7</v>
      </c>
      <c r="G16" s="3">
        <v>849</v>
      </c>
      <c r="H16" s="3">
        <v>992</v>
      </c>
      <c r="I16" t="s">
        <v>132</v>
      </c>
      <c r="J16" t="s">
        <v>145</v>
      </c>
    </row>
    <row r="17" spans="1:12">
      <c r="A17" s="3">
        <v>33550</v>
      </c>
      <c r="B17" s="3">
        <v>2010</v>
      </c>
      <c r="C17" s="3" t="s">
        <v>151</v>
      </c>
      <c r="D17">
        <v>4</v>
      </c>
      <c r="F17" s="3">
        <v>1</v>
      </c>
      <c r="G17" s="3">
        <v>1</v>
      </c>
      <c r="H17" s="3">
        <v>121</v>
      </c>
      <c r="I17" t="s">
        <v>132</v>
      </c>
      <c r="J17" t="s">
        <v>145</v>
      </c>
      <c r="L17" t="s">
        <v>159</v>
      </c>
    </row>
    <row r="18" spans="1:12">
      <c r="A18" s="3">
        <v>33614</v>
      </c>
      <c r="B18" s="3">
        <v>2010</v>
      </c>
      <c r="C18" s="3" t="s">
        <v>152</v>
      </c>
      <c r="D18">
        <v>4</v>
      </c>
      <c r="F18" s="3">
        <v>2</v>
      </c>
      <c r="G18" s="3">
        <v>121</v>
      </c>
      <c r="H18" s="3">
        <v>249</v>
      </c>
      <c r="I18" t="s">
        <v>132</v>
      </c>
      <c r="J18" t="s">
        <v>145</v>
      </c>
    </row>
    <row r="19" spans="1:12">
      <c r="A19" s="3">
        <v>33698</v>
      </c>
      <c r="B19" s="3">
        <v>2010</v>
      </c>
      <c r="C19" s="3" t="s">
        <v>153</v>
      </c>
      <c r="D19">
        <v>4</v>
      </c>
      <c r="F19" s="3">
        <v>3</v>
      </c>
      <c r="G19" s="3">
        <v>249</v>
      </c>
      <c r="H19" s="3">
        <v>370</v>
      </c>
      <c r="I19" t="s">
        <v>132</v>
      </c>
      <c r="J19" t="s">
        <v>145</v>
      </c>
    </row>
    <row r="20" spans="1:12">
      <c r="A20" s="3">
        <v>33750</v>
      </c>
      <c r="B20" s="3">
        <v>2010</v>
      </c>
      <c r="C20" s="3" t="s">
        <v>154</v>
      </c>
      <c r="D20">
        <v>4</v>
      </c>
      <c r="F20" s="3">
        <v>4</v>
      </c>
      <c r="G20" s="3">
        <v>370</v>
      </c>
      <c r="H20" s="3">
        <v>498</v>
      </c>
      <c r="I20" t="s">
        <v>132</v>
      </c>
      <c r="J20" t="s">
        <v>145</v>
      </c>
      <c r="L20" t="s">
        <v>159</v>
      </c>
    </row>
    <row r="21" spans="1:12">
      <c r="A21" s="3">
        <v>19699</v>
      </c>
      <c r="B21" s="3">
        <v>2007</v>
      </c>
      <c r="C21" s="3" t="s">
        <v>155</v>
      </c>
      <c r="D21">
        <v>4</v>
      </c>
      <c r="F21" s="3">
        <v>3</v>
      </c>
      <c r="G21" s="3">
        <v>498</v>
      </c>
      <c r="H21" s="3">
        <v>772</v>
      </c>
      <c r="I21" t="s">
        <v>145</v>
      </c>
      <c r="J21" t="s">
        <v>145</v>
      </c>
    </row>
    <row r="22" spans="1:12">
      <c r="A22" s="3">
        <v>19846</v>
      </c>
      <c r="B22" s="3">
        <v>2007</v>
      </c>
      <c r="C22" s="3" t="s">
        <v>156</v>
      </c>
      <c r="D22">
        <v>4</v>
      </c>
      <c r="F22" s="3">
        <v>4</v>
      </c>
      <c r="G22" s="3">
        <v>773</v>
      </c>
      <c r="H22" s="3">
        <v>1003</v>
      </c>
      <c r="I22" t="s">
        <v>145</v>
      </c>
      <c r="J22" t="s">
        <v>145</v>
      </c>
    </row>
    <row r="23" spans="1:12">
      <c r="A23" s="3">
        <v>32975</v>
      </c>
      <c r="B23" s="3">
        <v>2010</v>
      </c>
      <c r="C23" s="3" t="s">
        <v>157</v>
      </c>
      <c r="D23">
        <v>5</v>
      </c>
      <c r="F23" s="3">
        <v>1</v>
      </c>
      <c r="G23" s="3">
        <v>1</v>
      </c>
      <c r="H23" s="3">
        <v>119</v>
      </c>
      <c r="I23" t="s">
        <v>132</v>
      </c>
      <c r="J23" t="s">
        <v>145</v>
      </c>
    </row>
    <row r="24" spans="1:12">
      <c r="A24" s="3">
        <v>33052</v>
      </c>
      <c r="B24" s="3">
        <v>2010</v>
      </c>
      <c r="C24" s="3" t="s">
        <v>158</v>
      </c>
      <c r="D24">
        <v>5</v>
      </c>
      <c r="F24" s="3">
        <v>2</v>
      </c>
      <c r="G24" s="3">
        <v>120</v>
      </c>
      <c r="H24" s="3">
        <v>248</v>
      </c>
      <c r="I24" t="s">
        <v>132</v>
      </c>
      <c r="J24" t="s">
        <v>145</v>
      </c>
      <c r="L24" t="s">
        <v>159</v>
      </c>
    </row>
    <row r="25" spans="1:12">
      <c r="A25" s="3">
        <v>33127</v>
      </c>
      <c r="B25" s="3">
        <v>2010</v>
      </c>
      <c r="C25" s="3" t="s">
        <v>160</v>
      </c>
      <c r="D25">
        <v>5</v>
      </c>
      <c r="F25" s="3">
        <v>3</v>
      </c>
      <c r="G25" s="3">
        <v>248</v>
      </c>
      <c r="H25" s="3">
        <v>362</v>
      </c>
      <c r="I25" t="s">
        <v>132</v>
      </c>
      <c r="J25" t="s">
        <v>145</v>
      </c>
      <c r="L25" t="s">
        <v>159</v>
      </c>
    </row>
    <row r="26" spans="1:12">
      <c r="A26" s="3">
        <v>33189</v>
      </c>
      <c r="B26" s="3">
        <v>2010</v>
      </c>
      <c r="C26" s="3" t="s">
        <v>161</v>
      </c>
      <c r="D26">
        <v>5</v>
      </c>
      <c r="F26" s="3">
        <v>4</v>
      </c>
      <c r="G26" s="3">
        <v>364</v>
      </c>
      <c r="H26" s="3">
        <v>487</v>
      </c>
      <c r="I26" t="s">
        <v>132</v>
      </c>
      <c r="J26" t="s">
        <v>145</v>
      </c>
    </row>
    <row r="27" spans="1:12">
      <c r="A27" s="3">
        <v>33239</v>
      </c>
      <c r="B27" s="3">
        <v>2010</v>
      </c>
      <c r="C27" s="3" t="s">
        <v>162</v>
      </c>
      <c r="D27">
        <v>5</v>
      </c>
      <c r="F27" s="3">
        <v>5</v>
      </c>
      <c r="G27" s="3">
        <v>487</v>
      </c>
      <c r="H27" s="3">
        <v>652</v>
      </c>
      <c r="I27" t="s">
        <v>132</v>
      </c>
      <c r="J27" t="s">
        <v>145</v>
      </c>
    </row>
    <row r="28" spans="1:12">
      <c r="A28" s="3">
        <v>33295</v>
      </c>
      <c r="B28" s="3">
        <v>2010</v>
      </c>
      <c r="C28" s="3" t="s">
        <v>163</v>
      </c>
      <c r="D28">
        <v>5</v>
      </c>
      <c r="F28" s="3">
        <v>6</v>
      </c>
      <c r="G28" s="3">
        <v>653</v>
      </c>
      <c r="H28" s="3">
        <v>760</v>
      </c>
      <c r="I28" t="s">
        <v>132</v>
      </c>
      <c r="J28" t="s">
        <v>145</v>
      </c>
    </row>
    <row r="29" spans="1:12">
      <c r="A29" s="3">
        <v>33365</v>
      </c>
      <c r="B29" s="3">
        <v>2010</v>
      </c>
      <c r="C29" s="3" t="s">
        <v>164</v>
      </c>
      <c r="D29">
        <v>5</v>
      </c>
      <c r="F29" s="3">
        <v>7</v>
      </c>
      <c r="G29" s="3">
        <v>760</v>
      </c>
      <c r="H29" s="3">
        <v>860</v>
      </c>
      <c r="I29" t="s">
        <v>132</v>
      </c>
      <c r="J29" t="s">
        <v>145</v>
      </c>
    </row>
    <row r="30" spans="1:12">
      <c r="A30" s="3">
        <v>33427</v>
      </c>
      <c r="B30" s="3">
        <v>2010</v>
      </c>
      <c r="C30" s="3" t="s">
        <v>165</v>
      </c>
      <c r="D30">
        <v>5</v>
      </c>
      <c r="F30" s="3">
        <v>8</v>
      </c>
      <c r="G30" s="3">
        <v>860</v>
      </c>
      <c r="H30" s="3">
        <v>964</v>
      </c>
      <c r="I30" t="s">
        <v>132</v>
      </c>
      <c r="J30" t="s">
        <v>145</v>
      </c>
    </row>
    <row r="31" spans="1:12">
      <c r="A31" s="3">
        <v>31156</v>
      </c>
      <c r="B31" s="3">
        <v>2010</v>
      </c>
      <c r="C31" s="3" t="s">
        <v>166</v>
      </c>
      <c r="D31">
        <v>6</v>
      </c>
      <c r="F31" s="3">
        <v>1</v>
      </c>
      <c r="G31" s="3">
        <v>1</v>
      </c>
      <c r="H31" s="3">
        <v>125</v>
      </c>
      <c r="I31" t="s">
        <v>132</v>
      </c>
      <c r="J31" t="s">
        <v>145</v>
      </c>
    </row>
    <row r="32" spans="1:12">
      <c r="A32" s="3">
        <v>31329</v>
      </c>
      <c r="B32" s="3">
        <v>2010</v>
      </c>
      <c r="C32" s="3" t="s">
        <v>167</v>
      </c>
      <c r="D32">
        <v>6</v>
      </c>
      <c r="F32" s="3">
        <v>2</v>
      </c>
      <c r="G32" s="3">
        <v>125</v>
      </c>
      <c r="H32" s="3">
        <v>251</v>
      </c>
      <c r="I32" t="s">
        <v>132</v>
      </c>
      <c r="J32" t="s">
        <v>145</v>
      </c>
    </row>
    <row r="33" spans="1:12">
      <c r="A33" s="3">
        <v>31447</v>
      </c>
      <c r="B33" s="3">
        <v>2010</v>
      </c>
      <c r="C33" s="3" t="s">
        <v>168</v>
      </c>
      <c r="D33">
        <v>6</v>
      </c>
      <c r="F33" s="3">
        <v>3</v>
      </c>
      <c r="G33" s="3">
        <v>251</v>
      </c>
      <c r="H33" s="3">
        <v>374</v>
      </c>
      <c r="I33" t="s">
        <v>132</v>
      </c>
      <c r="J33" t="s">
        <v>145</v>
      </c>
    </row>
    <row r="34" spans="1:12">
      <c r="A34" s="3">
        <v>31641</v>
      </c>
      <c r="B34" s="3">
        <v>2010</v>
      </c>
      <c r="C34" s="3" t="s">
        <v>169</v>
      </c>
      <c r="D34">
        <v>6</v>
      </c>
      <c r="F34" s="3">
        <v>4</v>
      </c>
      <c r="G34" s="3">
        <v>374</v>
      </c>
      <c r="H34" s="3">
        <v>500</v>
      </c>
      <c r="I34" t="s">
        <v>132</v>
      </c>
      <c r="J34" t="s">
        <v>145</v>
      </c>
    </row>
    <row r="35" spans="1:12">
      <c r="A35" s="3">
        <v>31793</v>
      </c>
      <c r="B35" s="3">
        <v>2010</v>
      </c>
      <c r="C35" s="3" t="s">
        <v>170</v>
      </c>
      <c r="D35">
        <v>6</v>
      </c>
      <c r="F35" s="3">
        <v>5</v>
      </c>
      <c r="G35" s="3">
        <v>500</v>
      </c>
      <c r="H35" s="3">
        <v>622</v>
      </c>
      <c r="I35" t="s">
        <v>132</v>
      </c>
      <c r="J35" t="s">
        <v>145</v>
      </c>
    </row>
    <row r="36" spans="1:12">
      <c r="A36" s="3">
        <v>31855</v>
      </c>
      <c r="B36" s="3">
        <v>2010</v>
      </c>
      <c r="C36" s="3" t="s">
        <v>171</v>
      </c>
      <c r="D36">
        <v>6</v>
      </c>
      <c r="F36" s="3">
        <v>6</v>
      </c>
      <c r="G36" s="3">
        <v>622</v>
      </c>
      <c r="H36" s="3">
        <v>746</v>
      </c>
      <c r="I36" t="s">
        <v>132</v>
      </c>
      <c r="J36" t="s">
        <v>145</v>
      </c>
      <c r="L36" t="s">
        <v>159</v>
      </c>
    </row>
    <row r="37" spans="1:12">
      <c r="A37" s="3">
        <v>31950</v>
      </c>
      <c r="B37" s="3">
        <v>2010</v>
      </c>
      <c r="C37" s="3" t="s">
        <v>172</v>
      </c>
      <c r="D37">
        <v>6</v>
      </c>
      <c r="F37" s="3">
        <v>7</v>
      </c>
      <c r="G37" s="3">
        <v>746</v>
      </c>
      <c r="H37" s="3">
        <v>854</v>
      </c>
      <c r="I37" t="s">
        <v>132</v>
      </c>
      <c r="J37" t="s">
        <v>145</v>
      </c>
    </row>
    <row r="38" spans="1:12">
      <c r="A38" s="3">
        <v>32063</v>
      </c>
      <c r="B38" s="3">
        <v>2010</v>
      </c>
      <c r="C38" s="3" t="s">
        <v>173</v>
      </c>
      <c r="D38">
        <v>6</v>
      </c>
      <c r="F38" s="3">
        <v>8</v>
      </c>
      <c r="G38" s="3">
        <v>855</v>
      </c>
      <c r="H38" s="3">
        <v>890</v>
      </c>
      <c r="I38" t="s">
        <v>132</v>
      </c>
      <c r="J38" t="s">
        <v>145</v>
      </c>
      <c r="L38" t="s">
        <v>159</v>
      </c>
    </row>
    <row r="39" spans="1:12">
      <c r="A39" s="3">
        <v>30935</v>
      </c>
      <c r="B39" s="3">
        <v>2010</v>
      </c>
      <c r="C39" s="3" t="s">
        <v>174</v>
      </c>
      <c r="D39">
        <v>7</v>
      </c>
      <c r="F39" s="3">
        <v>2</v>
      </c>
      <c r="G39" s="3">
        <v>1</v>
      </c>
      <c r="H39" s="3">
        <v>45</v>
      </c>
      <c r="I39" t="s">
        <v>145</v>
      </c>
      <c r="J39" t="s">
        <v>145</v>
      </c>
    </row>
    <row r="40" spans="1:12">
      <c r="A40" s="3">
        <v>32097</v>
      </c>
      <c r="B40" s="3">
        <v>2010</v>
      </c>
      <c r="C40" s="3" t="s">
        <v>175</v>
      </c>
      <c r="D40">
        <v>7</v>
      </c>
      <c r="F40" s="3">
        <v>3</v>
      </c>
      <c r="G40" s="3">
        <v>46</v>
      </c>
      <c r="H40" s="3">
        <v>129</v>
      </c>
      <c r="I40" t="s">
        <v>132</v>
      </c>
      <c r="J40" t="s">
        <v>145</v>
      </c>
      <c r="L40" t="s">
        <v>159</v>
      </c>
    </row>
    <row r="41" spans="1:12">
      <c r="A41" s="3">
        <v>32182</v>
      </c>
      <c r="B41" s="3">
        <v>2010</v>
      </c>
      <c r="C41" s="3" t="s">
        <v>176</v>
      </c>
      <c r="D41">
        <v>7</v>
      </c>
      <c r="F41" s="3">
        <v>4</v>
      </c>
      <c r="G41" s="3">
        <v>129</v>
      </c>
      <c r="H41" s="3">
        <v>248</v>
      </c>
      <c r="I41" t="s">
        <v>132</v>
      </c>
      <c r="J41" t="s">
        <v>145</v>
      </c>
      <c r="L41" t="s">
        <v>159</v>
      </c>
    </row>
    <row r="42" spans="1:12">
      <c r="A42" s="3">
        <v>32294</v>
      </c>
      <c r="B42" s="3">
        <v>2010</v>
      </c>
      <c r="C42" s="3" t="s">
        <v>177</v>
      </c>
      <c r="D42">
        <v>7</v>
      </c>
      <c r="F42" s="3">
        <v>5</v>
      </c>
      <c r="G42" s="3">
        <v>248</v>
      </c>
      <c r="H42" s="3">
        <v>307</v>
      </c>
      <c r="I42" t="s">
        <v>132</v>
      </c>
      <c r="J42" t="s">
        <v>145</v>
      </c>
    </row>
    <row r="43" spans="1:12">
      <c r="A43" s="3">
        <v>32423</v>
      </c>
      <c r="B43" s="3">
        <v>2010</v>
      </c>
      <c r="C43" s="3" t="s">
        <v>178</v>
      </c>
      <c r="D43">
        <v>7</v>
      </c>
      <c r="F43" s="3">
        <v>6</v>
      </c>
      <c r="G43" s="3">
        <v>307</v>
      </c>
      <c r="H43" s="3">
        <v>478</v>
      </c>
      <c r="I43" t="s">
        <v>132</v>
      </c>
      <c r="J43" t="s">
        <v>145</v>
      </c>
    </row>
    <row r="44" spans="1:12">
      <c r="A44" s="3">
        <v>38622</v>
      </c>
      <c r="B44" s="3">
        <v>2012</v>
      </c>
      <c r="C44" s="3" t="s">
        <v>179</v>
      </c>
      <c r="D44">
        <v>7</v>
      </c>
      <c r="F44" s="3">
        <v>7</v>
      </c>
      <c r="G44" s="3">
        <v>479</v>
      </c>
      <c r="H44" s="3">
        <v>606</v>
      </c>
      <c r="I44" t="s">
        <v>132</v>
      </c>
      <c r="J44" t="s">
        <v>145</v>
      </c>
      <c r="L44" t="s">
        <v>159</v>
      </c>
    </row>
    <row r="45" spans="1:12">
      <c r="A45" s="3">
        <v>38709</v>
      </c>
      <c r="B45" s="3">
        <v>2012</v>
      </c>
      <c r="C45" s="3" t="s">
        <v>180</v>
      </c>
      <c r="D45">
        <v>7</v>
      </c>
      <c r="F45" s="3">
        <v>8</v>
      </c>
      <c r="G45" s="3">
        <v>606</v>
      </c>
      <c r="H45" s="3">
        <v>731</v>
      </c>
      <c r="I45" t="s">
        <v>132</v>
      </c>
      <c r="J45" t="s">
        <v>145</v>
      </c>
    </row>
    <row r="46" spans="1:12">
      <c r="A46" s="3">
        <v>38799</v>
      </c>
      <c r="B46" s="3">
        <v>2012</v>
      </c>
      <c r="C46" s="3" t="s">
        <v>181</v>
      </c>
      <c r="D46">
        <v>7</v>
      </c>
      <c r="F46" s="3">
        <v>9</v>
      </c>
      <c r="G46" s="3">
        <v>731</v>
      </c>
      <c r="H46" s="3">
        <v>859</v>
      </c>
      <c r="I46" t="s">
        <v>132</v>
      </c>
      <c r="J46" t="s">
        <v>145</v>
      </c>
      <c r="L46" t="s">
        <v>159</v>
      </c>
    </row>
    <row r="47" spans="1:12">
      <c r="A47" s="3">
        <v>38892</v>
      </c>
      <c r="B47" s="3">
        <v>2012</v>
      </c>
      <c r="C47" s="3" t="s">
        <v>182</v>
      </c>
      <c r="D47">
        <v>7</v>
      </c>
      <c r="F47" s="3">
        <v>10</v>
      </c>
      <c r="G47" s="3">
        <v>859</v>
      </c>
      <c r="H47" s="3">
        <v>983</v>
      </c>
      <c r="I47" t="s">
        <v>132</v>
      </c>
      <c r="J47" t="s">
        <v>145</v>
      </c>
      <c r="L47" t="s">
        <v>159</v>
      </c>
    </row>
    <row r="48" spans="1:12">
      <c r="A48" s="3">
        <v>30685</v>
      </c>
      <c r="B48" s="3">
        <v>2009</v>
      </c>
      <c r="C48" s="3" t="s">
        <v>183</v>
      </c>
      <c r="D48">
        <v>8</v>
      </c>
      <c r="F48" s="3">
        <v>2</v>
      </c>
      <c r="G48" s="3">
        <v>1</v>
      </c>
      <c r="H48" s="3">
        <v>108</v>
      </c>
      <c r="I48" t="s">
        <v>184</v>
      </c>
      <c r="J48" t="s">
        <v>145</v>
      </c>
    </row>
    <row r="49" spans="1:12">
      <c r="A49" s="3">
        <v>30073</v>
      </c>
      <c r="B49" s="3">
        <v>2009</v>
      </c>
      <c r="C49" s="3" t="s">
        <v>185</v>
      </c>
      <c r="D49">
        <v>8</v>
      </c>
      <c r="F49" s="3">
        <v>3</v>
      </c>
      <c r="G49" s="3">
        <v>109</v>
      </c>
      <c r="H49" s="3">
        <v>157</v>
      </c>
      <c r="I49" t="s">
        <v>184</v>
      </c>
      <c r="J49" t="s">
        <v>145</v>
      </c>
    </row>
    <row r="50" spans="1:12">
      <c r="A50" s="3">
        <v>32607</v>
      </c>
      <c r="B50" s="3">
        <v>2010</v>
      </c>
      <c r="C50" s="3" t="s">
        <v>187</v>
      </c>
      <c r="D50">
        <v>8</v>
      </c>
      <c r="F50" s="3">
        <v>4</v>
      </c>
      <c r="G50" s="3">
        <v>158</v>
      </c>
      <c r="H50" s="3">
        <v>274</v>
      </c>
      <c r="I50" t="s">
        <v>132</v>
      </c>
      <c r="J50" t="s">
        <v>145</v>
      </c>
      <c r="L50" t="s">
        <v>159</v>
      </c>
    </row>
    <row r="51" spans="1:12">
      <c r="A51" s="3">
        <v>32689</v>
      </c>
      <c r="B51" s="3">
        <v>2010</v>
      </c>
      <c r="C51" s="3" t="s">
        <v>188</v>
      </c>
      <c r="D51">
        <v>8</v>
      </c>
      <c r="F51" s="3">
        <v>5</v>
      </c>
      <c r="G51" s="3">
        <v>275</v>
      </c>
      <c r="H51" s="3">
        <v>373</v>
      </c>
      <c r="I51" t="s">
        <v>132</v>
      </c>
      <c r="J51" t="s">
        <v>145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eb03</vt:lpstr>
      <vt:lpstr>eb07</vt:lpstr>
      <vt:lpstr>eb09</vt:lpstr>
      <vt:lpstr>eb11</vt:lpstr>
      <vt:lpstr>page_totals</vt:lpstr>
      <vt:lpstr>gutenberg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pl</cp:lastModifiedBy>
  <dcterms:created xsi:type="dcterms:W3CDTF">2018-11-20T02:33:59Z</dcterms:created>
  <dcterms:modified xsi:type="dcterms:W3CDTF">2019-03-17T00:11:40Z</dcterms:modified>
</cp:coreProperties>
</file>