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D:\Users\dlash\Documents\Aurora\ProgramReview\"/>
    </mc:Choice>
  </mc:AlternateContent>
  <xr:revisionPtr revIDLastSave="0" documentId="8_{A945A7B1-268C-481A-AD86-6C2C88511697}" xr6:coauthVersionLast="45" xr6:coauthVersionMax="45" xr10:uidLastSave="{00000000-0000-0000-0000-000000000000}"/>
  <bookViews>
    <workbookView xWindow="28680" yWindow="-120" windowWidth="29040" windowHeight="15840" xr2:uid="{00000000-000D-0000-FFFF-FFFF00000000}"/>
  </bookViews>
  <sheets>
    <sheet name="AU Obj" sheetId="17" r:id="rId1"/>
    <sheet name="ToDo " sheetId="4" r:id="rId2"/>
    <sheet name="Criterion A" sheetId="1" r:id="rId3"/>
    <sheet name="Criterion C" sheetId="9" r:id="rId4"/>
    <sheet name="Criterion D" sheetId="3" r:id="rId5"/>
    <sheet name="Criterion E" sheetId="8" r:id="rId6"/>
    <sheet name="Criterion F" sheetId="7" r:id="rId7"/>
    <sheet name="Criterion H" sheetId="6" r:id="rId8"/>
    <sheet name="Criterion K" sheetId="5" r:id="rId9"/>
    <sheet name="4990 Interview Readiness" sheetId="14" r:id="rId10"/>
    <sheet name="Prelim Assessment Action Items" sheetId="15" r:id="rId11"/>
    <sheet name="ABET CS Curriculum" sheetId="10" r:id="rId12"/>
    <sheet name="4500" sheetId="16" r:id="rId13"/>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43" i="17" l="1"/>
  <c r="G43" i="17"/>
  <c r="F43" i="17"/>
  <c r="E43" i="17"/>
  <c r="D43" i="17"/>
  <c r="H42" i="17"/>
  <c r="G42" i="17"/>
  <c r="F42" i="17"/>
  <c r="E42" i="17"/>
  <c r="D42" i="17"/>
  <c r="H41" i="17"/>
  <c r="G41" i="17"/>
  <c r="F41" i="17"/>
  <c r="E41" i="17"/>
  <c r="D41" i="17"/>
  <c r="G30" i="17"/>
  <c r="F30" i="17"/>
  <c r="E30" i="17"/>
  <c r="D30" i="17"/>
  <c r="G29" i="17"/>
  <c r="F29" i="17"/>
  <c r="E29" i="17"/>
  <c r="D29" i="17"/>
  <c r="G28" i="17"/>
  <c r="F28" i="17"/>
  <c r="E28" i="17"/>
  <c r="D28" i="17"/>
  <c r="F16" i="17"/>
  <c r="F15" i="17"/>
  <c r="F14" i="17"/>
  <c r="E16" i="17"/>
  <c r="E15" i="17"/>
  <c r="E14" i="17"/>
  <c r="D16" i="17"/>
  <c r="D15" i="17"/>
  <c r="D14" i="17"/>
  <c r="E32" i="8"/>
  <c r="E30" i="8"/>
  <c r="E31" i="8"/>
  <c r="E28" i="8"/>
  <c r="E26" i="8"/>
  <c r="E22" i="8"/>
  <c r="L42" i="9"/>
  <c r="L27" i="9"/>
  <c r="L28" i="9"/>
  <c r="L40" i="9" s="1"/>
  <c r="L29" i="9"/>
  <c r="L30" i="9"/>
  <c r="L31" i="9"/>
  <c r="L32" i="9"/>
  <c r="L33" i="9"/>
  <c r="L34" i="9"/>
  <c r="L35" i="9"/>
  <c r="L36" i="9"/>
  <c r="L37" i="9"/>
  <c r="L38" i="9"/>
  <c r="F59" i="9"/>
  <c r="E41" i="9"/>
  <c r="F28" i="1"/>
  <c r="D35" i="16"/>
  <c r="E35" i="16"/>
  <c r="F35" i="16"/>
  <c r="C35" i="16"/>
  <c r="G29" i="5"/>
  <c r="E29" i="5"/>
  <c r="G30" i="7"/>
  <c r="E30" i="7"/>
  <c r="F34" i="3"/>
  <c r="D34" i="3"/>
  <c r="G28" i="5"/>
  <c r="E28" i="5"/>
  <c r="G27" i="5"/>
  <c r="E27" i="5"/>
  <c r="G29" i="7"/>
  <c r="E29" i="7"/>
  <c r="D31" i="8"/>
  <c r="F33" i="3"/>
  <c r="D33" i="3"/>
  <c r="F27" i="1"/>
  <c r="F26" i="1"/>
  <c r="D33" i="16"/>
  <c r="E33" i="16"/>
  <c r="F33" i="16"/>
  <c r="D34" i="16"/>
  <c r="E34" i="16"/>
  <c r="F34" i="16"/>
  <c r="C34" i="16"/>
  <c r="C33" i="16"/>
  <c r="L41" i="9" l="1"/>
  <c r="C23" i="5"/>
  <c r="C24" i="5"/>
  <c r="C20" i="5"/>
  <c r="C25" i="7"/>
  <c r="C26" i="7"/>
  <c r="B29" i="3"/>
  <c r="B30" i="3"/>
  <c r="C60" i="14" l="1"/>
  <c r="C59" i="14"/>
  <c r="D37" i="14"/>
  <c r="D36" i="14"/>
  <c r="D35" i="14"/>
  <c r="J40" i="9" l="1"/>
  <c r="E40" i="9"/>
  <c r="J23" i="1"/>
  <c r="J22" i="1"/>
  <c r="J21" i="1"/>
  <c r="D30" i="8"/>
  <c r="G26" i="5"/>
  <c r="E26" i="5"/>
  <c r="C22" i="5"/>
  <c r="C21" i="5"/>
  <c r="C26" i="5" l="1"/>
  <c r="J24" i="7"/>
  <c r="J25" i="7"/>
  <c r="J26" i="7"/>
  <c r="J23" i="7"/>
  <c r="J22" i="7"/>
  <c r="G28" i="7"/>
  <c r="E28" i="7"/>
  <c r="C28" i="7" s="1"/>
  <c r="C24" i="7"/>
  <c r="C23" i="7"/>
  <c r="C22" i="7"/>
  <c r="F32" i="3"/>
  <c r="D32" i="3"/>
  <c r="B32" i="3" s="1"/>
  <c r="B28" i="3" l="1"/>
  <c r="B27" i="3" l="1"/>
  <c r="B26" i="3"/>
</calcChain>
</file>

<file path=xl/sharedStrings.xml><?xml version="1.0" encoding="utf-8"?>
<sst xmlns="http://schemas.openxmlformats.org/spreadsheetml/2006/main" count="267" uniqueCount="192">
  <si>
    <t>Score</t>
  </si>
  <si>
    <t>Actual Criteria</t>
  </si>
  <si>
    <t>Effective Team</t>
  </si>
  <si>
    <t>Organization</t>
  </si>
  <si>
    <t xml:space="preserve">Team: Nursing Sim 1: </t>
  </si>
  <si>
    <t>Team: Nursing Internship</t>
  </si>
  <si>
    <t>Effective score</t>
  </si>
  <si>
    <t>Team: Nursing Sim 2.</t>
  </si>
  <si>
    <t>Team worked well and delegated well. One of 4 members was less engaged and the team tried to work around and with the student. Team worked well though in the items they delegated</t>
  </si>
  <si>
    <t>Team Kane</t>
  </si>
  <si>
    <t xml:space="preserve">Measurement method: </t>
  </si>
  <si>
    <t xml:space="preserve">Average score </t>
  </si>
  <si>
    <t>Presentation Delivery</t>
  </si>
  <si>
    <t>subject knowledge score</t>
  </si>
  <si>
    <t>Presentation Score</t>
  </si>
  <si>
    <t>Team did excellent job answering questions and using source code to back up answers. During technical discussions communicated well about product</t>
  </si>
  <si>
    <t>Average</t>
  </si>
  <si>
    <t xml:space="preserve">Team presentation was dominated by one person who did a nice job. The presentation did lack visual aids. </t>
  </si>
  <si>
    <t>Team did a very nice job. Everyone on the team spoke and answered questions. Good visual aids</t>
  </si>
  <si>
    <t>Team presentation was mainly one person but 2 others did contribute. Presentation was clear. Did miss a few details.</t>
  </si>
  <si>
    <t>Overall Average</t>
  </si>
  <si>
    <t>Team Nursing Inventory</t>
  </si>
  <si>
    <t xml:space="preserve">Everyone on this team was able to answer technical questions and refer to the code. Each person took their turn explaining different parts of the system. Each person was able to refer to their sections they knew the most. </t>
  </si>
  <si>
    <t xml:space="preserve">Score </t>
  </si>
  <si>
    <t xml:space="preserve">Design Comments </t>
  </si>
  <si>
    <t xml:space="preserve"> </t>
  </si>
  <si>
    <t>During technical review, team defended their database design choices and their design diagrams. Team was able to articulate the design tradeoffs in the DB design</t>
  </si>
  <si>
    <t>During technical review, team defended their database design choices and their design diagrams. Team was able to articulate the design tradeoffs in the DB design.  ((see AUNursingSimulation_TechnicalPres.pdf)</t>
  </si>
  <si>
    <t>Team had a well designed database and was able to defend their design decisions</t>
  </si>
  <si>
    <t xml:space="preserve">2 of 3 utilized source control. The other did not contribute or have knowledge. Fairly consistent application of agile principles. Through a series of sprints </t>
  </si>
  <si>
    <t>Team utilized a MVC framework and designed and developed a database scema.Teams design was more high level and not well documented or articulated</t>
  </si>
  <si>
    <t xml:space="preserve">Team demonstrated knowledge of source control. All members used it. Team practiced agile but was not consistent in its use. Team needed better retrospectives to realize they needed to be more proactive </t>
  </si>
  <si>
    <t xml:space="preserve">Team clearly used agile principles of development and development techniques. </t>
  </si>
  <si>
    <t>Construction Comments</t>
  </si>
  <si>
    <t>Team demonstrated knowledge and use of source control for all members. Teams used agile development principles (see retrospective revise.) They developed and executed test plans</t>
  </si>
  <si>
    <t>3 of 4  team members utilized source control. The 3rd did not exhibit knowledge of how it worked or how to extract data from it. Team presented an thorough test plan (see AUNursingSimulation_TechnicalPres.pdf)</t>
  </si>
  <si>
    <t>Team had a good DB design and could defend it. The context diagram was not correct. Utilized a MVC framework and they understood the pattern</t>
  </si>
  <si>
    <t>Team was able to refer to code for answers and were able to point out how things work. Knowledge was dominated by 1 individual and others could not answer detailed questions</t>
  </si>
  <si>
    <t xml:space="preserve">Teach presentation was dominated by 1 individual. Had some visual aids nicely detailed. </t>
  </si>
  <si>
    <t xml:space="preserve">2 individuals were able to answer technical questions and present details. For the other, it appeared he did not know the details. </t>
  </si>
  <si>
    <t>3 of the 4 participated. One individual did not answer technical questions. Team was able to show in code how the code worked.</t>
  </si>
  <si>
    <t>Subject Knowledge</t>
  </si>
  <si>
    <t xml:space="preserve">Team had good visual adds. Used product to demo functionaries. Did good job answering technical and non-technical questions. </t>
  </si>
  <si>
    <t>Team 1</t>
  </si>
  <si>
    <t>Team 2</t>
  </si>
  <si>
    <t>Team 3</t>
  </si>
  <si>
    <t>Team 4</t>
  </si>
  <si>
    <t xml:space="preserve">Team 5 </t>
  </si>
  <si>
    <t>Comments</t>
  </si>
  <si>
    <t xml:space="preserve">Does not articulate and analyze each technical principle. Paper would to better to clearly and explicitly describe each. Paper needs to be better written. Should consider what principle it may violate. </t>
  </si>
  <si>
    <t>Team had some roles but some members were not working on them. At least 1 team member was distracting. Team of 4 was dominated by 1 person who could not get others to engage together.</t>
  </si>
  <si>
    <t>Army of one</t>
  </si>
  <si>
    <t>Level of work was challenging for senior team. Team completed a great deal of work. For example, team used react/Js and JS Ajax authentication which is not taught in any course.  3 of 4 members were well engaged. 1 member was partially engaged.</t>
  </si>
  <si>
    <t xml:space="preserve">Level of work was challenging for senior teams. Team needed more effort to rise to the challenge. Student's accepted guidance but needed more proactive effort. 2 of 3 were well engaged. One member did not contribute enough. </t>
  </si>
  <si>
    <t>Level of work was challenging for senior teams. Teams handled a good portion of the problem but did not completely solve the problem. 1 of 4 was not engaged enough</t>
  </si>
  <si>
    <t>Challenging level of work. Team met a good portion of the problem but needed more effort.  All members were well engaged</t>
  </si>
  <si>
    <t>Team : Nursing Internship</t>
  </si>
  <si>
    <t>Level of work was very challenging. Team built some excellent features. Demos went very well. Made use of additional features that required independent research and investigation. All 4 members were well engaged.</t>
  </si>
  <si>
    <t xml:space="preserve">Member1 </t>
  </si>
  <si>
    <t xml:space="preserve">Member2 </t>
  </si>
  <si>
    <t xml:space="preserve">Member3 </t>
  </si>
  <si>
    <t>Member4</t>
  </si>
  <si>
    <t xml:space="preserve">Overall Average </t>
  </si>
  <si>
    <t>CSC4990 Project.</t>
  </si>
  <si>
    <t>Q. 3 /25.00</t>
  </si>
  <si>
    <t>Q. 4 /25.00</t>
  </si>
  <si>
    <t>P1 Results:</t>
  </si>
  <si>
    <t>P2 Results:</t>
  </si>
  <si>
    <t>Promt 1:</t>
  </si>
  <si>
    <t>Without looking it up. Provide an example application that would be best suited to use a HashMap data structure and state and indicate WHY that datastructure is well suited for the application.</t>
  </si>
  <si>
    <t>Percent Correct</t>
  </si>
  <si>
    <t>Prompt 1:</t>
  </si>
  <si>
    <t xml:space="preserve">Prompt 2: </t>
  </si>
  <si>
    <t>Without looking it up, give 2 example applications that would be well suited to use a tree data structure such as a binary tree, AVL tree or Red/Black Tree and WHY?</t>
  </si>
  <si>
    <t>Without looking it up. Provide an example application that would be best suited to use and Queue data structure and state WHY?</t>
  </si>
  <si>
    <t xml:space="preserve">Prompt 3: </t>
  </si>
  <si>
    <t xml:space="preserve">Prompt 4: </t>
  </si>
  <si>
    <t>What is the best case and worst case performance of items placed in a Binary Search Tree data structure?</t>
  </si>
  <si>
    <t>Overall comment</t>
  </si>
  <si>
    <t xml:space="preserve">It appears key learnings from CSC3610 are not being retained. Any one of these prompts could be used in a technical interview. </t>
  </si>
  <si>
    <t>Percentage</t>
  </si>
  <si>
    <t>S1</t>
  </si>
  <si>
    <t>Had 4100</t>
  </si>
  <si>
    <t>S2</t>
  </si>
  <si>
    <t>S3</t>
  </si>
  <si>
    <t>S4</t>
  </si>
  <si>
    <t>S5</t>
  </si>
  <si>
    <t>S6</t>
  </si>
  <si>
    <t>S7</t>
  </si>
  <si>
    <t>S8</t>
  </si>
  <si>
    <t>S9</t>
  </si>
  <si>
    <t>S10</t>
  </si>
  <si>
    <t>S11</t>
  </si>
  <si>
    <t>S12</t>
  </si>
  <si>
    <t>S13</t>
  </si>
  <si>
    <t>S14</t>
  </si>
  <si>
    <t>S15</t>
  </si>
  <si>
    <t>S16</t>
  </si>
  <si>
    <t>S17</t>
  </si>
  <si>
    <t>S18</t>
  </si>
  <si>
    <t>S19</t>
  </si>
  <si>
    <t>S20</t>
  </si>
  <si>
    <t>Overall $</t>
  </si>
  <si>
    <t>Opercent w/ 4100</t>
  </si>
  <si>
    <t>Percent w/0 4100</t>
  </si>
  <si>
    <t>31% of the class had trouble with this simple in class problem</t>
  </si>
  <si>
    <t>CSC3610</t>
  </si>
  <si>
    <t>CSC4990</t>
  </si>
  <si>
    <t xml:space="preserve">The criteria measurement method evolved throughout the semester. The last changes done during this assessment. As such recommend: </t>
  </si>
  <si>
    <t xml:space="preserve">Single person team. Needed much more effort. Did not solve the problem. The problem was appropriately complex but the student had trouble devoting the time to complete it. </t>
  </si>
  <si>
    <t>Team was proactive and organized. Utilized code repositories effectively. Made task lists and can articulate where they were on the lists. For example, they knew they had to deploy the tool but proactively sought my help to  figure it out and get it deployed.</t>
  </si>
  <si>
    <t>Team had clear milestones, sprints and sprint reviews. They also were proactive and several times asked me about up coming potential issues. They proactively scheduled their own customer meetings without my prompting.</t>
  </si>
  <si>
    <t xml:space="preserve"> Had a task list but often out of date. Team needed to be more proactive with customer. Team had some milestones. They needed to interact with customer more to figure out requirements they needed my prompting to make that happen</t>
  </si>
  <si>
    <t>Team had items delegated and worked well.  Team worked within the delegation but needed to work harder to pull together towards their goal.</t>
  </si>
  <si>
    <t>Organization Score</t>
  </si>
  <si>
    <t xml:space="preserve">This team had clear roles that were worked in and utilized. Team delegated well and worked within those delegations.  </t>
  </si>
  <si>
    <t xml:space="preserve">They were much less proactive than needed. Several times I pointed out potential problems they needed to work. Could not demonstrate milestones or sprint retrospective analysis. They needed to interact with customer more and pull out the requirements need. </t>
  </si>
  <si>
    <t xml:space="preserve">Team had 2 of the 3 members working hard. The 3rd was not effective. Between the 2 they delegated and accepted work well. </t>
  </si>
  <si>
    <t>Team needed to be more proactive in asking for help and working with customer. This was one of their largest lacking's in effectiveness. They had some milestones and retrospective reviews.</t>
  </si>
  <si>
    <t xml:space="preserve">Students broke into teams to analyze a specific ethical situation. Teams needed to explicitly analyze each ethical principle, summarize the issue and make a recommendation based on the principles. </t>
  </si>
  <si>
    <t>Not well done. Does not discuss the detail of each ethical principle.</t>
  </si>
  <si>
    <t>Nice job. Good summary of situation. Discusses the detail of each ethical principle and compares and contrasts. Makes a good final recommendation</t>
  </si>
  <si>
    <t>Good evaluation. Would like a little more detail on the ethical principles. Summaries situation well. Makes a good recommendation</t>
  </si>
  <si>
    <t>Group does a good job summarizing the ethical principles. It does analyze how each principle Applies. Its recommendation need more detail as to why (based on the ethical principles) it made its recommendation</t>
  </si>
  <si>
    <t xml:space="preserve">CSC4350 </t>
  </si>
  <si>
    <t>Based on the assessment results recommend the following actions</t>
  </si>
  <si>
    <t>This course needs to continue to evolve. The course needs to include more material that includes: 1. More basic programming required  2. Expand the homework (from 5 to about 6-7, include a HW on directness grade. 3. Needs quizes or pop assignments that requires identification of data structures from the problem. 4. Eliminate group project and include larger problem to solve requiring multiple data structures 5. Concurrent programming can be introduced but only if other skills are improved. 6. Before concurrent programming, maybe the course should include pillars of OOP. It needs to be done in either CSC310 or CSC4350.</t>
  </si>
  <si>
    <t xml:space="preserve">Continue to evolve. With the following changes. Create individual Ethics writing assignment that can be used to assess writing and personal ethics. Create new suits on  tools needed for software construction. Design should be included in course as it is only included in CSC4100 elective  (such as design patterns and proper OOP techniques). CSC4310 needs unit on requirements specification work. </t>
  </si>
  <si>
    <t xml:space="preserve">Continue to evolve  to include the following: Consider making new syllabus that have these additional elements: 1. Required writing samples on  Plans for continuing education and common interview prompts. More stringent writing assessment. 2. More assessment problems for interviews that count towards score. 3. Explicitly incorporate the rubrics for criteria A, C, D, F, K in project requirements. 4. Continue separate Assessment of interview readiness for low-stakes problems. Consider building this out more. </t>
  </si>
  <si>
    <t>can design</t>
  </si>
  <si>
    <t>dem comprehension</t>
  </si>
  <si>
    <t>Averge of two</t>
  </si>
  <si>
    <t>Average of Two</t>
  </si>
  <si>
    <t>Average of two</t>
  </si>
  <si>
    <t>Major</t>
  </si>
  <si>
    <t>Aaron Corral</t>
  </si>
  <si>
    <t>CSC</t>
  </si>
  <si>
    <t>Andres Hernandez</t>
  </si>
  <si>
    <t>Brandon Langys</t>
  </si>
  <si>
    <t>Carlos Galvin</t>
  </si>
  <si>
    <t>Chris Stockton</t>
  </si>
  <si>
    <t>Cole Zarifis</t>
  </si>
  <si>
    <t>Daniel Pytel</t>
  </si>
  <si>
    <t>Felipe Nino</t>
  </si>
  <si>
    <t>Ghanashyam Chamlagai</t>
  </si>
  <si>
    <t>Jatrence Benson</t>
  </si>
  <si>
    <t>Jorge Baeza</t>
  </si>
  <si>
    <t>Kathryn Downing</t>
  </si>
  <si>
    <t>Luke Gaudiano</t>
  </si>
  <si>
    <t>Marcus Becker</t>
  </si>
  <si>
    <t>Mario Juarez</t>
  </si>
  <si>
    <t>Mathew McCarthy</t>
  </si>
  <si>
    <t>Nathan Engler</t>
  </si>
  <si>
    <t>Nathaniel Chen</t>
  </si>
  <si>
    <t>Rafael Menchaca</t>
  </si>
  <si>
    <t>Rodrigo Chavez</t>
  </si>
  <si>
    <t>Thomas Slezak</t>
  </si>
  <si>
    <t>Zach Stanczyk</t>
  </si>
  <si>
    <t>Ben Ward</t>
  </si>
  <si>
    <t>Anahi Barron</t>
  </si>
  <si>
    <t>John Hoffman</t>
  </si>
  <si>
    <t>Bradley Mueller</t>
  </si>
  <si>
    <t>Austin Orphan</t>
  </si>
  <si>
    <t>Gerardo Rojas</t>
  </si>
  <si>
    <t>Benedict Seberon</t>
  </si>
  <si>
    <t>Eduardo Soto</t>
  </si>
  <si>
    <t>Mena</t>
  </si>
  <si>
    <t>SD</t>
  </si>
  <si>
    <t>Crit b</t>
  </si>
  <si>
    <t>Crit g</t>
  </si>
  <si>
    <t>Crit i</t>
  </si>
  <si>
    <t>Crit j</t>
  </si>
  <si>
    <t>%achieved</t>
  </si>
  <si>
    <t>Acceptable</t>
  </si>
  <si>
    <t>Group 5 Kane County</t>
  </si>
  <si>
    <t>Group 4 Nursing Inventory</t>
  </si>
  <si>
    <t>Group 3 Nursing Internship Scueduler</t>
  </si>
  <si>
    <t>Group 2 Nursing Simulation</t>
  </si>
  <si>
    <t>Group1 Nursing Simulation</t>
  </si>
  <si>
    <t>Language</t>
  </si>
  <si>
    <t>Sythesis</t>
  </si>
  <si>
    <t>Evidence</t>
  </si>
  <si>
    <t>Thesis Focus</t>
  </si>
  <si>
    <t xml:space="preserve">Writing </t>
  </si>
  <si>
    <t>Organization and Transitions</t>
  </si>
  <si>
    <t>Voice and Delivery</t>
  </si>
  <si>
    <t>Physical Actions</t>
  </si>
  <si>
    <t>Oral Communication</t>
  </si>
  <si>
    <t>Critical Thinking Conclusions and related outcomes</t>
  </si>
  <si>
    <t>Critical Thinking: Evaluating evidence</t>
  </si>
  <si>
    <t>Critical Thinking - Explanation of issues</t>
  </si>
  <si>
    <t>Critical Thinking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</si>
</sst>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8" x14ac:knownFonts="1">
    <font>
      <sz val="11"/>
      <color theme="1"/>
      <name val="Calibri"/>
      <family val="2"/>
      <scheme val="minor"/>
    </font>
    <font>
      <b/>
      <sz val="11"/>
      <color theme="1"/>
      <name val="Calibri"/>
      <family val="2"/>
      <scheme val="minor"/>
    </font>
    <font>
      <sz val="12"/>
      <color rgb="FF000000"/>
      <name val="Calibri"/>
      <family val="2"/>
    </font>
    <font>
      <sz val="12"/>
      <color theme="1"/>
      <name val="Times New Roman"/>
      <family val="1"/>
    </font>
    <font>
      <sz val="11"/>
      <color rgb="FF000000"/>
      <name val="Calibri"/>
      <family val="2"/>
      <scheme val="minor"/>
    </font>
    <font>
      <sz val="8"/>
      <name val="Calibri"/>
      <family val="2"/>
      <scheme val="minor"/>
    </font>
    <font>
      <sz val="11"/>
      <color theme="1"/>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FFFFFF"/>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s>
  <cellStyleXfs count="4">
    <xf numFmtId="0" fontId="0" fillId="0" borderId="0"/>
    <xf numFmtId="0" fontId="2" fillId="0" borderId="0"/>
    <xf numFmtId="43" fontId="6" fillId="0" borderId="0" applyFont="0" applyFill="0" applyBorder="0" applyAlignment="0" applyProtection="0"/>
    <xf numFmtId="9" fontId="6" fillId="0" borderId="0" applyFont="0" applyFill="0" applyBorder="0" applyAlignment="0" applyProtection="0"/>
  </cellStyleXfs>
  <cellXfs count="42">
    <xf numFmtId="0" fontId="0" fillId="0" borderId="0" xfId="0"/>
    <xf numFmtId="0" fontId="0" fillId="0" borderId="0" xfId="0" applyAlignment="1">
      <alignment wrapText="1"/>
    </xf>
    <xf numFmtId="0" fontId="0" fillId="2" borderId="0" xfId="0" applyFill="1"/>
    <xf numFmtId="0" fontId="3" fillId="0" borderId="0" xfId="0" applyFont="1" applyAlignment="1">
      <alignment vertical="center"/>
    </xf>
    <xf numFmtId="49" fontId="0" fillId="0" borderId="0" xfId="0" applyNumberFormat="1" applyAlignment="1">
      <alignment wrapText="1"/>
    </xf>
    <xf numFmtId="2" fontId="0" fillId="0" borderId="0" xfId="0" applyNumberFormat="1"/>
    <xf numFmtId="0" fontId="1" fillId="0" borderId="0" xfId="0" applyFont="1"/>
    <xf numFmtId="0" fontId="1" fillId="0" borderId="0" xfId="0" applyFont="1" applyAlignment="1">
      <alignment wrapText="1"/>
    </xf>
    <xf numFmtId="9" fontId="0" fillId="0" borderId="0" xfId="0" applyNumberFormat="1"/>
    <xf numFmtId="0" fontId="4" fillId="0" borderId="0" xfId="0" applyFont="1" applyAlignment="1">
      <alignment wrapText="1"/>
    </xf>
    <xf numFmtId="0" fontId="0" fillId="0" borderId="1" xfId="0" applyBorder="1" applyAlignment="1">
      <alignment vertical="center"/>
    </xf>
    <xf numFmtId="0" fontId="0" fillId="0" borderId="2" xfId="0" applyBorder="1" applyAlignment="1">
      <alignment vertical="center"/>
    </xf>
    <xf numFmtId="0" fontId="0" fillId="0" borderId="0" xfId="0" applyAlignment="1"/>
    <xf numFmtId="0" fontId="0" fillId="0" borderId="4" xfId="0" applyBorder="1" applyAlignment="1">
      <alignment vertical="center"/>
    </xf>
    <xf numFmtId="0" fontId="4" fillId="0" borderId="5" xfId="0" applyFont="1" applyBorder="1" applyAlignment="1">
      <alignment vertical="center"/>
    </xf>
    <xf numFmtId="0" fontId="0" fillId="0" borderId="5" xfId="0" applyBorder="1" applyAlignment="1">
      <alignment vertical="center"/>
    </xf>
    <xf numFmtId="9" fontId="0" fillId="0" borderId="0" xfId="3" applyFont="1"/>
    <xf numFmtId="9" fontId="0" fillId="0" borderId="0" xfId="3" applyFont="1" applyAlignment="1"/>
    <xf numFmtId="43" fontId="0" fillId="0" borderId="0" xfId="2" applyFont="1"/>
    <xf numFmtId="0" fontId="7" fillId="3" borderId="5" xfId="0" applyFont="1" applyFill="1" applyBorder="1" applyAlignment="1">
      <alignment vertical="center" wrapText="1"/>
    </xf>
    <xf numFmtId="0" fontId="7" fillId="3" borderId="4" xfId="0" applyFont="1" applyFill="1" applyBorder="1" applyAlignment="1">
      <alignment vertical="center" wrapText="1"/>
    </xf>
    <xf numFmtId="0" fontId="7" fillId="3" borderId="5" xfId="0" applyFont="1" applyFill="1" applyBorder="1" applyAlignment="1">
      <alignment horizontal="right" vertical="center" wrapText="1"/>
    </xf>
    <xf numFmtId="0" fontId="7" fillId="3" borderId="1" xfId="0" applyFont="1" applyFill="1" applyBorder="1" applyAlignment="1">
      <alignment vertical="center"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0" fillId="3" borderId="5" xfId="0" applyFill="1" applyBorder="1" applyAlignment="1">
      <alignment vertical="center" wrapText="1"/>
    </xf>
    <xf numFmtId="0" fontId="7" fillId="3" borderId="9"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0" fillId="3" borderId="9" xfId="0" applyFill="1" applyBorder="1" applyAlignment="1">
      <alignment vertical="center" wrapText="1"/>
    </xf>
    <xf numFmtId="0" fontId="0" fillId="3" borderId="9" xfId="0" applyFill="1" applyBorder="1" applyAlignment="1">
      <alignment vertical="center" wrapText="1"/>
    </xf>
    <xf numFmtId="0" fontId="0" fillId="3" borderId="5" xfId="0" applyFill="1" applyBorder="1" applyAlignment="1">
      <alignment vertical="center" wrapText="1"/>
    </xf>
    <xf numFmtId="0" fontId="7" fillId="3" borderId="11"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9"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0" fillId="0" borderId="6" xfId="0" applyBorder="1"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cellXfs>
  <cellStyles count="4">
    <cellStyle name="Comma" xfId="2" builtinId="3"/>
    <cellStyle name="Normal" xfId="0" builtinId="0"/>
    <cellStyle name="Normal 2" xfId="1"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0.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oneCellAnchor>
    <xdr:from>
      <xdr:col>1</xdr:col>
      <xdr:colOff>481965</xdr:colOff>
      <xdr:row>1</xdr:row>
      <xdr:rowOff>129540</xdr:rowOff>
    </xdr:from>
    <xdr:ext cx="5082930" cy="843693"/>
    <xdr:sp macro="" textlink="">
      <xdr:nvSpPr>
        <xdr:cNvPr id="2" name="TextBox 1">
          <a:extLst>
            <a:ext uri="{FF2B5EF4-FFF2-40B4-BE49-F238E27FC236}">
              <a16:creationId xmlns:a16="http://schemas.microsoft.com/office/drawing/2014/main" id="{C5C2375D-9FEE-4517-A59E-8F9B0984EF10}"/>
            </a:ext>
          </a:extLst>
        </xdr:cNvPr>
        <xdr:cNvSpPr txBox="1"/>
      </xdr:nvSpPr>
      <xdr:spPr>
        <a:xfrm>
          <a:off x="1091565" y="312420"/>
          <a:ext cx="5082930" cy="84369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i="0">
              <a:solidFill>
                <a:schemeClr val="tx1"/>
              </a:solidFill>
              <a:effectLst/>
              <a:latin typeface="+mn-lt"/>
              <a:ea typeface="+mn-ea"/>
              <a:cs typeface="+mn-cs"/>
            </a:rPr>
            <a:t>CSC4990 Outcomes a, c, d, e, f, h, and k</a:t>
          </a:r>
        </a:p>
        <a:p>
          <a:pPr lvl="1"/>
          <a:r>
            <a:rPr lang="en-US" sz="1600" b="1" i="0">
              <a:solidFill>
                <a:schemeClr val="tx1"/>
              </a:solidFill>
              <a:effectLst/>
              <a:latin typeface="+mn-lt"/>
              <a:ea typeface="+mn-ea"/>
              <a:cs typeface="+mn-cs"/>
            </a:rPr>
            <a:t>Please use the rubrics found in the assessment plan </a:t>
          </a:r>
        </a:p>
        <a:p>
          <a:endParaRPr lang="en-US" sz="1600" b="1"/>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0</xdr:col>
      <xdr:colOff>398393</xdr:colOff>
      <xdr:row>1</xdr:row>
      <xdr:rowOff>5965</xdr:rowOff>
    </xdr:from>
    <xdr:ext cx="11323071" cy="10862589"/>
    <xdr:sp macro="" textlink="">
      <xdr:nvSpPr>
        <xdr:cNvPr id="2" name="TextBox 1">
          <a:extLst>
            <a:ext uri="{FF2B5EF4-FFF2-40B4-BE49-F238E27FC236}">
              <a16:creationId xmlns:a16="http://schemas.microsoft.com/office/drawing/2014/main" id="{D27B2934-26D6-427E-8111-7609A501DA22}"/>
            </a:ext>
          </a:extLst>
        </xdr:cNvPr>
        <xdr:cNvSpPr txBox="1"/>
      </xdr:nvSpPr>
      <xdr:spPr>
        <a:xfrm>
          <a:off x="398393" y="186940"/>
          <a:ext cx="11323071" cy="10862589"/>
        </a:xfrm>
        <a:prstGeom prst="rect">
          <a:avLst/>
        </a:prstGeom>
        <a:solidFill>
          <a:schemeClr val="accent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hlinkClick xmlns:r="http://schemas.openxmlformats.org/officeDocument/2006/relationships" r:id=""/>
            </a:rPr>
            <a:t>https://www.abet.org/accreditation/accreditation-criteria/criteria-for-accrediting-computing-programs-2019-2020/#GC5</a:t>
          </a:r>
          <a:endParaRPr lang="en-US" sz="1400" b="1" i="0">
            <a:solidFill>
              <a:schemeClr val="tx1"/>
            </a:solidFill>
            <a:effectLst/>
            <a:latin typeface="+mn-lt"/>
            <a:ea typeface="+mn-ea"/>
            <a:cs typeface="+mn-cs"/>
          </a:endParaRPr>
        </a:p>
        <a:p>
          <a:endParaRPr lang="en-US" sz="1400" b="1" i="0">
            <a:solidFill>
              <a:schemeClr val="tx1"/>
            </a:solidFill>
            <a:effectLst/>
            <a:latin typeface="+mn-lt"/>
            <a:ea typeface="+mn-ea"/>
            <a:cs typeface="+mn-cs"/>
          </a:endParaRPr>
        </a:p>
        <a:p>
          <a:r>
            <a:rPr lang="en-US" sz="1400" b="1" i="0">
              <a:solidFill>
                <a:schemeClr val="tx1"/>
              </a:solidFill>
              <a:effectLst/>
              <a:latin typeface="+mn-lt"/>
              <a:ea typeface="+mn-ea"/>
              <a:cs typeface="+mn-cs"/>
            </a:rPr>
            <a:t>Curriculum</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Students must have course work or an equivalent educational experience that includes:</a:t>
          </a:r>
        </a:p>
        <a:p>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Computer science: One and one-third years that must include:</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 - Yes -&gt;  Coverage of the fundamentals of algorithms, data structures, </a:t>
          </a:r>
        </a:p>
        <a:p>
          <a:r>
            <a:rPr lang="en-US" sz="1400" b="0" i="0">
              <a:solidFill>
                <a:schemeClr val="tx1"/>
              </a:solidFill>
              <a:effectLst/>
              <a:latin typeface="+mn-lt"/>
              <a:ea typeface="+mn-ea"/>
              <a:cs typeface="+mn-cs"/>
            </a:rPr>
            <a:t>  - No -&gt; software design, concepts of programming languages and (2 electives)</a:t>
          </a:r>
        </a:p>
        <a:p>
          <a:r>
            <a:rPr lang="en-US" sz="1400" b="0" i="0">
              <a:solidFill>
                <a:schemeClr val="tx1"/>
              </a:solidFill>
              <a:effectLst/>
              <a:latin typeface="+mn-lt"/>
              <a:ea typeface="+mn-ea"/>
              <a:cs typeface="+mn-cs"/>
            </a:rPr>
            <a:t>  - Yes -&gt; computer organization and architecture. [CS]</a:t>
          </a:r>
          <a:br>
            <a:rPr lang="en-US" sz="1400" b="0" i="0">
              <a:solidFill>
                <a:schemeClr val="tx1"/>
              </a:solidFill>
              <a:effectLst/>
              <a:latin typeface="+mn-lt"/>
              <a:ea typeface="+mn-ea"/>
              <a:cs typeface="+mn-cs"/>
            </a:rPr>
          </a:br>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  -&gt; No -&gt; An exposure to a variety of programming languages and systems. [CS]</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  -&gt; Yes -&gt; Proficiency in at least one higher level language. [CS]</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   -&gt; Yes</a:t>
          </a:r>
          <a:r>
            <a:rPr lang="en-US" sz="1400" b="0" i="0" baseline="0">
              <a:solidFill>
                <a:schemeClr val="tx1"/>
              </a:solidFill>
              <a:effectLst/>
              <a:latin typeface="+mn-lt"/>
              <a:ea typeface="+mn-ea"/>
              <a:cs typeface="+mn-cs"/>
            </a:rPr>
            <a:t> -&gt; </a:t>
          </a:r>
          <a:r>
            <a:rPr lang="en-US" sz="1400" b="0" i="0">
              <a:solidFill>
                <a:schemeClr val="tx1"/>
              </a:solidFill>
              <a:effectLst/>
              <a:latin typeface="+mn-lt"/>
              <a:ea typeface="+mn-ea"/>
              <a:cs typeface="+mn-cs"/>
            </a:rPr>
            <a:t>Advanced course work that builds on the fundamental course work to provide depth. [CS]</a:t>
          </a:r>
        </a:p>
        <a:p>
          <a:br>
            <a:rPr lang="en-US" sz="1400" b="0" i="0">
              <a:solidFill>
                <a:schemeClr val="tx1"/>
              </a:solidFill>
              <a:effectLst/>
              <a:latin typeface="+mn-lt"/>
              <a:ea typeface="+mn-ea"/>
              <a:cs typeface="+mn-cs"/>
            </a:rPr>
          </a:br>
          <a:r>
            <a:rPr lang="en-US" sz="1600" b="0" i="0">
              <a:solidFill>
                <a:schemeClr val="tx1"/>
              </a:solidFill>
              <a:effectLst/>
              <a:latin typeface="+mn-lt"/>
              <a:ea typeface="+mn-ea"/>
              <a:cs typeface="+mn-cs"/>
            </a:rPr>
            <a:t>One year of science and mathematics</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At least one-half year that must include discrete The additional mathematics might consist of course work in areas such as calculus, linear algebra, numerical methods, probability, statistics, number theory, geometry or symbolic logic. [CS]</a:t>
          </a:r>
        </a:p>
        <a:p>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-&gt; No -&gt; Science: A science component that develops an understanding of the scientific method, and provides students with an opportunity to experience this mode of inquiry in courses for science and engineering majors that provide some exposure to laboratory work. [CS]</a:t>
          </a:r>
        </a:p>
        <a:p>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The curriculum requirements specify subject areas, but do not prescribe specific courses. These requirements are:</a:t>
          </a:r>
        </a:p>
        <a:p>
          <a:r>
            <a:rPr lang="en-US" sz="1400" b="0" i="0">
              <a:solidFill>
                <a:schemeClr val="tx1"/>
              </a:solidFill>
              <a:effectLst/>
              <a:latin typeface="+mn-lt"/>
              <a:ea typeface="+mn-ea"/>
              <a:cs typeface="+mn-cs"/>
            </a:rPr>
            <a:t>Computer science: At least one and one-third academic years that must include:</a:t>
          </a:r>
        </a:p>
        <a:p>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Computer science fundamentals including:</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 - Yes -&gt; Algorithms and complexity, </a:t>
          </a:r>
        </a:p>
        <a:p>
          <a:r>
            <a:rPr lang="en-US" sz="1400" b="0" i="0">
              <a:solidFill>
                <a:schemeClr val="tx1"/>
              </a:solidFill>
              <a:effectLst/>
              <a:latin typeface="+mn-lt"/>
              <a:ea typeface="+mn-ea"/>
              <a:cs typeface="+mn-cs"/>
            </a:rPr>
            <a:t> -&gt; </a:t>
          </a:r>
          <a:r>
            <a:rPr lang="en-US" sz="1400" b="1" i="0">
              <a:solidFill>
                <a:schemeClr val="tx1"/>
              </a:solidFill>
              <a:effectLst/>
              <a:latin typeface="+mn-lt"/>
              <a:ea typeface="+mn-ea"/>
              <a:cs typeface="+mn-cs"/>
            </a:rPr>
            <a:t>No -&gt; computer science theory, concepts of programming languages, and </a:t>
          </a:r>
        </a:p>
        <a:p>
          <a:r>
            <a:rPr lang="en-US" sz="1400" b="0" i="0">
              <a:solidFill>
                <a:schemeClr val="tx1"/>
              </a:solidFill>
              <a:effectLst/>
              <a:latin typeface="+mn-lt"/>
              <a:ea typeface="+mn-ea"/>
              <a:cs typeface="+mn-cs"/>
            </a:rPr>
            <a:t>-&gt; Yes - software development.</a:t>
          </a:r>
          <a:br>
            <a:rPr lang="en-US" sz="1400" b="0" i="0">
              <a:solidFill>
                <a:schemeClr val="tx1"/>
              </a:solidFill>
              <a:effectLst/>
              <a:latin typeface="+mn-lt"/>
              <a:ea typeface="+mn-ea"/>
              <a:cs typeface="+mn-cs"/>
            </a:rPr>
          </a:br>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At least three of the following: </a:t>
          </a:r>
        </a:p>
        <a:p>
          <a:r>
            <a:rPr lang="en-US" sz="1400" b="0" i="0">
              <a:solidFill>
                <a:schemeClr val="tx1"/>
              </a:solidFill>
              <a:effectLst/>
              <a:latin typeface="+mn-lt"/>
              <a:ea typeface="+mn-ea"/>
              <a:cs typeface="+mn-cs"/>
            </a:rPr>
            <a:t>  -&gt; Yes -&gt;</a:t>
          </a:r>
          <a:r>
            <a:rPr lang="en-US" sz="1400" b="0" i="0" baseline="0">
              <a:solidFill>
                <a:schemeClr val="tx1"/>
              </a:solidFill>
              <a:effectLst/>
              <a:latin typeface="+mn-lt"/>
              <a:ea typeface="+mn-ea"/>
              <a:cs typeface="+mn-cs"/>
            </a:rPr>
            <a:t> </a:t>
          </a:r>
          <a:r>
            <a:rPr lang="en-US" sz="1400" b="0" i="0">
              <a:solidFill>
                <a:schemeClr val="tx1"/>
              </a:solidFill>
              <a:effectLst/>
              <a:latin typeface="+mn-lt"/>
              <a:ea typeface="+mn-ea"/>
              <a:cs typeface="+mn-cs"/>
            </a:rPr>
            <a:t>computer architecture and organization,</a:t>
          </a:r>
        </a:p>
        <a:p>
          <a:r>
            <a:rPr lang="en-US" sz="1400" b="0" i="0" baseline="0">
              <a:solidFill>
                <a:schemeClr val="tx1"/>
              </a:solidFill>
              <a:effectLst/>
              <a:latin typeface="+mn-lt"/>
              <a:ea typeface="+mn-ea"/>
              <a:cs typeface="+mn-cs"/>
            </a:rPr>
            <a:t>  </a:t>
          </a:r>
          <a:r>
            <a:rPr lang="en-US" sz="1400" b="1" i="0" baseline="0">
              <a:solidFill>
                <a:schemeClr val="tx1"/>
              </a:solidFill>
              <a:effectLst/>
              <a:latin typeface="+mn-lt"/>
              <a:ea typeface="+mn-ea"/>
              <a:cs typeface="+mn-cs"/>
            </a:rPr>
            <a:t>-&gt; </a:t>
          </a:r>
          <a:r>
            <a:rPr lang="en-US" sz="1400" b="1" i="0">
              <a:solidFill>
                <a:schemeClr val="tx1"/>
              </a:solidFill>
              <a:effectLst/>
              <a:latin typeface="+mn-lt"/>
              <a:ea typeface="+mn-ea"/>
              <a:cs typeface="+mn-cs"/>
            </a:rPr>
            <a:t> No -&gt; information management,</a:t>
          </a:r>
        </a:p>
        <a:p>
          <a:r>
            <a:rPr lang="en-US" sz="1400" b="1" i="0">
              <a:solidFill>
                <a:schemeClr val="tx1"/>
              </a:solidFill>
              <a:effectLst/>
              <a:latin typeface="+mn-lt"/>
              <a:ea typeface="+mn-ea"/>
              <a:cs typeface="+mn-cs"/>
            </a:rPr>
            <a:t>   -&gt; No -&gt;  networking and communication, </a:t>
          </a:r>
        </a:p>
        <a:p>
          <a:r>
            <a:rPr lang="en-US" sz="1400" b="1" i="0">
              <a:solidFill>
                <a:schemeClr val="tx1"/>
              </a:solidFill>
              <a:effectLst/>
              <a:latin typeface="+mn-lt"/>
              <a:ea typeface="+mn-ea"/>
              <a:cs typeface="+mn-cs"/>
            </a:rPr>
            <a:t>   -&gt; No -&gt; operating systems, </a:t>
          </a:r>
        </a:p>
        <a:p>
          <a:r>
            <a:rPr lang="en-US" sz="1400" b="1" i="0">
              <a:solidFill>
                <a:schemeClr val="tx1"/>
              </a:solidFill>
              <a:effectLst/>
              <a:latin typeface="+mn-lt"/>
              <a:ea typeface="+mn-ea"/>
              <a:cs typeface="+mn-cs"/>
            </a:rPr>
            <a:t>   -&gt; No -&gt; and parallel and distributed computing</a:t>
          </a:r>
          <a:r>
            <a:rPr lang="en-US" sz="1400" b="0" i="0">
              <a:solidFill>
                <a:schemeClr val="tx1"/>
              </a:solidFill>
              <a:effectLst/>
              <a:latin typeface="+mn-lt"/>
              <a:ea typeface="+mn-ea"/>
              <a:cs typeface="+mn-cs"/>
            </a:rPr>
            <a:t>.</a:t>
          </a:r>
        </a:p>
        <a:p>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Advanced course work that builds on fundamental topics to provide both breadth and depth.</a:t>
          </a:r>
        </a:p>
        <a:p>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Yes -&gt; Design, implementation, and evaluation of computer-based solutions of varying complexity.</a:t>
          </a:r>
        </a:p>
        <a:p>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Yes -&gt; in-depth coverage of at least one high-level language.</a:t>
          </a:r>
          <a:br>
            <a:rPr lang="en-US" sz="1400" b="0" i="0">
              <a:solidFill>
                <a:schemeClr val="tx1"/>
              </a:solidFill>
              <a:effectLst/>
              <a:latin typeface="+mn-lt"/>
              <a:ea typeface="+mn-ea"/>
              <a:cs typeface="+mn-cs"/>
            </a:rPr>
          </a:br>
          <a:r>
            <a:rPr lang="en-US" sz="1400" b="0" i="0">
              <a:solidFill>
                <a:schemeClr val="tx1"/>
              </a:solidFill>
              <a:effectLst/>
              <a:latin typeface="+mn-lt"/>
              <a:ea typeface="+mn-ea"/>
              <a:cs typeface="+mn-cs"/>
            </a:rPr>
            <a:t>Yes -&gt; A project requiring integration of knowledge and skills acquired in earlier course work.</a:t>
          </a:r>
        </a:p>
        <a:p>
          <a:endParaRPr lang="en-US" sz="1400" b="0" i="0">
            <a:solidFill>
              <a:schemeClr val="tx1"/>
            </a:solidFill>
            <a:effectLst/>
            <a:latin typeface="+mn-lt"/>
            <a:ea typeface="+mn-ea"/>
            <a:cs typeface="+mn-cs"/>
          </a:endParaRPr>
        </a:p>
        <a:p>
          <a:r>
            <a:rPr lang="en-US" sz="1400" b="0" i="0">
              <a:solidFill>
                <a:schemeClr val="tx1"/>
              </a:solidFill>
              <a:effectLst/>
              <a:latin typeface="+mn-lt"/>
              <a:ea typeface="+mn-ea"/>
              <a:cs typeface="+mn-cs"/>
            </a:rPr>
            <a:t>Yes -&gt; Mathematics: At least one-half academic year of college-level mathematics that must include discrete The additional mathematics might consist of course work in areas such as calculus, linear algebra, numerical methods, probability, statistics, number theory, or geometry.</a:t>
          </a:r>
          <a:br>
            <a:rPr lang="en-US" sz="1400" b="0" i="0">
              <a:solidFill>
                <a:schemeClr val="tx1"/>
              </a:solidFill>
              <a:effectLst/>
              <a:latin typeface="+mn-lt"/>
              <a:ea typeface="+mn-ea"/>
              <a:cs typeface="+mn-cs"/>
            </a:rPr>
          </a:br>
          <a:endParaRPr lang="en-US" sz="1400" b="0" i="0">
            <a:solidFill>
              <a:schemeClr val="tx1"/>
            </a:solidFill>
            <a:effectLst/>
            <a:latin typeface="+mn-lt"/>
            <a:ea typeface="+mn-ea"/>
            <a:cs typeface="+mn-cs"/>
          </a:endParaRPr>
        </a:p>
        <a:p>
          <a:r>
            <a:rPr lang="en-US" sz="1400" b="1" i="0">
              <a:solidFill>
                <a:schemeClr val="tx1"/>
              </a:solidFill>
              <a:effectLst/>
              <a:latin typeface="+mn-lt"/>
              <a:ea typeface="+mn-ea"/>
              <a:cs typeface="+mn-cs"/>
            </a:rPr>
            <a:t>No -&gt;Science: Natural science course work that develops an understanding of the scientific method, provides exposure to laboratory work, and provides students with an opportunity to experience this mode of inquiry in courses appropriate for science or engineering majors.</a:t>
          </a:r>
        </a:p>
        <a:p>
          <a:endParaRPr lang="en-US" sz="1400"/>
        </a:p>
      </xdr:txBody>
    </xdr:sp>
    <xdr:clientData/>
  </xdr:oneCellAnchor>
  <xdr:twoCellAnchor editAs="oneCell">
    <xdr:from>
      <xdr:col>1</xdr:col>
      <xdr:colOff>152400</xdr:colOff>
      <xdr:row>63</xdr:row>
      <xdr:rowOff>57150</xdr:rowOff>
    </xdr:from>
    <xdr:to>
      <xdr:col>17</xdr:col>
      <xdr:colOff>326419</xdr:colOff>
      <xdr:row>92</xdr:row>
      <xdr:rowOff>1256</xdr:rowOff>
    </xdr:to>
    <xdr:pic>
      <xdr:nvPicPr>
        <xdr:cNvPr id="4" name="Picture 3">
          <a:extLst>
            <a:ext uri="{FF2B5EF4-FFF2-40B4-BE49-F238E27FC236}">
              <a16:creationId xmlns:a16="http://schemas.microsoft.com/office/drawing/2014/main" id="{7AD73205-9AD0-4B6B-8715-DBC791737ACA}"/>
            </a:ext>
          </a:extLst>
        </xdr:cNvPr>
        <xdr:cNvPicPr>
          <a:picLocks noChangeAspect="1"/>
        </xdr:cNvPicPr>
      </xdr:nvPicPr>
      <xdr:blipFill>
        <a:blip xmlns:r="http://schemas.openxmlformats.org/officeDocument/2006/relationships" r:embed="rId1"/>
        <a:stretch>
          <a:fillRect/>
        </a:stretch>
      </xdr:blipFill>
      <xdr:spPr>
        <a:xfrm>
          <a:off x="762000" y="11458575"/>
          <a:ext cx="9927619" cy="5192381"/>
        </a:xfrm>
        <a:prstGeom prst="rect">
          <a:avLst/>
        </a:prstGeom>
      </xdr:spPr>
    </xdr:pic>
    <xdr:clientData/>
  </xdr:twoCellAnchor>
  <xdr:twoCellAnchor editAs="oneCell">
    <xdr:from>
      <xdr:col>0</xdr:col>
      <xdr:colOff>398393</xdr:colOff>
      <xdr:row>1</xdr:row>
      <xdr:rowOff>5965</xdr:rowOff>
    </xdr:from>
    <xdr:to>
      <xdr:col>15</xdr:col>
      <xdr:colOff>371723</xdr:colOff>
      <xdr:row>16</xdr:row>
      <xdr:rowOff>116684</xdr:rowOff>
    </xdr:to>
    <xdr:pic>
      <xdr:nvPicPr>
        <xdr:cNvPr id="5" name="Picture 4">
          <a:extLst>
            <a:ext uri="{FF2B5EF4-FFF2-40B4-BE49-F238E27FC236}">
              <a16:creationId xmlns:a16="http://schemas.microsoft.com/office/drawing/2014/main" id="{90038F5D-3FBB-4914-AEE0-2E0FEDF89C7F}"/>
            </a:ext>
          </a:extLst>
        </xdr:cNvPr>
        <xdr:cNvPicPr>
          <a:picLocks noChangeAspect="1"/>
        </xdr:cNvPicPr>
      </xdr:nvPicPr>
      <xdr:blipFill>
        <a:blip xmlns:r="http://schemas.openxmlformats.org/officeDocument/2006/relationships" r:embed="rId2"/>
        <a:stretch>
          <a:fillRect/>
        </a:stretch>
      </xdr:blipFill>
      <xdr:spPr>
        <a:xfrm>
          <a:off x="398393" y="186940"/>
          <a:ext cx="9113520" cy="2823439"/>
        </a:xfrm>
        <a:prstGeom prst="rect">
          <a:avLst/>
        </a:prstGeom>
      </xdr:spPr>
    </xdr:pic>
    <xdr:clientData/>
  </xdr:twoCellAnchor>
  <xdr:twoCellAnchor editAs="oneCell">
    <xdr:from>
      <xdr:col>0</xdr:col>
      <xdr:colOff>398393</xdr:colOff>
      <xdr:row>1</xdr:row>
      <xdr:rowOff>5965</xdr:rowOff>
    </xdr:from>
    <xdr:to>
      <xdr:col>15</xdr:col>
      <xdr:colOff>371723</xdr:colOff>
      <xdr:row>16</xdr:row>
      <xdr:rowOff>116684</xdr:rowOff>
    </xdr:to>
    <xdr:pic>
      <xdr:nvPicPr>
        <xdr:cNvPr id="6" name="Picture 5">
          <a:extLst>
            <a:ext uri="{FF2B5EF4-FFF2-40B4-BE49-F238E27FC236}">
              <a16:creationId xmlns:a16="http://schemas.microsoft.com/office/drawing/2014/main" id="{4693F3C9-0147-4AF6-86A6-43122DE9202B}"/>
            </a:ext>
          </a:extLst>
        </xdr:cNvPr>
        <xdr:cNvPicPr>
          <a:picLocks noChangeAspect="1"/>
        </xdr:cNvPicPr>
      </xdr:nvPicPr>
      <xdr:blipFill>
        <a:blip xmlns:r="http://schemas.openxmlformats.org/officeDocument/2006/relationships" r:embed="rId2"/>
        <a:stretch>
          <a:fillRect/>
        </a:stretch>
      </xdr:blipFill>
      <xdr:spPr>
        <a:xfrm>
          <a:off x="398393" y="186940"/>
          <a:ext cx="9113520" cy="28234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304800</xdr:colOff>
      <xdr:row>0</xdr:row>
      <xdr:rowOff>133350</xdr:rowOff>
    </xdr:from>
    <xdr:to>
      <xdr:col>6</xdr:col>
      <xdr:colOff>706645</xdr:colOff>
      <xdr:row>14</xdr:row>
      <xdr:rowOff>94299</xdr:rowOff>
    </xdr:to>
    <xdr:pic>
      <xdr:nvPicPr>
        <xdr:cNvPr id="3" name="Picture 2">
          <a:extLst>
            <a:ext uri="{FF2B5EF4-FFF2-40B4-BE49-F238E27FC236}">
              <a16:creationId xmlns:a16="http://schemas.microsoft.com/office/drawing/2014/main" id="{B0D168C4-7DCD-43A8-8FF4-9B4A9EA48A48}"/>
            </a:ext>
          </a:extLst>
        </xdr:cNvPr>
        <xdr:cNvPicPr>
          <a:picLocks noChangeAspect="1"/>
        </xdr:cNvPicPr>
      </xdr:nvPicPr>
      <xdr:blipFill>
        <a:blip xmlns:r="http://schemas.openxmlformats.org/officeDocument/2006/relationships" r:embed="rId1"/>
        <a:stretch>
          <a:fillRect/>
        </a:stretch>
      </xdr:blipFill>
      <xdr:spPr>
        <a:xfrm>
          <a:off x="304800" y="133350"/>
          <a:ext cx="8993395" cy="249459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295275</xdr:colOff>
      <xdr:row>0</xdr:row>
      <xdr:rowOff>43815</xdr:rowOff>
    </xdr:from>
    <xdr:to>
      <xdr:col>12</xdr:col>
      <xdr:colOff>345759</xdr:colOff>
      <xdr:row>19</xdr:row>
      <xdr:rowOff>165160</xdr:rowOff>
    </xdr:to>
    <xdr:pic>
      <xdr:nvPicPr>
        <xdr:cNvPr id="3" name="Picture 2">
          <a:extLst>
            <a:ext uri="{FF2B5EF4-FFF2-40B4-BE49-F238E27FC236}">
              <a16:creationId xmlns:a16="http://schemas.microsoft.com/office/drawing/2014/main" id="{75009F31-103E-40AB-A5A1-EEF1BD5E9E13}"/>
            </a:ext>
          </a:extLst>
        </xdr:cNvPr>
        <xdr:cNvPicPr>
          <a:picLocks noChangeAspect="1"/>
        </xdr:cNvPicPr>
      </xdr:nvPicPr>
      <xdr:blipFill>
        <a:blip xmlns:r="http://schemas.openxmlformats.org/officeDocument/2006/relationships" r:embed="rId1"/>
        <a:stretch>
          <a:fillRect/>
        </a:stretch>
      </xdr:blipFill>
      <xdr:spPr>
        <a:xfrm>
          <a:off x="295275" y="43815"/>
          <a:ext cx="9504046" cy="3559870"/>
        </a:xfrm>
        <a:prstGeom prst="rect">
          <a:avLst/>
        </a:prstGeom>
      </xdr:spPr>
    </xdr:pic>
    <xdr:clientData/>
  </xdr:twoCellAnchor>
  <xdr:twoCellAnchor>
    <xdr:from>
      <xdr:col>1</xdr:col>
      <xdr:colOff>220980</xdr:colOff>
      <xdr:row>26</xdr:row>
      <xdr:rowOff>0</xdr:rowOff>
    </xdr:from>
    <xdr:to>
      <xdr:col>1</xdr:col>
      <xdr:colOff>266700</xdr:colOff>
      <xdr:row>26</xdr:row>
      <xdr:rowOff>45719</xdr:rowOff>
    </xdr:to>
    <xdr:sp macro="" textlink="">
      <xdr:nvSpPr>
        <xdr:cNvPr id="2" name="TextBox 1">
          <a:extLst>
            <a:ext uri="{FF2B5EF4-FFF2-40B4-BE49-F238E27FC236}">
              <a16:creationId xmlns:a16="http://schemas.microsoft.com/office/drawing/2014/main" id="{861502C8-1A99-44CD-B2E5-02EEA08576BE}"/>
            </a:ext>
          </a:extLst>
        </xdr:cNvPr>
        <xdr:cNvSpPr txBox="1"/>
      </xdr:nvSpPr>
      <xdr:spPr>
        <a:xfrm>
          <a:off x="830580" y="4754880"/>
          <a:ext cx="45720" cy="4571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oneCellAnchor>
    <xdr:from>
      <xdr:col>0</xdr:col>
      <xdr:colOff>45720</xdr:colOff>
      <xdr:row>20</xdr:row>
      <xdr:rowOff>106680</xdr:rowOff>
    </xdr:from>
    <xdr:ext cx="4910575" cy="264560"/>
    <xdr:sp macro="" textlink="">
      <xdr:nvSpPr>
        <xdr:cNvPr id="5" name="TextBox 4">
          <a:extLst>
            <a:ext uri="{FF2B5EF4-FFF2-40B4-BE49-F238E27FC236}">
              <a16:creationId xmlns:a16="http://schemas.microsoft.com/office/drawing/2014/main" id="{2807FA05-2B67-4B03-B4E0-DCB744D8E6C5}"/>
            </a:ext>
          </a:extLst>
        </xdr:cNvPr>
        <xdr:cNvSpPr txBox="1"/>
      </xdr:nvSpPr>
      <xdr:spPr>
        <a:xfrm>
          <a:off x="45720" y="3764280"/>
          <a:ext cx="4910575"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mn-lt"/>
              <a:ea typeface="+mn-ea"/>
              <a:cs typeface="+mn-cs"/>
            </a:rPr>
            <a:t>Final Exam P1 - Recognize need to hashMap and properly solve a problem with it. </a:t>
          </a:r>
          <a:r>
            <a:rPr lang="en-US"/>
            <a:t> </a:t>
          </a:r>
          <a:endParaRPr lang="en-US" sz="1100"/>
        </a:p>
      </xdr:txBody>
    </xdr:sp>
    <xdr:clientData/>
  </xdr:oneCellAnchor>
  <xdr:oneCellAnchor>
    <xdr:from>
      <xdr:col>1</xdr:col>
      <xdr:colOff>525780</xdr:colOff>
      <xdr:row>22</xdr:row>
      <xdr:rowOff>60960</xdr:rowOff>
    </xdr:from>
    <xdr:ext cx="5549148" cy="264560"/>
    <xdr:sp macro="" textlink="">
      <xdr:nvSpPr>
        <xdr:cNvPr id="6" name="TextBox 5">
          <a:extLst>
            <a:ext uri="{FF2B5EF4-FFF2-40B4-BE49-F238E27FC236}">
              <a16:creationId xmlns:a16="http://schemas.microsoft.com/office/drawing/2014/main" id="{4D869966-7B3D-4B6E-8F7D-BF5EDDA6154C}"/>
            </a:ext>
          </a:extLst>
        </xdr:cNvPr>
        <xdr:cNvSpPr txBox="1"/>
      </xdr:nvSpPr>
      <xdr:spPr>
        <a:xfrm>
          <a:off x="1135380" y="4084320"/>
          <a:ext cx="5549148" cy="264560"/>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mn-lt"/>
              <a:ea typeface="+mn-ea"/>
              <a:cs typeface="+mn-cs"/>
            </a:rPr>
            <a:t>Final Exam P2 - Recognize the</a:t>
          </a:r>
          <a:r>
            <a:rPr lang="en-US" sz="1100" b="0" i="0" u="none" strike="noStrike" baseline="0">
              <a:solidFill>
                <a:schemeClr val="tx1"/>
              </a:solidFill>
              <a:effectLst/>
              <a:latin typeface="+mn-lt"/>
              <a:ea typeface="+mn-ea"/>
              <a:cs typeface="+mn-cs"/>
            </a:rPr>
            <a:t> need to solve a problem that uses a linked list and hashMap</a:t>
          </a:r>
          <a:endParaRPr lang="en-US" sz="1100"/>
        </a:p>
      </xdr:txBody>
    </xdr:sp>
    <xdr:clientData/>
  </xdr:oneCellAnchor>
  <xdr:oneCellAnchor>
    <xdr:from>
      <xdr:col>0</xdr:col>
      <xdr:colOff>190500</xdr:colOff>
      <xdr:row>41</xdr:row>
      <xdr:rowOff>140970</xdr:rowOff>
    </xdr:from>
    <xdr:ext cx="2889317" cy="311496"/>
    <xdr:sp macro="" textlink="">
      <xdr:nvSpPr>
        <xdr:cNvPr id="7" name="TextBox 6">
          <a:extLst>
            <a:ext uri="{FF2B5EF4-FFF2-40B4-BE49-F238E27FC236}">
              <a16:creationId xmlns:a16="http://schemas.microsoft.com/office/drawing/2014/main" id="{C26A5855-420C-4DE2-ADE5-E6CFE3282FDA}"/>
            </a:ext>
          </a:extLst>
        </xdr:cNvPr>
        <xdr:cNvSpPr txBox="1"/>
      </xdr:nvSpPr>
      <xdr:spPr>
        <a:xfrm>
          <a:off x="190500" y="7560945"/>
          <a:ext cx="2889317" cy="31149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i="0" u="none" strike="noStrike">
              <a:solidFill>
                <a:schemeClr val="tx1"/>
              </a:solidFill>
              <a:effectLst/>
              <a:latin typeface="+mn-lt"/>
              <a:ea typeface="+mn-ea"/>
              <a:cs typeface="+mn-cs"/>
            </a:rPr>
            <a:t>CSC4990 - Data Structure Quick</a:t>
          </a:r>
          <a:r>
            <a:rPr lang="en-US" sz="1400" b="1" i="0" u="none" strike="noStrike" baseline="0">
              <a:solidFill>
                <a:schemeClr val="tx1"/>
              </a:solidFill>
              <a:effectLst/>
              <a:latin typeface="+mn-lt"/>
              <a:ea typeface="+mn-ea"/>
              <a:cs typeface="+mn-cs"/>
            </a:rPr>
            <a:t> Quiz</a:t>
          </a:r>
          <a:endParaRPr lang="en-US" sz="1400" b="1"/>
        </a:p>
      </xdr:txBody>
    </xdr:sp>
    <xdr:clientData/>
  </xdr:oneCellAnchor>
  <xdr:oneCellAnchor>
    <xdr:from>
      <xdr:col>2</xdr:col>
      <xdr:colOff>0</xdr:colOff>
      <xdr:row>44</xdr:row>
      <xdr:rowOff>62865</xdr:rowOff>
    </xdr:from>
    <xdr:ext cx="7858883" cy="311496"/>
    <xdr:sp macro="" textlink="">
      <xdr:nvSpPr>
        <xdr:cNvPr id="4" name="TextBox 3">
          <a:extLst>
            <a:ext uri="{FF2B5EF4-FFF2-40B4-BE49-F238E27FC236}">
              <a16:creationId xmlns:a16="http://schemas.microsoft.com/office/drawing/2014/main" id="{CA622094-264A-4DE2-8B86-062469D1C560}"/>
            </a:ext>
          </a:extLst>
        </xdr:cNvPr>
        <xdr:cNvSpPr txBox="1"/>
      </xdr:nvSpPr>
      <xdr:spPr>
        <a:xfrm>
          <a:off x="933450" y="8025765"/>
          <a:ext cx="7858883" cy="31149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During</a:t>
          </a:r>
          <a:r>
            <a:rPr lang="en-US" sz="1400" b="1" baseline="0"/>
            <a:t> CSC4990 - capstone. Provided an in class quiz on 4 basic data structurs they may be asked about</a:t>
          </a:r>
          <a:endParaRPr lang="en-US" sz="1400" b="1"/>
        </a:p>
      </xdr:txBody>
    </xdr:sp>
    <xdr:clientData/>
  </xdr:oneCellAnchor>
  <xdr:oneCellAnchor>
    <xdr:from>
      <xdr:col>2</xdr:col>
      <xdr:colOff>95250</xdr:colOff>
      <xdr:row>50</xdr:row>
      <xdr:rowOff>0</xdr:rowOff>
    </xdr:from>
    <xdr:ext cx="184731" cy="264560"/>
    <xdr:sp macro="" textlink="">
      <xdr:nvSpPr>
        <xdr:cNvPr id="9" name="TextBox 8">
          <a:extLst>
            <a:ext uri="{FF2B5EF4-FFF2-40B4-BE49-F238E27FC236}">
              <a16:creationId xmlns:a16="http://schemas.microsoft.com/office/drawing/2014/main" id="{91CD9BF5-5BAD-427F-9F38-6744ED85480F}"/>
            </a:ext>
          </a:extLst>
        </xdr:cNvPr>
        <xdr:cNvSpPr txBox="1"/>
      </xdr:nvSpPr>
      <xdr:spPr>
        <a:xfrm>
          <a:off x="1028700" y="904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4</xdr:col>
      <xdr:colOff>93346</xdr:colOff>
      <xdr:row>20</xdr:row>
      <xdr:rowOff>164198</xdr:rowOff>
    </xdr:to>
    <xdr:pic>
      <xdr:nvPicPr>
        <xdr:cNvPr id="2" name="Picture 1">
          <a:extLst>
            <a:ext uri="{FF2B5EF4-FFF2-40B4-BE49-F238E27FC236}">
              <a16:creationId xmlns:a16="http://schemas.microsoft.com/office/drawing/2014/main" id="{67EEDA78-E005-4CE4-BDD5-E071E354C025}"/>
            </a:ext>
          </a:extLst>
        </xdr:cNvPr>
        <xdr:cNvPicPr>
          <a:picLocks noChangeAspect="1"/>
        </xdr:cNvPicPr>
      </xdr:nvPicPr>
      <xdr:blipFill>
        <a:blip xmlns:r="http://schemas.openxmlformats.org/officeDocument/2006/relationships" r:embed="rId1"/>
        <a:stretch>
          <a:fillRect/>
        </a:stretch>
      </xdr:blipFill>
      <xdr:spPr>
        <a:xfrm>
          <a:off x="1" y="0"/>
          <a:ext cx="7715250" cy="37760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91440</xdr:colOff>
      <xdr:row>1</xdr:row>
      <xdr:rowOff>37317</xdr:rowOff>
    </xdr:from>
    <xdr:to>
      <xdr:col>15</xdr:col>
      <xdr:colOff>537140</xdr:colOff>
      <xdr:row>13</xdr:row>
      <xdr:rowOff>28130</xdr:rowOff>
    </xdr:to>
    <xdr:pic>
      <xdr:nvPicPr>
        <xdr:cNvPr id="3" name="Picture 2">
          <a:extLst>
            <a:ext uri="{FF2B5EF4-FFF2-40B4-BE49-F238E27FC236}">
              <a16:creationId xmlns:a16="http://schemas.microsoft.com/office/drawing/2014/main" id="{040BFEB3-F1BB-42E5-B473-9EC80D6BE3E5}"/>
            </a:ext>
          </a:extLst>
        </xdr:cNvPr>
        <xdr:cNvPicPr>
          <a:picLocks noChangeAspect="1"/>
        </xdr:cNvPicPr>
      </xdr:nvPicPr>
      <xdr:blipFill>
        <a:blip xmlns:r="http://schemas.openxmlformats.org/officeDocument/2006/relationships" r:embed="rId1"/>
        <a:stretch>
          <a:fillRect/>
        </a:stretch>
      </xdr:blipFill>
      <xdr:spPr>
        <a:xfrm>
          <a:off x="91440" y="218292"/>
          <a:ext cx="9589700" cy="216441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249554</xdr:colOff>
      <xdr:row>0</xdr:row>
      <xdr:rowOff>144386</xdr:rowOff>
    </xdr:from>
    <xdr:to>
      <xdr:col>6</xdr:col>
      <xdr:colOff>704684</xdr:colOff>
      <xdr:row>16</xdr:row>
      <xdr:rowOff>135255</xdr:rowOff>
    </xdr:to>
    <xdr:pic>
      <xdr:nvPicPr>
        <xdr:cNvPr id="2" name="Picture 1">
          <a:extLst>
            <a:ext uri="{FF2B5EF4-FFF2-40B4-BE49-F238E27FC236}">
              <a16:creationId xmlns:a16="http://schemas.microsoft.com/office/drawing/2014/main" id="{FA24E083-05BB-4BD6-A5BA-3D11C867C550}"/>
            </a:ext>
          </a:extLst>
        </xdr:cNvPr>
        <xdr:cNvPicPr>
          <a:picLocks noChangeAspect="1"/>
        </xdr:cNvPicPr>
      </xdr:nvPicPr>
      <xdr:blipFill>
        <a:blip xmlns:r="http://schemas.openxmlformats.org/officeDocument/2006/relationships" r:embed="rId1"/>
        <a:stretch>
          <a:fillRect/>
        </a:stretch>
      </xdr:blipFill>
      <xdr:spPr>
        <a:xfrm>
          <a:off x="249554" y="144386"/>
          <a:ext cx="9924885" cy="28940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oneCellAnchor>
    <xdr:from>
      <xdr:col>0</xdr:col>
      <xdr:colOff>373380</xdr:colOff>
      <xdr:row>13</xdr:row>
      <xdr:rowOff>22860</xdr:rowOff>
    </xdr:from>
    <xdr:ext cx="6817572" cy="264560"/>
    <xdr:sp macro="" textlink="">
      <xdr:nvSpPr>
        <xdr:cNvPr id="3" name="TextBox 2">
          <a:extLst>
            <a:ext uri="{FF2B5EF4-FFF2-40B4-BE49-F238E27FC236}">
              <a16:creationId xmlns:a16="http://schemas.microsoft.com/office/drawing/2014/main" id="{34F7A3DD-708F-4D83-9846-52A44B902C57}"/>
            </a:ext>
          </a:extLst>
        </xdr:cNvPr>
        <xdr:cNvSpPr txBox="1"/>
      </xdr:nvSpPr>
      <xdr:spPr>
        <a:xfrm>
          <a:off x="373380" y="2400300"/>
          <a:ext cx="6817572"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Alternatively we could give a writing sample during</a:t>
          </a:r>
          <a:r>
            <a:rPr lang="en-US" sz="1100" baseline="0"/>
            <a:t> CSC4990 that discusses the need for professional development. </a:t>
          </a:r>
          <a:endParaRPr lang="en-US" sz="1100"/>
        </a:p>
      </xdr:txBody>
    </xdr:sp>
    <xdr:clientData/>
  </xdr:oneCellAnchor>
  <xdr:twoCellAnchor editAs="oneCell">
    <xdr:from>
      <xdr:col>0</xdr:col>
      <xdr:colOff>68581</xdr:colOff>
      <xdr:row>0</xdr:row>
      <xdr:rowOff>99060</xdr:rowOff>
    </xdr:from>
    <xdr:to>
      <xdr:col>16</xdr:col>
      <xdr:colOff>106681</xdr:colOff>
      <xdr:row>11</xdr:row>
      <xdr:rowOff>42567</xdr:rowOff>
    </xdr:to>
    <xdr:pic>
      <xdr:nvPicPr>
        <xdr:cNvPr id="4" name="Picture 3">
          <a:extLst>
            <a:ext uri="{FF2B5EF4-FFF2-40B4-BE49-F238E27FC236}">
              <a16:creationId xmlns:a16="http://schemas.microsoft.com/office/drawing/2014/main" id="{3F777B78-D25C-460B-AA0E-A20CB18FF486}"/>
            </a:ext>
          </a:extLst>
        </xdr:cNvPr>
        <xdr:cNvPicPr>
          <a:picLocks noChangeAspect="1"/>
        </xdr:cNvPicPr>
      </xdr:nvPicPr>
      <xdr:blipFill>
        <a:blip xmlns:r="http://schemas.openxmlformats.org/officeDocument/2006/relationships" r:embed="rId1"/>
        <a:stretch>
          <a:fillRect/>
        </a:stretch>
      </xdr:blipFill>
      <xdr:spPr>
        <a:xfrm>
          <a:off x="68581" y="99060"/>
          <a:ext cx="9791700" cy="195518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142875</xdr:colOff>
      <xdr:row>0</xdr:row>
      <xdr:rowOff>153790</xdr:rowOff>
    </xdr:from>
    <xdr:to>
      <xdr:col>6</xdr:col>
      <xdr:colOff>526269</xdr:colOff>
      <xdr:row>14</xdr:row>
      <xdr:rowOff>20581</xdr:rowOff>
    </xdr:to>
    <xdr:pic>
      <xdr:nvPicPr>
        <xdr:cNvPr id="3" name="Picture 2">
          <a:extLst>
            <a:ext uri="{FF2B5EF4-FFF2-40B4-BE49-F238E27FC236}">
              <a16:creationId xmlns:a16="http://schemas.microsoft.com/office/drawing/2014/main" id="{1B6CB7E3-463D-4B6B-B822-652CF9B43C10}"/>
            </a:ext>
          </a:extLst>
        </xdr:cNvPr>
        <xdr:cNvPicPr>
          <a:picLocks noChangeAspect="1"/>
        </xdr:cNvPicPr>
      </xdr:nvPicPr>
      <xdr:blipFill>
        <a:blip xmlns:r="http://schemas.openxmlformats.org/officeDocument/2006/relationships" r:embed="rId1"/>
        <a:stretch>
          <a:fillRect/>
        </a:stretch>
      </xdr:blipFill>
      <xdr:spPr>
        <a:xfrm>
          <a:off x="142875" y="153790"/>
          <a:ext cx="9211164" cy="24004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oneCellAnchor>
    <xdr:from>
      <xdr:col>1</xdr:col>
      <xdr:colOff>125730</xdr:colOff>
      <xdr:row>0</xdr:row>
      <xdr:rowOff>133350</xdr:rowOff>
    </xdr:from>
    <xdr:ext cx="4221797" cy="1986826"/>
    <xdr:sp macro="" textlink="">
      <xdr:nvSpPr>
        <xdr:cNvPr id="2" name="TextBox 1">
          <a:extLst>
            <a:ext uri="{FF2B5EF4-FFF2-40B4-BE49-F238E27FC236}">
              <a16:creationId xmlns:a16="http://schemas.microsoft.com/office/drawing/2014/main" id="{F1B64A05-9AA5-4A49-9395-274F973F6196}"/>
            </a:ext>
          </a:extLst>
        </xdr:cNvPr>
        <xdr:cNvSpPr txBox="1"/>
      </xdr:nvSpPr>
      <xdr:spPr>
        <a:xfrm>
          <a:off x="735330" y="133350"/>
          <a:ext cx="4221797" cy="1986826"/>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a:solidFill>
                <a:schemeClr val="tx1"/>
              </a:solidFill>
              <a:effectLst/>
              <a:latin typeface="+mn-lt"/>
              <a:ea typeface="+mn-ea"/>
              <a:cs typeface="+mn-cs"/>
            </a:rPr>
            <a:t>The 4 'pillars' of Object Oriented Programming are: </a:t>
          </a:r>
        </a:p>
        <a:p>
          <a:br>
            <a:rPr lang="en-US" sz="1100" b="0" i="0">
              <a:solidFill>
                <a:schemeClr val="tx1"/>
              </a:solidFill>
              <a:effectLst/>
              <a:latin typeface="+mn-lt"/>
              <a:ea typeface="+mn-ea"/>
              <a:cs typeface="+mn-cs"/>
            </a:rPr>
          </a:b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1. Abstraction</a:t>
          </a:r>
        </a:p>
        <a:p>
          <a:r>
            <a:rPr lang="en-US" sz="1100" b="0" i="0">
              <a:solidFill>
                <a:schemeClr val="tx1"/>
              </a:solidFill>
              <a:effectLst/>
              <a:latin typeface="+mn-lt"/>
              <a:ea typeface="+mn-ea"/>
              <a:cs typeface="+mn-cs"/>
            </a:rPr>
            <a:t>2. Inheritance</a:t>
          </a:r>
        </a:p>
        <a:p>
          <a:r>
            <a:rPr lang="en-US" sz="1100" b="0" i="0">
              <a:solidFill>
                <a:schemeClr val="tx1"/>
              </a:solidFill>
              <a:effectLst/>
              <a:latin typeface="+mn-lt"/>
              <a:ea typeface="+mn-ea"/>
              <a:cs typeface="+mn-cs"/>
            </a:rPr>
            <a:t>3. Polymorphism </a:t>
          </a:r>
        </a:p>
        <a:p>
          <a:r>
            <a:rPr lang="en-US" sz="1100" b="0" i="0">
              <a:solidFill>
                <a:schemeClr val="tx1"/>
              </a:solidFill>
              <a:effectLst/>
              <a:latin typeface="+mn-lt"/>
              <a:ea typeface="+mn-ea"/>
              <a:cs typeface="+mn-cs"/>
            </a:rPr>
            <a:t>4. Encapsulation</a:t>
          </a:r>
        </a:p>
        <a:p>
          <a:br>
            <a:rPr lang="en-US" sz="1100" b="0" i="0">
              <a:solidFill>
                <a:schemeClr val="tx1"/>
              </a:solidFill>
              <a:effectLst/>
              <a:latin typeface="+mn-lt"/>
              <a:ea typeface="+mn-ea"/>
              <a:cs typeface="+mn-cs"/>
            </a:rPr>
          </a:br>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Define each of them and provide an example of why you would use it?</a:t>
          </a:r>
        </a:p>
        <a:p>
          <a:endParaRPr lang="en-US" sz="1100"/>
        </a:p>
      </xdr:txBody>
    </xdr:sp>
    <xdr:clientData/>
  </xdr:oneCellAnchor>
  <xdr:oneCellAnchor>
    <xdr:from>
      <xdr:col>2</xdr:col>
      <xdr:colOff>1905</xdr:colOff>
      <xdr:row>37</xdr:row>
      <xdr:rowOff>171450</xdr:rowOff>
    </xdr:from>
    <xdr:ext cx="2194703" cy="436786"/>
    <xdr:sp macro="" textlink="">
      <xdr:nvSpPr>
        <xdr:cNvPr id="3" name="TextBox 2">
          <a:extLst>
            <a:ext uri="{FF2B5EF4-FFF2-40B4-BE49-F238E27FC236}">
              <a16:creationId xmlns:a16="http://schemas.microsoft.com/office/drawing/2014/main" id="{95981A3E-5263-4237-865E-5BE78908D1EB}"/>
            </a:ext>
          </a:extLst>
        </xdr:cNvPr>
        <xdr:cNvSpPr txBox="1"/>
      </xdr:nvSpPr>
      <xdr:spPr>
        <a:xfrm>
          <a:off x="1221105" y="6867525"/>
          <a:ext cx="2194703" cy="436786"/>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a:solidFill>
                <a:schemeClr val="tx1"/>
              </a:solidFill>
              <a:effectLst/>
              <a:latin typeface="+mn-lt"/>
              <a:ea typeface="+mn-ea"/>
              <a:cs typeface="+mn-cs"/>
            </a:rPr>
            <a:t>Basic String Manipulation Problem </a:t>
          </a:r>
        </a:p>
        <a:p>
          <a:endParaRPr lang="en-US" sz="1100"/>
        </a:p>
      </xdr:txBody>
    </xdr:sp>
    <xdr:clientData/>
  </xdr:oneCellAnchor>
  <xdr:oneCellAnchor>
    <xdr:from>
      <xdr:col>10</xdr:col>
      <xdr:colOff>560070</xdr:colOff>
      <xdr:row>35</xdr:row>
      <xdr:rowOff>15240</xdr:rowOff>
    </xdr:from>
    <xdr:ext cx="5686172" cy="8244758"/>
    <xdr:sp macro="" textlink="">
      <xdr:nvSpPr>
        <xdr:cNvPr id="4" name="TextBox 3">
          <a:extLst>
            <a:ext uri="{FF2B5EF4-FFF2-40B4-BE49-F238E27FC236}">
              <a16:creationId xmlns:a16="http://schemas.microsoft.com/office/drawing/2014/main" id="{0F426ED1-4333-4F97-975F-A132586C5A98}"/>
            </a:ext>
          </a:extLst>
        </xdr:cNvPr>
        <xdr:cNvSpPr txBox="1"/>
      </xdr:nvSpPr>
      <xdr:spPr>
        <a:xfrm>
          <a:off x="6656070" y="6349365"/>
          <a:ext cx="5686172" cy="8244758"/>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latin typeface="Courier New" panose="02070309020205020404" pitchFamily="49" charset="0"/>
              <a:ea typeface="+mn-ea"/>
              <a:cs typeface="Courier New" panose="02070309020205020404" pitchFamily="49" charset="0"/>
            </a:rPr>
            <a:t>public class ConvertingTimeInClass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static String timeConversion(String s)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Convert input time s from 12-hour AM/PM format,</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to military (24-hour) time.</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Note: Midnight is 12:00:00AM on a 12-hour clock,</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and 00:00:00 on a 24-hour clock.</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Noon is 12:00:00PM on a 12-hour clock,</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and 12:00:00 on a 24-hour clock.</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Input s: string  - time in  12 hour format</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returns retString string in 12 hour format</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E.g., Input:  07:05:45PM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output:  19:05:45</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E.g., Input:  12:05:45AM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output:  00:05:45</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E.g., Input:  04:59:09AM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output: 04:59:09</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String retSt =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return retSt;</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public static void main(String[] args)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String t = "07:05:45PM";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String sTime = timeConversion( 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Expected Result: 19:05:45</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showResult( t, sTime );</a:t>
          </a:r>
          <a:br>
            <a:rPr lang="en-US" sz="1100">
              <a:solidFill>
                <a:schemeClr val="tx1"/>
              </a:solidFill>
              <a:latin typeface="Courier New" panose="02070309020205020404" pitchFamily="49" charset="0"/>
              <a:ea typeface="+mn-ea"/>
              <a:cs typeface="Courier New" panose="02070309020205020404" pitchFamily="49" charset="0"/>
            </a:rPr>
          </a:b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t = "12:05:45AM";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sTime = timeConversion( 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showResult( t,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Expected Result: 00:05:45</a:t>
          </a:r>
          <a:br>
            <a:rPr lang="en-US" sz="1100">
              <a:solidFill>
                <a:schemeClr val="tx1"/>
              </a:solidFill>
              <a:latin typeface="Courier New" panose="02070309020205020404" pitchFamily="49" charset="0"/>
              <a:ea typeface="+mn-ea"/>
              <a:cs typeface="Courier New" panose="02070309020205020404" pitchFamily="49" charset="0"/>
            </a:rPr>
          </a:b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t = "12:45:54PM";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sTime = timeConversion( 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showResult( t,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Expected Result: 12:45:54</a:t>
          </a:r>
          <a:br>
            <a:rPr lang="en-US" sz="1100">
              <a:solidFill>
                <a:schemeClr val="tx1"/>
              </a:solidFill>
              <a:latin typeface="Courier New" panose="02070309020205020404" pitchFamily="49" charset="0"/>
              <a:ea typeface="+mn-ea"/>
              <a:cs typeface="Courier New" panose="02070309020205020404" pitchFamily="49" charset="0"/>
            </a:rPr>
          </a:b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t = "02:34:50PM";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sTime = timeConversion( 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showResult( t,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Expected Result: 14:34:50</a:t>
          </a:r>
          <a:br>
            <a:rPr lang="en-US" sz="1100">
              <a:solidFill>
                <a:schemeClr val="tx1"/>
              </a:solidFill>
              <a:latin typeface="Courier New" panose="02070309020205020404" pitchFamily="49" charset="0"/>
              <a:ea typeface="+mn-ea"/>
              <a:cs typeface="Courier New" panose="02070309020205020404" pitchFamily="49" charset="0"/>
            </a:rPr>
          </a:b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t = "04:59:09AM";</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sTime = timeConversion( 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showResult( t,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 Expected Result: "04:59:09";</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private static void showResult(String t, String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System.out.printf("\nFor inPut:%s result:%s", t, sTime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    }</a:t>
          </a:r>
          <a:br>
            <a:rPr lang="en-US" sz="1100">
              <a:solidFill>
                <a:schemeClr val="tx1"/>
              </a:solidFill>
              <a:latin typeface="Courier New" panose="02070309020205020404" pitchFamily="49" charset="0"/>
              <a:ea typeface="+mn-ea"/>
              <a:cs typeface="Courier New" panose="02070309020205020404" pitchFamily="49" charset="0"/>
            </a:rPr>
          </a:br>
          <a:r>
            <a:rPr lang="en-US" sz="1100">
              <a:solidFill>
                <a:schemeClr val="tx1"/>
              </a:solidFill>
              <a:latin typeface="Courier New" panose="02070309020205020404" pitchFamily="49" charset="0"/>
              <a:ea typeface="+mn-ea"/>
              <a:cs typeface="Courier New" panose="02070309020205020404" pitchFamily="49" charset="0"/>
            </a:rPr>
            <a:t>}</a:t>
          </a:r>
          <a:br>
            <a:rPr lang="en-US" sz="1100">
              <a:solidFill>
                <a:schemeClr val="tx1"/>
              </a:solidFill>
              <a:latin typeface="Courier New" panose="02070309020205020404" pitchFamily="49" charset="0"/>
              <a:ea typeface="+mn-ea"/>
              <a:cs typeface="Courier New" panose="02070309020205020404" pitchFamily="49" charset="0"/>
            </a:rPr>
          </a:br>
          <a:endParaRPr lang="en-US" sz="1100">
            <a:latin typeface="Courier New" panose="02070309020205020404" pitchFamily="49" charset="0"/>
            <a:cs typeface="Courier New" panose="02070309020205020404" pitchFamily="49" charset="0"/>
          </a:endParaRPr>
        </a:p>
      </xdr:txBody>
    </xdr:sp>
    <xdr:clientData/>
  </xdr:oneCellAnchor>
  <xdr:oneCellAnchor>
    <xdr:from>
      <xdr:col>11</xdr:col>
      <xdr:colOff>232409</xdr:colOff>
      <xdr:row>3</xdr:row>
      <xdr:rowOff>131445</xdr:rowOff>
    </xdr:from>
    <xdr:ext cx="3703765" cy="609013"/>
    <xdr:sp macro="" textlink="">
      <xdr:nvSpPr>
        <xdr:cNvPr id="5" name="TextBox 4">
          <a:extLst>
            <a:ext uri="{FF2B5EF4-FFF2-40B4-BE49-F238E27FC236}">
              <a16:creationId xmlns:a16="http://schemas.microsoft.com/office/drawing/2014/main" id="{757BD6F0-4BD1-48B1-8B3F-88052EF4CF7B}"/>
            </a:ext>
          </a:extLst>
        </xdr:cNvPr>
        <xdr:cNvSpPr txBox="1"/>
      </xdr:nvSpPr>
      <xdr:spPr>
        <a:xfrm>
          <a:off x="6938009" y="674370"/>
          <a:ext cx="3703765" cy="609013"/>
        </a:xfrm>
        <a:prstGeom prst="rect">
          <a:avLst/>
        </a:prstGeom>
        <a:solidFill>
          <a:schemeClr val="accent2">
            <a:lumMod val="40000"/>
            <a:lumOff val="6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Criterion X: Can</a:t>
          </a:r>
          <a:r>
            <a:rPr lang="en-US" sz="1100" baseline="0"/>
            <a:t> demonstrate ability to answer likily technical interview questions about Software Development or problem solving</a:t>
          </a:r>
          <a:endParaRPr lang="en-US" sz="1100"/>
        </a:p>
      </xdr:txBody>
    </xdr:sp>
    <xdr:clientData/>
  </xdr:oneCellAnchor>
  <xdr:oneCellAnchor>
    <xdr:from>
      <xdr:col>0</xdr:col>
      <xdr:colOff>190500</xdr:colOff>
      <xdr:row>84</xdr:row>
      <xdr:rowOff>140970</xdr:rowOff>
    </xdr:from>
    <xdr:ext cx="2889317" cy="311496"/>
    <xdr:sp macro="" textlink="">
      <xdr:nvSpPr>
        <xdr:cNvPr id="6" name="TextBox 5">
          <a:extLst>
            <a:ext uri="{FF2B5EF4-FFF2-40B4-BE49-F238E27FC236}">
              <a16:creationId xmlns:a16="http://schemas.microsoft.com/office/drawing/2014/main" id="{A9B34D33-384B-49DC-BF59-2E0845243C5E}"/>
            </a:ext>
          </a:extLst>
        </xdr:cNvPr>
        <xdr:cNvSpPr txBox="1"/>
      </xdr:nvSpPr>
      <xdr:spPr>
        <a:xfrm>
          <a:off x="190500" y="7559040"/>
          <a:ext cx="2889317" cy="31149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i="0" u="none" strike="noStrike">
              <a:solidFill>
                <a:schemeClr val="tx1"/>
              </a:solidFill>
              <a:effectLst/>
              <a:latin typeface="+mn-lt"/>
              <a:ea typeface="+mn-ea"/>
              <a:cs typeface="+mn-cs"/>
            </a:rPr>
            <a:t>CSC4990 - Data Structure Quick</a:t>
          </a:r>
          <a:r>
            <a:rPr lang="en-US" sz="1400" b="1" i="0" u="none" strike="noStrike" baseline="0">
              <a:solidFill>
                <a:schemeClr val="tx1"/>
              </a:solidFill>
              <a:effectLst/>
              <a:latin typeface="+mn-lt"/>
              <a:ea typeface="+mn-ea"/>
              <a:cs typeface="+mn-cs"/>
            </a:rPr>
            <a:t> Quiz</a:t>
          </a:r>
          <a:endParaRPr lang="en-US" sz="1400" b="1"/>
        </a:p>
      </xdr:txBody>
    </xdr:sp>
    <xdr:clientData/>
  </xdr:oneCellAnchor>
  <xdr:oneCellAnchor>
    <xdr:from>
      <xdr:col>2</xdr:col>
      <xdr:colOff>0</xdr:colOff>
      <xdr:row>87</xdr:row>
      <xdr:rowOff>62865</xdr:rowOff>
    </xdr:from>
    <xdr:ext cx="7858883" cy="311496"/>
    <xdr:sp macro="" textlink="">
      <xdr:nvSpPr>
        <xdr:cNvPr id="7" name="TextBox 6">
          <a:extLst>
            <a:ext uri="{FF2B5EF4-FFF2-40B4-BE49-F238E27FC236}">
              <a16:creationId xmlns:a16="http://schemas.microsoft.com/office/drawing/2014/main" id="{B2097397-AB78-44B0-8EF2-A7469C61ED55}"/>
            </a:ext>
          </a:extLst>
        </xdr:cNvPr>
        <xdr:cNvSpPr txBox="1"/>
      </xdr:nvSpPr>
      <xdr:spPr>
        <a:xfrm>
          <a:off x="933450" y="8021955"/>
          <a:ext cx="7858883" cy="311496"/>
        </a:xfrm>
        <a:prstGeom prst="rect">
          <a:avLst/>
        </a:prstGeom>
        <a:solidFill>
          <a:schemeClr val="accent4">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400" b="1"/>
            <a:t>During</a:t>
          </a:r>
          <a:r>
            <a:rPr lang="en-US" sz="1400" b="1" baseline="0"/>
            <a:t> CSC4990 - capstone. Provided an in class quiz on 4 basic data structurs they may be asked about</a:t>
          </a:r>
          <a:endParaRPr lang="en-US" sz="1400" b="1"/>
        </a:p>
      </xdr:txBody>
    </xdr:sp>
    <xdr:clientData/>
  </xdr:oneCellAnchor>
  <xdr:oneCellAnchor>
    <xdr:from>
      <xdr:col>2</xdr:col>
      <xdr:colOff>95250</xdr:colOff>
      <xdr:row>93</xdr:row>
      <xdr:rowOff>0</xdr:rowOff>
    </xdr:from>
    <xdr:ext cx="184731" cy="264560"/>
    <xdr:sp macro="" textlink="">
      <xdr:nvSpPr>
        <xdr:cNvPr id="8" name="TextBox 7">
          <a:extLst>
            <a:ext uri="{FF2B5EF4-FFF2-40B4-BE49-F238E27FC236}">
              <a16:creationId xmlns:a16="http://schemas.microsoft.com/office/drawing/2014/main" id="{EC516063-2D23-4F28-8582-8FCCC6D1E14A}"/>
            </a:ext>
          </a:extLst>
        </xdr:cNvPr>
        <xdr:cNvSpPr txBox="1"/>
      </xdr:nvSpPr>
      <xdr:spPr>
        <a:xfrm>
          <a:off x="1024890" y="90487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43"/>
  <sheetViews>
    <sheetView tabSelected="1" topLeftCell="A30" workbookViewId="0">
      <selection activeCell="G46" sqref="G46"/>
    </sheetView>
  </sheetViews>
  <sheetFormatPr defaultRowHeight="14.4" x14ac:dyDescent="0.3"/>
  <cols>
    <col min="2" max="2" width="15.33203125" customWidth="1"/>
    <col min="4" max="4" width="18.88671875" customWidth="1"/>
    <col min="5" max="5" width="22.109375" customWidth="1"/>
    <col min="6" max="6" width="17.88671875" customWidth="1"/>
    <col min="7" max="7" width="14.5546875" customWidth="1"/>
    <col min="8" max="8" width="16.109375" customWidth="1"/>
  </cols>
  <sheetData>
    <row r="4" spans="2:6" ht="15" thickBot="1" x14ac:dyDescent="0.35"/>
    <row r="5" spans="2:6" x14ac:dyDescent="0.3">
      <c r="B5" s="31"/>
      <c r="C5" s="33" t="s">
        <v>191</v>
      </c>
      <c r="D5" s="34"/>
      <c r="E5" s="34"/>
      <c r="F5" s="35"/>
    </row>
    <row r="6" spans="2:6" ht="15" thickBot="1" x14ac:dyDescent="0.35">
      <c r="B6" s="32"/>
      <c r="C6" s="36"/>
      <c r="D6" s="37"/>
      <c r="E6" s="37"/>
      <c r="F6" s="38"/>
    </row>
    <row r="7" spans="2:6" ht="43.8" thickBot="1" x14ac:dyDescent="0.35">
      <c r="B7" s="20"/>
      <c r="C7" s="19"/>
      <c r="D7" s="19" t="s">
        <v>190</v>
      </c>
      <c r="E7" s="19" t="s">
        <v>189</v>
      </c>
      <c r="F7" s="19" t="s">
        <v>188</v>
      </c>
    </row>
    <row r="8" spans="2:6" ht="29.4" thickBot="1" x14ac:dyDescent="0.35">
      <c r="B8" s="20" t="s">
        <v>178</v>
      </c>
      <c r="C8" s="19"/>
      <c r="D8" s="21">
        <v>4</v>
      </c>
      <c r="E8" s="21">
        <v>4</v>
      </c>
      <c r="F8" s="21">
        <v>4</v>
      </c>
    </row>
    <row r="9" spans="2:6" ht="29.4" thickBot="1" x14ac:dyDescent="0.35">
      <c r="B9" s="20" t="s">
        <v>177</v>
      </c>
      <c r="C9" s="19"/>
      <c r="D9" s="21">
        <v>4</v>
      </c>
      <c r="E9" s="21">
        <v>4</v>
      </c>
      <c r="F9" s="21">
        <v>4</v>
      </c>
    </row>
    <row r="10" spans="2:6" ht="43.8" thickBot="1" x14ac:dyDescent="0.35">
      <c r="B10" s="20" t="s">
        <v>176</v>
      </c>
      <c r="C10" s="19"/>
      <c r="D10" s="19">
        <v>6</v>
      </c>
      <c r="E10" s="19">
        <v>5</v>
      </c>
      <c r="F10" s="19">
        <v>5</v>
      </c>
    </row>
    <row r="11" spans="2:6" ht="29.4" thickBot="1" x14ac:dyDescent="0.35">
      <c r="B11" s="20" t="s">
        <v>175</v>
      </c>
      <c r="C11" s="19"/>
      <c r="D11" s="19">
        <v>6</v>
      </c>
      <c r="E11" s="19">
        <v>5</v>
      </c>
      <c r="F11" s="19">
        <v>5</v>
      </c>
    </row>
    <row r="12" spans="2:6" ht="29.4" thickBot="1" x14ac:dyDescent="0.35">
      <c r="B12" s="20" t="s">
        <v>174</v>
      </c>
      <c r="C12" s="19"/>
      <c r="D12" s="19">
        <v>4</v>
      </c>
      <c r="E12" s="19">
        <v>4</v>
      </c>
      <c r="F12" s="19">
        <v>5</v>
      </c>
    </row>
    <row r="14" spans="2:6" s="1" customFormat="1" x14ac:dyDescent="0.3">
      <c r="D14" s="1">
        <f>AVERAGE(D8:D12)</f>
        <v>4.8</v>
      </c>
      <c r="E14" s="1">
        <f>AVERAGE(E8:E12)</f>
        <v>4.4000000000000004</v>
      </c>
      <c r="F14" s="1">
        <f>AVERAGE(F8:F12)</f>
        <v>4.5999999999999996</v>
      </c>
    </row>
    <row r="15" spans="2:6" s="1" customFormat="1" x14ac:dyDescent="0.3">
      <c r="D15" s="1">
        <f>_xlfn.STDEV.S(D8:D12)</f>
        <v>1.0954451150103319</v>
      </c>
      <c r="E15" s="1">
        <f>_xlfn.STDEV.S(E8:E12)</f>
        <v>0.54772255750516674</v>
      </c>
      <c r="F15" s="1">
        <f>_xlfn.STDEV.S(F8:F12)</f>
        <v>0.54772255750516674</v>
      </c>
    </row>
    <row r="16" spans="2:6" s="16" customFormat="1" x14ac:dyDescent="0.3">
      <c r="D16" s="16">
        <f>COUNTIF(D8:D12,"&gt;=3")/COUNT(D8:D12)</f>
        <v>1</v>
      </c>
      <c r="E16" s="16">
        <f>COUNTIF(E8:E12,"&gt;=3")/COUNT(E8:E12)</f>
        <v>1</v>
      </c>
      <c r="F16" s="16">
        <f>COUNTIF(F8:F12,"&gt;=3")/COUNT(F8:F12)</f>
        <v>1</v>
      </c>
    </row>
    <row r="18" spans="2:7" ht="15" thickBot="1" x14ac:dyDescent="0.35"/>
    <row r="19" spans="2:7" ht="43.2" x14ac:dyDescent="0.3">
      <c r="B19" s="30"/>
      <c r="C19" s="29" t="s">
        <v>187</v>
      </c>
      <c r="D19" s="28"/>
      <c r="E19" s="28"/>
      <c r="F19" s="27"/>
    </row>
    <row r="20" spans="2:7" ht="15" thickBot="1" x14ac:dyDescent="0.35">
      <c r="B20" s="26"/>
      <c r="C20" s="25"/>
      <c r="D20" s="24"/>
      <c r="E20" s="24"/>
      <c r="F20" s="23"/>
    </row>
    <row r="21" spans="2:7" ht="29.4" thickBot="1" x14ac:dyDescent="0.35">
      <c r="B21" s="20"/>
      <c r="C21" s="19"/>
      <c r="D21" s="19" t="s">
        <v>186</v>
      </c>
      <c r="E21" s="19" t="s">
        <v>185</v>
      </c>
      <c r="F21" s="19" t="s">
        <v>179</v>
      </c>
      <c r="G21" s="22" t="s">
        <v>184</v>
      </c>
    </row>
    <row r="22" spans="2:7" ht="29.4" thickBot="1" x14ac:dyDescent="0.35">
      <c r="B22" s="20" t="s">
        <v>178</v>
      </c>
      <c r="C22" s="19"/>
      <c r="D22" s="21">
        <v>4</v>
      </c>
      <c r="E22" s="21">
        <v>4</v>
      </c>
      <c r="F22" s="21">
        <v>4</v>
      </c>
      <c r="G22" s="21">
        <v>5</v>
      </c>
    </row>
    <row r="23" spans="2:7" ht="29.4" thickBot="1" x14ac:dyDescent="0.35">
      <c r="B23" s="20" t="s">
        <v>177</v>
      </c>
      <c r="C23" s="19"/>
      <c r="D23" s="21">
        <v>4</v>
      </c>
      <c r="E23" s="21">
        <v>4</v>
      </c>
      <c r="F23" s="21">
        <v>4</v>
      </c>
      <c r="G23" s="21">
        <v>5</v>
      </c>
    </row>
    <row r="24" spans="2:7" ht="43.8" thickBot="1" x14ac:dyDescent="0.35">
      <c r="B24" s="20" t="s">
        <v>176</v>
      </c>
      <c r="C24" s="19"/>
      <c r="D24" s="19">
        <v>5</v>
      </c>
      <c r="E24" s="19">
        <v>5</v>
      </c>
      <c r="F24" s="19">
        <v>5</v>
      </c>
      <c r="G24" s="19">
        <v>5</v>
      </c>
    </row>
    <row r="25" spans="2:7" ht="29.4" thickBot="1" x14ac:dyDescent="0.35">
      <c r="B25" s="20" t="s">
        <v>175</v>
      </c>
      <c r="C25" s="19"/>
      <c r="D25" s="19">
        <v>5</v>
      </c>
      <c r="E25" s="19">
        <v>5</v>
      </c>
      <c r="F25" s="19">
        <v>5</v>
      </c>
      <c r="G25" s="19">
        <v>5</v>
      </c>
    </row>
    <row r="26" spans="2:7" ht="29.4" thickBot="1" x14ac:dyDescent="0.35">
      <c r="B26" s="20" t="s">
        <v>174</v>
      </c>
      <c r="C26" s="19"/>
      <c r="D26" s="19">
        <v>4</v>
      </c>
      <c r="E26" s="19">
        <v>4</v>
      </c>
      <c r="F26" s="19">
        <v>5</v>
      </c>
      <c r="G26" s="19">
        <v>5</v>
      </c>
    </row>
    <row r="28" spans="2:7" x14ac:dyDescent="0.3">
      <c r="D28" s="1">
        <f t="shared" ref="D28:G28" si="0">AVERAGE(D22:D26)</f>
        <v>4.4000000000000004</v>
      </c>
      <c r="E28" s="1">
        <f t="shared" si="0"/>
        <v>4.4000000000000004</v>
      </c>
      <c r="F28" s="1">
        <f t="shared" si="0"/>
        <v>4.5999999999999996</v>
      </c>
      <c r="G28" s="1">
        <f t="shared" si="0"/>
        <v>5</v>
      </c>
    </row>
    <row r="29" spans="2:7" x14ac:dyDescent="0.3">
      <c r="D29" s="1">
        <f t="shared" ref="D29:G29" si="1">_xlfn.STDEV.S(D22:D26)</f>
        <v>0.54772255750516674</v>
      </c>
      <c r="E29" s="1">
        <f t="shared" si="1"/>
        <v>0.54772255750516674</v>
      </c>
      <c r="F29" s="1">
        <f t="shared" si="1"/>
        <v>0.54772255750516674</v>
      </c>
      <c r="G29" s="1">
        <f t="shared" si="1"/>
        <v>0</v>
      </c>
    </row>
    <row r="30" spans="2:7" x14ac:dyDescent="0.3">
      <c r="D30" s="16">
        <f t="shared" ref="D30:G30" si="2">COUNTIF(D22:D26,"&gt;=3")/COUNT(D22:D26)</f>
        <v>1</v>
      </c>
      <c r="E30" s="16">
        <f t="shared" si="2"/>
        <v>1</v>
      </c>
      <c r="F30" s="16">
        <f t="shared" si="2"/>
        <v>1</v>
      </c>
      <c r="G30" s="16">
        <f t="shared" si="2"/>
        <v>1</v>
      </c>
    </row>
    <row r="31" spans="2:7" ht="15" thickBot="1" x14ac:dyDescent="0.35"/>
    <row r="32" spans="2:7" x14ac:dyDescent="0.3">
      <c r="B32" s="30"/>
      <c r="C32" s="29"/>
      <c r="D32" s="28" t="s">
        <v>183</v>
      </c>
      <c r="E32" s="28"/>
      <c r="F32" s="27"/>
    </row>
    <row r="33" spans="2:8" ht="15" thickBot="1" x14ac:dyDescent="0.35">
      <c r="B33" s="26"/>
      <c r="C33" s="25"/>
      <c r="D33" s="24"/>
      <c r="E33" s="24"/>
      <c r="F33" s="23"/>
    </row>
    <row r="34" spans="2:8" ht="15" thickBot="1" x14ac:dyDescent="0.35">
      <c r="B34" s="20"/>
      <c r="C34" s="19"/>
      <c r="D34" s="19" t="s">
        <v>182</v>
      </c>
      <c r="E34" s="19" t="s">
        <v>181</v>
      </c>
      <c r="F34" s="19" t="s">
        <v>3</v>
      </c>
      <c r="G34" s="22" t="s">
        <v>180</v>
      </c>
      <c r="H34" s="22" t="s">
        <v>179</v>
      </c>
    </row>
    <row r="35" spans="2:8" ht="29.4" thickBot="1" x14ac:dyDescent="0.35">
      <c r="B35" s="20" t="s">
        <v>178</v>
      </c>
      <c r="C35" s="19"/>
      <c r="D35" s="21">
        <v>5</v>
      </c>
      <c r="E35" s="21">
        <v>4</v>
      </c>
      <c r="F35" s="21">
        <v>4</v>
      </c>
      <c r="G35" s="21">
        <v>5</v>
      </c>
      <c r="H35" s="21">
        <v>5</v>
      </c>
    </row>
    <row r="36" spans="2:8" ht="29.4" thickBot="1" x14ac:dyDescent="0.35">
      <c r="B36" s="20" t="s">
        <v>177</v>
      </c>
      <c r="C36" s="19"/>
      <c r="D36" s="21">
        <v>5</v>
      </c>
      <c r="E36" s="21">
        <v>4</v>
      </c>
      <c r="F36" s="21">
        <v>4</v>
      </c>
      <c r="G36" s="21">
        <v>4</v>
      </c>
      <c r="H36" s="21">
        <v>4</v>
      </c>
    </row>
    <row r="37" spans="2:8" ht="43.8" thickBot="1" x14ac:dyDescent="0.35">
      <c r="B37" s="20" t="s">
        <v>176</v>
      </c>
      <c r="C37" s="19"/>
      <c r="D37" s="19">
        <v>5</v>
      </c>
      <c r="E37" s="19">
        <v>5</v>
      </c>
      <c r="F37" s="19">
        <v>5</v>
      </c>
      <c r="G37" s="19">
        <v>5</v>
      </c>
      <c r="H37" s="19">
        <v>5</v>
      </c>
    </row>
    <row r="38" spans="2:8" ht="29.4" thickBot="1" x14ac:dyDescent="0.35">
      <c r="B38" s="20" t="s">
        <v>175</v>
      </c>
      <c r="C38" s="19"/>
      <c r="D38" s="19">
        <v>5</v>
      </c>
      <c r="E38" s="19">
        <v>5</v>
      </c>
      <c r="F38" s="19">
        <v>5</v>
      </c>
      <c r="G38" s="19">
        <v>5</v>
      </c>
      <c r="H38" s="19">
        <v>5</v>
      </c>
    </row>
    <row r="39" spans="2:8" ht="29.4" thickBot="1" x14ac:dyDescent="0.35">
      <c r="B39" s="20" t="s">
        <v>174</v>
      </c>
      <c r="C39" s="19"/>
      <c r="D39" s="19">
        <v>5</v>
      </c>
      <c r="E39" s="19">
        <v>4</v>
      </c>
      <c r="F39" s="19">
        <v>5</v>
      </c>
      <c r="G39" s="19">
        <v>5</v>
      </c>
      <c r="H39" s="19">
        <v>5</v>
      </c>
    </row>
    <row r="41" spans="2:8" x14ac:dyDescent="0.3">
      <c r="D41" s="1">
        <f t="shared" ref="D41:H41" si="3">AVERAGE(D35:D39)</f>
        <v>5</v>
      </c>
      <c r="E41" s="1">
        <f t="shared" si="3"/>
        <v>4.4000000000000004</v>
      </c>
      <c r="F41" s="1">
        <f t="shared" si="3"/>
        <v>4.5999999999999996</v>
      </c>
      <c r="G41" s="1">
        <f t="shared" si="3"/>
        <v>4.8</v>
      </c>
      <c r="H41" s="1">
        <f t="shared" si="3"/>
        <v>4.8</v>
      </c>
    </row>
    <row r="42" spans="2:8" x14ac:dyDescent="0.3">
      <c r="D42" s="1">
        <f t="shared" ref="D42:H42" si="4">_xlfn.STDEV.S(D35:D39)</f>
        <v>0</v>
      </c>
      <c r="E42" s="1">
        <f t="shared" si="4"/>
        <v>0.54772255750516674</v>
      </c>
      <c r="F42" s="1">
        <f t="shared" si="4"/>
        <v>0.54772255750516674</v>
      </c>
      <c r="G42" s="1">
        <f t="shared" si="4"/>
        <v>0.44721359549995787</v>
      </c>
      <c r="H42" s="1">
        <f t="shared" si="4"/>
        <v>0.44721359549995787</v>
      </c>
    </row>
    <row r="43" spans="2:8" x14ac:dyDescent="0.3">
      <c r="D43" s="16">
        <f t="shared" ref="D43:H43" si="5">COUNTIF(D35:D39,"&gt;=3")/COUNT(D35:D39)</f>
        <v>1</v>
      </c>
      <c r="E43" s="16">
        <f t="shared" si="5"/>
        <v>1</v>
      </c>
      <c r="F43" s="16">
        <f t="shared" si="5"/>
        <v>1</v>
      </c>
      <c r="G43" s="16">
        <f t="shared" si="5"/>
        <v>1</v>
      </c>
      <c r="H43" s="16">
        <f t="shared" si="5"/>
        <v>1</v>
      </c>
    </row>
  </sheetData>
  <mergeCells count="2">
    <mergeCell ref="B5:B6"/>
    <mergeCell ref="C5:F6"/>
  </mergeCells>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G105"/>
  <sheetViews>
    <sheetView topLeftCell="A39" workbookViewId="0">
      <selection activeCell="E37" sqref="E37"/>
    </sheetView>
  </sheetViews>
  <sheetFormatPr defaultRowHeight="14.4" x14ac:dyDescent="0.3"/>
  <cols>
    <col min="4" max="4" width="29.109375" customWidth="1"/>
  </cols>
  <sheetData>
    <row r="3" spans="2:7" x14ac:dyDescent="0.3">
      <c r="D3" t="s">
        <v>80</v>
      </c>
    </row>
    <row r="12" spans="2:7" x14ac:dyDescent="0.3">
      <c r="G12" s="6" t="s">
        <v>82</v>
      </c>
    </row>
    <row r="13" spans="2:7" x14ac:dyDescent="0.3">
      <c r="B13" t="s">
        <v>81</v>
      </c>
      <c r="D13" s="5">
        <v>100</v>
      </c>
      <c r="G13">
        <v>1</v>
      </c>
    </row>
    <row r="14" spans="2:7" x14ac:dyDescent="0.3">
      <c r="B14" t="s">
        <v>83</v>
      </c>
      <c r="D14" s="5">
        <v>50</v>
      </c>
      <c r="G14">
        <v>0</v>
      </c>
    </row>
    <row r="15" spans="2:7" x14ac:dyDescent="0.3">
      <c r="B15" t="s">
        <v>84</v>
      </c>
      <c r="D15" s="5">
        <v>25</v>
      </c>
    </row>
    <row r="16" spans="2:7" x14ac:dyDescent="0.3">
      <c r="B16" t="s">
        <v>85</v>
      </c>
      <c r="D16" s="5">
        <v>100</v>
      </c>
      <c r="G16">
        <v>1</v>
      </c>
    </row>
    <row r="17" spans="2:7" x14ac:dyDescent="0.3">
      <c r="B17" t="s">
        <v>86</v>
      </c>
      <c r="D17" s="5">
        <v>100</v>
      </c>
      <c r="G17">
        <v>1</v>
      </c>
    </row>
    <row r="18" spans="2:7" x14ac:dyDescent="0.3">
      <c r="B18" t="s">
        <v>87</v>
      </c>
      <c r="D18" s="5">
        <v>25</v>
      </c>
    </row>
    <row r="19" spans="2:7" x14ac:dyDescent="0.3">
      <c r="B19" t="s">
        <v>88</v>
      </c>
      <c r="D19" s="5">
        <v>25</v>
      </c>
      <c r="G19">
        <v>1</v>
      </c>
    </row>
    <row r="20" spans="2:7" x14ac:dyDescent="0.3">
      <c r="B20" t="s">
        <v>89</v>
      </c>
      <c r="D20" s="5">
        <v>50</v>
      </c>
    </row>
    <row r="21" spans="2:7" x14ac:dyDescent="0.3">
      <c r="B21" t="s">
        <v>90</v>
      </c>
      <c r="D21" s="5">
        <v>50</v>
      </c>
      <c r="G21">
        <v>1</v>
      </c>
    </row>
    <row r="22" spans="2:7" x14ac:dyDescent="0.3">
      <c r="B22" t="s">
        <v>91</v>
      </c>
      <c r="D22" s="5">
        <v>100</v>
      </c>
      <c r="G22">
        <v>1</v>
      </c>
    </row>
    <row r="23" spans="2:7" x14ac:dyDescent="0.3">
      <c r="B23" t="s">
        <v>92</v>
      </c>
      <c r="D23" s="5">
        <v>25</v>
      </c>
    </row>
    <row r="24" spans="2:7" x14ac:dyDescent="0.3">
      <c r="B24" t="s">
        <v>93</v>
      </c>
      <c r="D24" s="5">
        <v>75</v>
      </c>
      <c r="G24">
        <v>1</v>
      </c>
    </row>
    <row r="25" spans="2:7" x14ac:dyDescent="0.3">
      <c r="B25" t="s">
        <v>94</v>
      </c>
      <c r="D25" s="5">
        <v>0</v>
      </c>
    </row>
    <row r="26" spans="2:7" x14ac:dyDescent="0.3">
      <c r="B26" t="s">
        <v>95</v>
      </c>
      <c r="D26" s="5">
        <v>100</v>
      </c>
      <c r="G26">
        <v>1</v>
      </c>
    </row>
    <row r="27" spans="2:7" x14ac:dyDescent="0.3">
      <c r="B27" t="s">
        <v>96</v>
      </c>
      <c r="D27" s="5">
        <v>100</v>
      </c>
      <c r="G27">
        <v>1</v>
      </c>
    </row>
    <row r="28" spans="2:7" x14ac:dyDescent="0.3">
      <c r="B28" t="s">
        <v>97</v>
      </c>
      <c r="D28" s="5">
        <v>25</v>
      </c>
    </row>
    <row r="29" spans="2:7" x14ac:dyDescent="0.3">
      <c r="B29" t="s">
        <v>98</v>
      </c>
      <c r="D29" s="5">
        <v>100</v>
      </c>
      <c r="G29">
        <v>1</v>
      </c>
    </row>
    <row r="30" spans="2:7" x14ac:dyDescent="0.3">
      <c r="B30" t="s">
        <v>99</v>
      </c>
      <c r="D30" s="5">
        <v>100</v>
      </c>
      <c r="G30">
        <v>1</v>
      </c>
    </row>
    <row r="31" spans="2:7" x14ac:dyDescent="0.3">
      <c r="B31" t="s">
        <v>100</v>
      </c>
      <c r="D31" s="5">
        <v>0</v>
      </c>
    </row>
    <row r="32" spans="2:7" x14ac:dyDescent="0.3">
      <c r="B32" t="s">
        <v>101</v>
      </c>
      <c r="D32" s="5">
        <v>75</v>
      </c>
      <c r="G32">
        <v>1</v>
      </c>
    </row>
    <row r="35" spans="2:4" x14ac:dyDescent="0.3">
      <c r="B35" t="s">
        <v>102</v>
      </c>
      <c r="D35" s="5">
        <f>AVERAGE(D13:D32)</f>
        <v>61.25</v>
      </c>
    </row>
    <row r="36" spans="2:4" x14ac:dyDescent="0.3">
      <c r="B36" t="s">
        <v>104</v>
      </c>
      <c r="D36" s="5">
        <f>AVERAGE(D31,D28,D25,D24,D23,D20,D18,D15,D14)</f>
        <v>30.555555555555557</v>
      </c>
    </row>
    <row r="37" spans="2:4" x14ac:dyDescent="0.3">
      <c r="B37" t="s">
        <v>103</v>
      </c>
      <c r="D37" s="5">
        <f>AVERAGE(D32,D29,D30,D26,D27,D24,D22,D21,D19,D17,D16,D13)</f>
        <v>85.416666666666671</v>
      </c>
    </row>
    <row r="39" spans="2:4" x14ac:dyDescent="0.3">
      <c r="C39" s="6"/>
    </row>
    <row r="42" spans="2:4" x14ac:dyDescent="0.3">
      <c r="B42" t="s">
        <v>81</v>
      </c>
      <c r="C42">
        <v>100</v>
      </c>
    </row>
    <row r="43" spans="2:4" x14ac:dyDescent="0.3">
      <c r="B43" t="s">
        <v>83</v>
      </c>
      <c r="C43" s="2">
        <v>25</v>
      </c>
    </row>
    <row r="44" spans="2:4" x14ac:dyDescent="0.3">
      <c r="B44" t="s">
        <v>84</v>
      </c>
      <c r="C44" s="2">
        <v>60</v>
      </c>
    </row>
    <row r="45" spans="2:4" x14ac:dyDescent="0.3">
      <c r="B45" t="s">
        <v>85</v>
      </c>
      <c r="C45" s="2">
        <v>50</v>
      </c>
    </row>
    <row r="46" spans="2:4" x14ac:dyDescent="0.3">
      <c r="B46" t="s">
        <v>86</v>
      </c>
      <c r="C46">
        <v>100</v>
      </c>
    </row>
    <row r="47" spans="2:4" x14ac:dyDescent="0.3">
      <c r="B47" t="s">
        <v>87</v>
      </c>
      <c r="C47">
        <v>100</v>
      </c>
    </row>
    <row r="48" spans="2:4" x14ac:dyDescent="0.3">
      <c r="B48" t="s">
        <v>88</v>
      </c>
      <c r="C48">
        <v>100</v>
      </c>
    </row>
    <row r="49" spans="2:5" x14ac:dyDescent="0.3">
      <c r="B49" t="s">
        <v>89</v>
      </c>
      <c r="C49">
        <v>100</v>
      </c>
    </row>
    <row r="50" spans="2:5" x14ac:dyDescent="0.3">
      <c r="B50" t="s">
        <v>90</v>
      </c>
      <c r="C50">
        <v>100</v>
      </c>
    </row>
    <row r="51" spans="2:5" x14ac:dyDescent="0.3">
      <c r="B51" t="s">
        <v>91</v>
      </c>
      <c r="C51" s="2">
        <v>60</v>
      </c>
    </row>
    <row r="52" spans="2:5" x14ac:dyDescent="0.3">
      <c r="B52" t="s">
        <v>92</v>
      </c>
      <c r="C52">
        <v>100</v>
      </c>
    </row>
    <row r="53" spans="2:5" x14ac:dyDescent="0.3">
      <c r="B53" t="s">
        <v>93</v>
      </c>
      <c r="C53">
        <v>100</v>
      </c>
    </row>
    <row r="54" spans="2:5" x14ac:dyDescent="0.3">
      <c r="B54" t="s">
        <v>94</v>
      </c>
      <c r="C54">
        <v>100</v>
      </c>
    </row>
    <row r="55" spans="2:5" x14ac:dyDescent="0.3">
      <c r="B55" t="s">
        <v>95</v>
      </c>
      <c r="C55">
        <v>100</v>
      </c>
    </row>
    <row r="56" spans="2:5" x14ac:dyDescent="0.3">
      <c r="B56" t="s">
        <v>96</v>
      </c>
      <c r="C56">
        <v>100</v>
      </c>
    </row>
    <row r="57" spans="2:5" x14ac:dyDescent="0.3">
      <c r="B57" t="s">
        <v>97</v>
      </c>
      <c r="C57" s="2">
        <v>60</v>
      </c>
    </row>
    <row r="59" spans="2:5" x14ac:dyDescent="0.3">
      <c r="C59">
        <f>AVERAGE(C42:C57)</f>
        <v>84.6875</v>
      </c>
    </row>
    <row r="60" spans="2:5" x14ac:dyDescent="0.3">
      <c r="C60">
        <f>5/16*100</f>
        <v>31.25</v>
      </c>
      <c r="E60" t="s">
        <v>105</v>
      </c>
    </row>
    <row r="96" spans="3:6" x14ac:dyDescent="0.3">
      <c r="C96" t="s">
        <v>71</v>
      </c>
      <c r="D96" s="9"/>
      <c r="F96" t="s">
        <v>70</v>
      </c>
    </row>
    <row r="97" spans="3:6" ht="117.6" customHeight="1" x14ac:dyDescent="0.3">
      <c r="C97" t="s">
        <v>71</v>
      </c>
      <c r="D97" s="9" t="s">
        <v>69</v>
      </c>
      <c r="F97">
        <v>61</v>
      </c>
    </row>
    <row r="98" spans="3:6" ht="119.4" customHeight="1" x14ac:dyDescent="0.3">
      <c r="C98" t="s">
        <v>72</v>
      </c>
      <c r="D98" s="9" t="s">
        <v>74</v>
      </c>
      <c r="F98" s="8">
        <v>0.5</v>
      </c>
    </row>
    <row r="99" spans="3:6" ht="96" customHeight="1" x14ac:dyDescent="0.3">
      <c r="C99" t="s">
        <v>75</v>
      </c>
      <c r="D99" s="9" t="s">
        <v>73</v>
      </c>
      <c r="F99" s="8">
        <v>0.2</v>
      </c>
    </row>
    <row r="100" spans="3:6" ht="40.950000000000003" hidden="1" customHeight="1" x14ac:dyDescent="0.3">
      <c r="C100" t="s">
        <v>76</v>
      </c>
      <c r="D100" s="1" t="s">
        <v>77</v>
      </c>
      <c r="F100" s="8">
        <v>0.5</v>
      </c>
    </row>
    <row r="104" spans="3:6" x14ac:dyDescent="0.3">
      <c r="C104" s="5"/>
    </row>
    <row r="105" spans="3:6" ht="99" customHeight="1" x14ac:dyDescent="0.3">
      <c r="C105" s="5" t="s">
        <v>78</v>
      </c>
      <c r="D105" s="1" t="s">
        <v>79</v>
      </c>
    </row>
  </sheetData>
  <phoneticPr fontId="5"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5:C11"/>
  <sheetViews>
    <sheetView workbookViewId="0">
      <selection activeCell="C9" sqref="C9"/>
    </sheetView>
  </sheetViews>
  <sheetFormatPr defaultRowHeight="14.4" x14ac:dyDescent="0.3"/>
  <cols>
    <col min="2" max="2" width="41.109375" style="1" customWidth="1"/>
    <col min="3" max="3" width="91.109375" style="1" customWidth="1"/>
    <col min="4" max="4" width="34.44140625" customWidth="1"/>
  </cols>
  <sheetData>
    <row r="5" spans="1:3" ht="28.8" x14ac:dyDescent="0.3">
      <c r="B5" s="1" t="s">
        <v>125</v>
      </c>
      <c r="C5" s="1" t="s">
        <v>108</v>
      </c>
    </row>
    <row r="7" spans="1:3" ht="100.8" x14ac:dyDescent="0.3">
      <c r="A7">
        <v>1</v>
      </c>
      <c r="B7" s="1" t="s">
        <v>106</v>
      </c>
      <c r="C7" s="1" t="s">
        <v>126</v>
      </c>
    </row>
    <row r="9" spans="1:3" ht="57.6" x14ac:dyDescent="0.3">
      <c r="A9">
        <v>2</v>
      </c>
      <c r="B9" s="1" t="s">
        <v>124</v>
      </c>
      <c r="C9" s="1" t="s">
        <v>127</v>
      </c>
    </row>
    <row r="11" spans="1:3" ht="84" customHeight="1" x14ac:dyDescent="0.3">
      <c r="A11">
        <v>3</v>
      </c>
      <c r="B11" s="1" t="s">
        <v>107</v>
      </c>
      <c r="C11" s="1" t="s">
        <v>128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topLeftCell="A102" workbookViewId="0">
      <selection activeCell="B75" sqref="B75"/>
    </sheetView>
  </sheetViews>
  <sheetFormatPr defaultRowHeight="14.4" x14ac:dyDescent="0.3"/>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5"/>
  <sheetViews>
    <sheetView topLeftCell="A18" workbookViewId="0">
      <selection activeCell="F38" sqref="F38"/>
    </sheetView>
  </sheetViews>
  <sheetFormatPr defaultColWidth="9" defaultRowHeight="14.4" x14ac:dyDescent="0.3"/>
  <cols>
    <col min="1" max="1" width="19.6640625" style="12" bestFit="1" customWidth="1"/>
    <col min="2" max="2" width="5.44140625" style="12" bestFit="1" customWidth="1"/>
    <col min="3" max="6" width="9.109375" style="12" bestFit="1" customWidth="1"/>
    <col min="7" max="16384" width="9" style="12"/>
  </cols>
  <sheetData>
    <row r="1" spans="1:6" ht="15" thickBot="1" x14ac:dyDescent="0.35">
      <c r="A1" s="10"/>
      <c r="B1" s="11"/>
      <c r="C1" s="39"/>
      <c r="D1" s="40"/>
      <c r="E1" s="40"/>
      <c r="F1" s="41"/>
    </row>
    <row r="2" spans="1:6" ht="15" thickBot="1" x14ac:dyDescent="0.35">
      <c r="A2" s="13"/>
      <c r="B2" s="14" t="s">
        <v>134</v>
      </c>
      <c r="C2" s="14" t="s">
        <v>168</v>
      </c>
      <c r="D2" s="14" t="s">
        <v>169</v>
      </c>
      <c r="E2" s="14" t="s">
        <v>170</v>
      </c>
      <c r="F2" s="14" t="s">
        <v>171</v>
      </c>
    </row>
    <row r="3" spans="1:6" ht="15" thickBot="1" x14ac:dyDescent="0.35">
      <c r="A3" s="13" t="s">
        <v>135</v>
      </c>
      <c r="B3" s="15" t="s">
        <v>136</v>
      </c>
      <c r="C3" s="15">
        <v>3</v>
      </c>
      <c r="D3" s="15">
        <v>4</v>
      </c>
      <c r="E3" s="15">
        <v>3</v>
      </c>
      <c r="F3" s="15">
        <v>4</v>
      </c>
    </row>
    <row r="4" spans="1:6" ht="15" thickBot="1" x14ac:dyDescent="0.35">
      <c r="A4" s="13" t="s">
        <v>137</v>
      </c>
      <c r="B4" s="15"/>
      <c r="C4" s="15">
        <v>3</v>
      </c>
      <c r="D4" s="15">
        <v>3</v>
      </c>
      <c r="E4" s="15">
        <v>3</v>
      </c>
      <c r="F4" s="15">
        <v>4</v>
      </c>
    </row>
    <row r="5" spans="1:6" ht="15" thickBot="1" x14ac:dyDescent="0.35">
      <c r="A5" s="13" t="s">
        <v>138</v>
      </c>
      <c r="B5" s="15" t="s">
        <v>136</v>
      </c>
      <c r="C5" s="15">
        <v>4</v>
      </c>
      <c r="D5" s="15">
        <v>4</v>
      </c>
      <c r="E5" s="15">
        <v>4</v>
      </c>
      <c r="F5" s="15">
        <v>4</v>
      </c>
    </row>
    <row r="6" spans="1:6" ht="15" thickBot="1" x14ac:dyDescent="0.35">
      <c r="A6" s="13" t="s">
        <v>139</v>
      </c>
      <c r="B6" s="15"/>
      <c r="C6" s="15">
        <v>3</v>
      </c>
      <c r="D6" s="15">
        <v>2</v>
      </c>
      <c r="E6" s="15">
        <v>4</v>
      </c>
      <c r="F6" s="15">
        <v>4</v>
      </c>
    </row>
    <row r="7" spans="1:6" ht="15" thickBot="1" x14ac:dyDescent="0.35">
      <c r="A7" s="13" t="s">
        <v>140</v>
      </c>
      <c r="B7" s="15" t="s">
        <v>136</v>
      </c>
      <c r="C7" s="15">
        <v>4</v>
      </c>
      <c r="D7" s="15">
        <v>4</v>
      </c>
      <c r="E7" s="15">
        <v>4</v>
      </c>
      <c r="F7" s="15">
        <v>4</v>
      </c>
    </row>
    <row r="8" spans="1:6" ht="15" thickBot="1" x14ac:dyDescent="0.35">
      <c r="A8" s="13" t="s">
        <v>141</v>
      </c>
      <c r="B8" s="15"/>
      <c r="C8" s="15">
        <v>3</v>
      </c>
      <c r="D8" s="15">
        <v>2</v>
      </c>
      <c r="E8" s="15">
        <v>3</v>
      </c>
      <c r="F8" s="15">
        <v>4</v>
      </c>
    </row>
    <row r="9" spans="1:6" ht="15" thickBot="1" x14ac:dyDescent="0.35">
      <c r="A9" s="13" t="s">
        <v>142</v>
      </c>
      <c r="B9" s="15"/>
      <c r="C9" s="15">
        <v>3</v>
      </c>
      <c r="D9" s="15">
        <v>2</v>
      </c>
      <c r="E9" s="15">
        <v>3</v>
      </c>
      <c r="F9" s="15">
        <v>3</v>
      </c>
    </row>
    <row r="10" spans="1:6" ht="15" thickBot="1" x14ac:dyDescent="0.35">
      <c r="A10" s="13" t="s">
        <v>143</v>
      </c>
      <c r="B10" s="15" t="s">
        <v>136</v>
      </c>
      <c r="C10" s="15">
        <v>3</v>
      </c>
      <c r="D10" s="15">
        <v>4</v>
      </c>
      <c r="E10" s="15">
        <v>3</v>
      </c>
      <c r="F10" s="15">
        <v>4</v>
      </c>
    </row>
    <row r="11" spans="1:6" ht="15" thickBot="1" x14ac:dyDescent="0.35">
      <c r="A11" s="13" t="s">
        <v>144</v>
      </c>
      <c r="B11" s="15" t="s">
        <v>136</v>
      </c>
      <c r="C11" s="15">
        <v>4</v>
      </c>
      <c r="D11" s="15">
        <v>3</v>
      </c>
      <c r="E11" s="15">
        <v>3</v>
      </c>
      <c r="F11" s="15">
        <v>4</v>
      </c>
    </row>
    <row r="12" spans="1:6" ht="15" thickBot="1" x14ac:dyDescent="0.35">
      <c r="A12" s="13" t="s">
        <v>145</v>
      </c>
      <c r="B12" s="15"/>
      <c r="C12" s="15">
        <v>3</v>
      </c>
      <c r="D12" s="15">
        <v>3</v>
      </c>
      <c r="E12" s="15">
        <v>4</v>
      </c>
      <c r="F12" s="15">
        <v>4</v>
      </c>
    </row>
    <row r="13" spans="1:6" ht="15" thickBot="1" x14ac:dyDescent="0.35">
      <c r="A13" s="13" t="s">
        <v>146</v>
      </c>
      <c r="B13" s="15"/>
      <c r="C13" s="15">
        <v>4</v>
      </c>
      <c r="D13" s="15">
        <v>2</v>
      </c>
      <c r="E13" s="15">
        <v>3</v>
      </c>
      <c r="F13" s="15">
        <v>3</v>
      </c>
    </row>
    <row r="14" spans="1:6" ht="15" thickBot="1" x14ac:dyDescent="0.35">
      <c r="A14" s="13" t="s">
        <v>147</v>
      </c>
      <c r="B14" s="15"/>
      <c r="C14" s="15">
        <v>3</v>
      </c>
      <c r="D14" s="15">
        <v>4</v>
      </c>
      <c r="E14" s="15">
        <v>3</v>
      </c>
      <c r="F14" s="15">
        <v>3</v>
      </c>
    </row>
    <row r="15" spans="1:6" ht="15" thickBot="1" x14ac:dyDescent="0.35">
      <c r="A15" s="13" t="s">
        <v>148</v>
      </c>
      <c r="B15" s="15"/>
      <c r="C15" s="15">
        <v>4</v>
      </c>
      <c r="D15" s="15">
        <v>3</v>
      </c>
      <c r="E15" s="15">
        <v>3</v>
      </c>
      <c r="F15" s="15">
        <v>4</v>
      </c>
    </row>
    <row r="16" spans="1:6" ht="15" thickBot="1" x14ac:dyDescent="0.35">
      <c r="A16" s="13" t="s">
        <v>149</v>
      </c>
      <c r="B16" s="15" t="s">
        <v>136</v>
      </c>
      <c r="C16" s="15">
        <v>4</v>
      </c>
      <c r="D16" s="15">
        <v>4</v>
      </c>
      <c r="E16" s="15">
        <v>4</v>
      </c>
      <c r="F16" s="15">
        <v>4</v>
      </c>
    </row>
    <row r="17" spans="1:6" ht="15" thickBot="1" x14ac:dyDescent="0.35">
      <c r="A17" s="13" t="s">
        <v>150</v>
      </c>
      <c r="B17" s="15"/>
      <c r="C17" s="15">
        <v>4</v>
      </c>
      <c r="D17" s="15">
        <v>3</v>
      </c>
      <c r="E17" s="15">
        <v>4</v>
      </c>
      <c r="F17" s="15">
        <v>4</v>
      </c>
    </row>
    <row r="18" spans="1:6" ht="15" thickBot="1" x14ac:dyDescent="0.35">
      <c r="A18" s="13" t="s">
        <v>151</v>
      </c>
      <c r="B18" s="15" t="s">
        <v>136</v>
      </c>
      <c r="C18" s="15">
        <v>4</v>
      </c>
      <c r="D18" s="15">
        <v>4</v>
      </c>
      <c r="E18" s="15">
        <v>4</v>
      </c>
      <c r="F18" s="15">
        <v>4</v>
      </c>
    </row>
    <row r="19" spans="1:6" ht="15" thickBot="1" x14ac:dyDescent="0.35">
      <c r="A19" s="13" t="s">
        <v>152</v>
      </c>
      <c r="B19" s="15" t="s">
        <v>136</v>
      </c>
      <c r="C19" s="15">
        <v>4</v>
      </c>
      <c r="D19" s="15">
        <v>4</v>
      </c>
      <c r="E19" s="15">
        <v>4</v>
      </c>
      <c r="F19" s="15">
        <v>4</v>
      </c>
    </row>
    <row r="20" spans="1:6" ht="15" thickBot="1" x14ac:dyDescent="0.35">
      <c r="A20" s="13" t="s">
        <v>153</v>
      </c>
      <c r="B20" s="15" t="s">
        <v>136</v>
      </c>
      <c r="C20" s="15">
        <v>4</v>
      </c>
      <c r="D20" s="15">
        <v>2</v>
      </c>
      <c r="E20" s="15">
        <v>4</v>
      </c>
      <c r="F20" s="15">
        <v>4</v>
      </c>
    </row>
    <row r="21" spans="1:6" ht="15" thickBot="1" x14ac:dyDescent="0.35">
      <c r="A21" s="13" t="s">
        <v>154</v>
      </c>
      <c r="B21" s="15"/>
      <c r="C21" s="15">
        <v>3</v>
      </c>
      <c r="D21" s="15">
        <v>2</v>
      </c>
      <c r="E21" s="15">
        <v>3</v>
      </c>
      <c r="F21" s="15">
        <v>4</v>
      </c>
    </row>
    <row r="22" spans="1:6" ht="15" thickBot="1" x14ac:dyDescent="0.35">
      <c r="A22" s="13" t="s">
        <v>155</v>
      </c>
      <c r="B22" s="15" t="s">
        <v>136</v>
      </c>
      <c r="C22" s="15">
        <v>4</v>
      </c>
      <c r="D22" s="15">
        <v>3</v>
      </c>
      <c r="E22" s="15">
        <v>4</v>
      </c>
      <c r="F22" s="15">
        <v>4</v>
      </c>
    </row>
    <row r="23" spans="1:6" ht="15" thickBot="1" x14ac:dyDescent="0.35">
      <c r="A23" s="13" t="s">
        <v>156</v>
      </c>
      <c r="B23" s="15" t="s">
        <v>136</v>
      </c>
      <c r="C23" s="15">
        <v>4</v>
      </c>
      <c r="D23" s="15">
        <v>3</v>
      </c>
      <c r="E23" s="15">
        <v>4</v>
      </c>
      <c r="F23" s="15">
        <v>4</v>
      </c>
    </row>
    <row r="24" spans="1:6" ht="15" thickBot="1" x14ac:dyDescent="0.35">
      <c r="A24" s="13" t="s">
        <v>157</v>
      </c>
      <c r="B24" s="15" t="s">
        <v>136</v>
      </c>
      <c r="C24" s="15">
        <v>4</v>
      </c>
      <c r="D24" s="15">
        <v>2</v>
      </c>
      <c r="E24" s="15">
        <v>3</v>
      </c>
      <c r="F24" s="15">
        <v>4</v>
      </c>
    </row>
    <row r="25" spans="1:6" ht="15" thickBot="1" x14ac:dyDescent="0.35">
      <c r="A25" s="13" t="s">
        <v>158</v>
      </c>
      <c r="B25" s="15" t="s">
        <v>136</v>
      </c>
      <c r="C25" s="15">
        <v>3</v>
      </c>
      <c r="D25" s="15">
        <v>2</v>
      </c>
      <c r="E25" s="15">
        <v>3</v>
      </c>
      <c r="F25" s="15">
        <v>4</v>
      </c>
    </row>
    <row r="26" spans="1:6" ht="15" thickBot="1" x14ac:dyDescent="0.35">
      <c r="A26" s="13" t="s">
        <v>159</v>
      </c>
      <c r="B26" s="15"/>
      <c r="C26" s="15">
        <v>4</v>
      </c>
      <c r="D26" s="15">
        <v>3</v>
      </c>
      <c r="E26" s="15">
        <v>3</v>
      </c>
      <c r="F26" s="15">
        <v>3</v>
      </c>
    </row>
    <row r="27" spans="1:6" ht="15" thickBot="1" x14ac:dyDescent="0.35">
      <c r="A27" s="13" t="s">
        <v>160</v>
      </c>
      <c r="B27" s="15"/>
      <c r="C27" s="15">
        <v>3</v>
      </c>
      <c r="D27" s="15">
        <v>4</v>
      </c>
      <c r="E27" s="15">
        <v>3</v>
      </c>
      <c r="F27" s="15">
        <v>3</v>
      </c>
    </row>
    <row r="28" spans="1:6" ht="15" thickBot="1" x14ac:dyDescent="0.35">
      <c r="A28" s="13" t="s">
        <v>161</v>
      </c>
      <c r="B28" s="15"/>
      <c r="C28" s="15">
        <v>4</v>
      </c>
      <c r="D28" s="15">
        <v>4</v>
      </c>
      <c r="E28" s="15">
        <v>4</v>
      </c>
      <c r="F28" s="15">
        <v>4</v>
      </c>
    </row>
    <row r="29" spans="1:6" ht="15" thickBot="1" x14ac:dyDescent="0.35">
      <c r="A29" s="13" t="s">
        <v>162</v>
      </c>
      <c r="B29" s="15"/>
      <c r="C29" s="15">
        <v>3</v>
      </c>
      <c r="D29" s="15">
        <v>2</v>
      </c>
      <c r="E29" s="15">
        <v>2</v>
      </c>
      <c r="F29" s="15">
        <v>3</v>
      </c>
    </row>
    <row r="30" spans="1:6" ht="15" thickBot="1" x14ac:dyDescent="0.35">
      <c r="A30" s="13" t="s">
        <v>163</v>
      </c>
      <c r="B30" s="15"/>
      <c r="C30" s="15">
        <v>3</v>
      </c>
      <c r="D30" s="15">
        <v>4</v>
      </c>
      <c r="E30" s="15">
        <v>3</v>
      </c>
      <c r="F30" s="15">
        <v>3</v>
      </c>
    </row>
    <row r="31" spans="1:6" ht="15" thickBot="1" x14ac:dyDescent="0.35">
      <c r="A31" s="13" t="s">
        <v>164</v>
      </c>
      <c r="B31" s="15"/>
      <c r="C31" s="15">
        <v>3</v>
      </c>
      <c r="D31" s="15">
        <v>4</v>
      </c>
      <c r="E31" s="15">
        <v>4</v>
      </c>
      <c r="F31" s="15">
        <v>4</v>
      </c>
    </row>
    <row r="32" spans="1:6" ht="15" thickBot="1" x14ac:dyDescent="0.35">
      <c r="A32" s="13" t="s">
        <v>165</v>
      </c>
      <c r="B32" s="15"/>
      <c r="C32" s="15">
        <v>3</v>
      </c>
      <c r="D32" s="15">
        <v>4</v>
      </c>
      <c r="E32" s="15">
        <v>3</v>
      </c>
      <c r="F32" s="15">
        <v>3</v>
      </c>
    </row>
    <row r="33" spans="2:6" x14ac:dyDescent="0.3">
      <c r="B33" s="12" t="s">
        <v>166</v>
      </c>
      <c r="C33" s="12">
        <f>AVERAGE(C3:C32)</f>
        <v>3.5</v>
      </c>
      <c r="D33" s="12">
        <f t="shared" ref="D33:F33" si="0">AVERAGE(D3:D32)</f>
        <v>3.1333333333333333</v>
      </c>
      <c r="E33" s="12">
        <f t="shared" si="0"/>
        <v>3.4</v>
      </c>
      <c r="F33" s="12">
        <f t="shared" si="0"/>
        <v>3.7333333333333334</v>
      </c>
    </row>
    <row r="34" spans="2:6" x14ac:dyDescent="0.3">
      <c r="B34" s="12" t="s">
        <v>167</v>
      </c>
      <c r="C34" s="12">
        <f>_xlfn.STDEV.S(C3:C32)</f>
        <v>0.5085476277156078</v>
      </c>
      <c r="D34" s="12">
        <f t="shared" ref="D34:F34" si="1">_xlfn.STDEV.S(D3:D32)</f>
        <v>0.8603661343041521</v>
      </c>
      <c r="E34" s="12">
        <f t="shared" si="1"/>
        <v>0.56324184797504573</v>
      </c>
      <c r="F34" s="12">
        <f t="shared" si="1"/>
        <v>0.44977644510880394</v>
      </c>
    </row>
    <row r="35" spans="2:6" x14ac:dyDescent="0.3">
      <c r="B35" s="12" t="s">
        <v>172</v>
      </c>
      <c r="C35" s="17">
        <f>COUNTIF(C3:C32,"&gt;=3")/COUNT(C3:C32)</f>
        <v>1</v>
      </c>
      <c r="D35" s="17">
        <f t="shared" ref="D35:F35" si="2">COUNTIF(D3:D32,"&gt;=3")/COUNT(D3:D32)</f>
        <v>0.7</v>
      </c>
      <c r="E35" s="17">
        <f t="shared" si="2"/>
        <v>0.96666666666666667</v>
      </c>
      <c r="F35" s="17">
        <f t="shared" si="2"/>
        <v>1</v>
      </c>
    </row>
  </sheetData>
  <mergeCells count="1">
    <mergeCell ref="C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activeCell="D13" sqref="D13"/>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dimension ref="A18:J28"/>
  <sheetViews>
    <sheetView topLeftCell="A20" workbookViewId="0">
      <selection activeCell="E19" sqref="E19:H24"/>
    </sheetView>
  </sheetViews>
  <sheetFormatPr defaultColWidth="53.109375" defaultRowHeight="14.4" x14ac:dyDescent="0.3"/>
  <cols>
    <col min="1" max="2" width="25.88671875" customWidth="1"/>
    <col min="3" max="3" width="40.6640625" style="4" customWidth="1"/>
    <col min="4" max="4" width="8.88671875" customWidth="1"/>
    <col min="5" max="5" width="11" customWidth="1"/>
    <col min="6" max="6" width="13" customWidth="1"/>
    <col min="7" max="7" width="13.109375" customWidth="1"/>
    <col min="8" max="8" width="11.88671875" customWidth="1"/>
  </cols>
  <sheetData>
    <row r="18" spans="1:10" x14ac:dyDescent="0.3">
      <c r="A18" s="6" t="s">
        <v>63</v>
      </c>
      <c r="E18" s="6" t="s">
        <v>58</v>
      </c>
      <c r="F18" s="6" t="s">
        <v>59</v>
      </c>
      <c r="G18" s="6" t="s">
        <v>60</v>
      </c>
      <c r="H18" s="6" t="s">
        <v>61</v>
      </c>
    </row>
    <row r="19" spans="1:10" ht="72" x14ac:dyDescent="0.3">
      <c r="B19" t="s">
        <v>56</v>
      </c>
      <c r="C19" s="4" t="s">
        <v>57</v>
      </c>
      <c r="D19" t="s">
        <v>25</v>
      </c>
      <c r="E19">
        <v>4</v>
      </c>
      <c r="F19">
        <v>4</v>
      </c>
      <c r="G19">
        <v>4</v>
      </c>
      <c r="H19">
        <v>4</v>
      </c>
    </row>
    <row r="20" spans="1:10" ht="84.6" customHeight="1" x14ac:dyDescent="0.3">
      <c r="B20" t="s">
        <v>5</v>
      </c>
      <c r="C20" s="4" t="s">
        <v>52</v>
      </c>
      <c r="D20" s="1" t="s">
        <v>25</v>
      </c>
      <c r="E20">
        <v>4</v>
      </c>
      <c r="F20">
        <v>4</v>
      </c>
      <c r="G20">
        <v>4</v>
      </c>
      <c r="H20">
        <v>3</v>
      </c>
    </row>
    <row r="21" spans="1:10" ht="72" customHeight="1" x14ac:dyDescent="0.3">
      <c r="B21" t="s">
        <v>4</v>
      </c>
      <c r="C21" s="4" t="s">
        <v>53</v>
      </c>
      <c r="D21" s="1" t="s">
        <v>25</v>
      </c>
      <c r="E21">
        <v>3.5</v>
      </c>
      <c r="F21">
        <v>3</v>
      </c>
      <c r="G21">
        <v>2</v>
      </c>
      <c r="J21" t="e">
        <f>AVERAGE(#REF!,G21)</f>
        <v>#REF!</v>
      </c>
    </row>
    <row r="22" spans="1:10" ht="67.95" customHeight="1" x14ac:dyDescent="0.3">
      <c r="B22" t="s">
        <v>7</v>
      </c>
      <c r="C22" s="4" t="s">
        <v>54</v>
      </c>
      <c r="D22" s="1" t="s">
        <v>25</v>
      </c>
      <c r="E22">
        <v>3.5</v>
      </c>
      <c r="F22">
        <v>3.5</v>
      </c>
      <c r="G22">
        <v>3.5</v>
      </c>
      <c r="H22">
        <v>1</v>
      </c>
      <c r="J22" t="e">
        <f>AVERAGE(#REF!,G22)</f>
        <v>#REF!</v>
      </c>
    </row>
    <row r="23" spans="1:10" ht="51.6" customHeight="1" x14ac:dyDescent="0.3">
      <c r="B23" t="s">
        <v>9</v>
      </c>
      <c r="C23" s="4" t="s">
        <v>55</v>
      </c>
      <c r="D23" s="1" t="s">
        <v>25</v>
      </c>
      <c r="E23">
        <v>3</v>
      </c>
      <c r="F23">
        <v>3</v>
      </c>
      <c r="G23">
        <v>3</v>
      </c>
      <c r="H23">
        <v>3</v>
      </c>
      <c r="J23" t="e">
        <f>AVERAGE(#REF!,G23)</f>
        <v>#REF!</v>
      </c>
    </row>
    <row r="24" spans="1:10" ht="57.6" x14ac:dyDescent="0.3">
      <c r="B24" t="s">
        <v>51</v>
      </c>
      <c r="C24" s="4" t="s">
        <v>109</v>
      </c>
      <c r="D24" s="1" t="s">
        <v>25</v>
      </c>
      <c r="E24">
        <v>1</v>
      </c>
      <c r="H24" t="s">
        <v>25</v>
      </c>
    </row>
    <row r="26" spans="1:10" x14ac:dyDescent="0.3">
      <c r="D26" t="s">
        <v>62</v>
      </c>
      <c r="F26">
        <f>AVERAGE(E19:H24)</f>
        <v>3.2</v>
      </c>
    </row>
    <row r="27" spans="1:10" x14ac:dyDescent="0.3">
      <c r="E27" t="s">
        <v>167</v>
      </c>
      <c r="F27">
        <f>_xlfn.STDEV.S(E19:H24)</f>
        <v>0.92338051687663836</v>
      </c>
    </row>
    <row r="28" spans="1:10" x14ac:dyDescent="0.3">
      <c r="F28" s="16">
        <f>COUNTIF(E20:H24,"&gt;=3")/COUNT(E20:H24)</f>
        <v>0.8125</v>
      </c>
    </row>
  </sheetData>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5:Q62"/>
  <sheetViews>
    <sheetView topLeftCell="A22" workbookViewId="0">
      <selection activeCell="L43" sqref="L43"/>
    </sheetView>
  </sheetViews>
  <sheetFormatPr defaultRowHeight="14.4" x14ac:dyDescent="0.3"/>
  <cols>
    <col min="2" max="2" width="4.88671875" customWidth="1"/>
    <col min="3" max="3" width="20.5546875" customWidth="1"/>
    <col min="4" max="4" width="36.33203125" customWidth="1"/>
    <col min="12" max="12" width="5.44140625" bestFit="1" customWidth="1"/>
  </cols>
  <sheetData>
    <row r="25" spans="1:12" x14ac:dyDescent="0.3">
      <c r="F25" t="s">
        <v>173</v>
      </c>
      <c r="G25">
        <v>18.75</v>
      </c>
    </row>
    <row r="26" spans="1:12" x14ac:dyDescent="0.3">
      <c r="C26" t="s">
        <v>66</v>
      </c>
      <c r="E26" s="5" t="s">
        <v>64</v>
      </c>
      <c r="H26" t="s">
        <v>67</v>
      </c>
      <c r="J26" s="5" t="s">
        <v>65</v>
      </c>
    </row>
    <row r="27" spans="1:12" x14ac:dyDescent="0.3">
      <c r="A27" t="s">
        <v>129</v>
      </c>
      <c r="E27" s="5">
        <v>25</v>
      </c>
      <c r="J27" s="5">
        <v>25</v>
      </c>
      <c r="L27" s="18">
        <f>(E27+J27)/10</f>
        <v>5</v>
      </c>
    </row>
    <row r="28" spans="1:12" x14ac:dyDescent="0.3">
      <c r="E28" s="5">
        <v>12.5</v>
      </c>
      <c r="J28" s="5">
        <v>10</v>
      </c>
      <c r="L28" s="18">
        <f t="shared" ref="L28:L38" si="0">(E28+J28)/10</f>
        <v>2.25</v>
      </c>
    </row>
    <row r="29" spans="1:12" x14ac:dyDescent="0.3">
      <c r="E29" s="5">
        <v>18.75</v>
      </c>
      <c r="J29" s="5">
        <v>21.25</v>
      </c>
      <c r="L29" s="18">
        <f t="shared" si="0"/>
        <v>4</v>
      </c>
    </row>
    <row r="30" spans="1:12" x14ac:dyDescent="0.3">
      <c r="E30" s="5">
        <v>25</v>
      </c>
      <c r="J30" s="5">
        <v>25</v>
      </c>
      <c r="L30" s="18">
        <f t="shared" si="0"/>
        <v>5</v>
      </c>
    </row>
    <row r="31" spans="1:12" x14ac:dyDescent="0.3">
      <c r="E31" s="5">
        <v>25</v>
      </c>
      <c r="J31" s="5">
        <v>21.25</v>
      </c>
      <c r="L31" s="18">
        <f t="shared" si="0"/>
        <v>4.625</v>
      </c>
    </row>
    <row r="32" spans="1:12" x14ac:dyDescent="0.3">
      <c r="E32" s="5">
        <v>12.5</v>
      </c>
      <c r="J32" s="5">
        <v>21.25</v>
      </c>
      <c r="L32" s="18">
        <f t="shared" si="0"/>
        <v>3.375</v>
      </c>
    </row>
    <row r="33" spans="5:12" x14ac:dyDescent="0.3">
      <c r="E33" s="5">
        <v>12.5</v>
      </c>
      <c r="J33" s="5">
        <v>25</v>
      </c>
      <c r="L33" s="18">
        <f t="shared" si="0"/>
        <v>3.75</v>
      </c>
    </row>
    <row r="34" spans="5:12" x14ac:dyDescent="0.3">
      <c r="E34" s="5">
        <v>12.5</v>
      </c>
      <c r="J34" s="5">
        <v>17.5</v>
      </c>
      <c r="L34" s="18">
        <f t="shared" si="0"/>
        <v>3</v>
      </c>
    </row>
    <row r="35" spans="5:12" x14ac:dyDescent="0.3">
      <c r="E35" s="5">
        <v>10</v>
      </c>
      <c r="J35" s="5">
        <v>6.25</v>
      </c>
      <c r="L35" s="18">
        <f t="shared" si="0"/>
        <v>1.625</v>
      </c>
    </row>
    <row r="36" spans="5:12" x14ac:dyDescent="0.3">
      <c r="E36" s="5">
        <v>12.5</v>
      </c>
      <c r="J36" s="5">
        <v>10</v>
      </c>
      <c r="L36" s="18">
        <f t="shared" si="0"/>
        <v>2.25</v>
      </c>
    </row>
    <row r="37" spans="5:12" x14ac:dyDescent="0.3">
      <c r="E37" s="5">
        <v>6.25</v>
      </c>
      <c r="J37" s="5">
        <v>0</v>
      </c>
      <c r="L37" s="18">
        <f t="shared" si="0"/>
        <v>0.625</v>
      </c>
    </row>
    <row r="38" spans="5:12" x14ac:dyDescent="0.3">
      <c r="E38" s="5">
        <v>15.68</v>
      </c>
      <c r="J38" s="5">
        <v>16.59</v>
      </c>
      <c r="L38" s="18">
        <f t="shared" si="0"/>
        <v>3.2269999999999994</v>
      </c>
    </row>
    <row r="40" spans="5:12" x14ac:dyDescent="0.3">
      <c r="E40" s="2">
        <f>AVERAGE(E27:E38)/25*100</f>
        <v>62.726666666666667</v>
      </c>
      <c r="J40" s="2">
        <f>AVERAGE(J27:J38)/25*100</f>
        <v>66.36333333333333</v>
      </c>
      <c r="L40" s="18">
        <f>AVERAGE(L27:L38)</f>
        <v>3.2272499999999997</v>
      </c>
    </row>
    <row r="41" spans="5:12" x14ac:dyDescent="0.3">
      <c r="E41">
        <f>_xlfn.STDEV.S(E27:E38)</f>
        <v>6.3372016097347101</v>
      </c>
      <c r="L41" s="18">
        <f>_xlfn.STDEV.S(L27:L38)</f>
        <v>1.3628785795980776</v>
      </c>
    </row>
    <row r="42" spans="5:12" x14ac:dyDescent="0.3">
      <c r="L42" s="8">
        <f>COUNTIF(L27:L38,"&gt;=3")/COUNT(L27:L38)</f>
        <v>0.66666666666666663</v>
      </c>
    </row>
    <row r="51" spans="1:17" x14ac:dyDescent="0.3">
      <c r="Q51" s="5"/>
    </row>
    <row r="52" spans="1:17" x14ac:dyDescent="0.3">
      <c r="A52" t="s">
        <v>130</v>
      </c>
      <c r="Q52" s="5"/>
    </row>
    <row r="53" spans="1:17" x14ac:dyDescent="0.3">
      <c r="C53" t="s">
        <v>68</v>
      </c>
      <c r="D53" s="9"/>
      <c r="F53" t="s">
        <v>70</v>
      </c>
    </row>
    <row r="54" spans="1:17" ht="72" x14ac:dyDescent="0.3">
      <c r="C54" t="s">
        <v>71</v>
      </c>
      <c r="D54" s="9" t="s">
        <v>69</v>
      </c>
      <c r="F54" s="16">
        <v>0.61</v>
      </c>
    </row>
    <row r="55" spans="1:17" ht="57.6" x14ac:dyDescent="0.3">
      <c r="C55" t="s">
        <v>72</v>
      </c>
      <c r="D55" s="9" t="s">
        <v>74</v>
      </c>
      <c r="F55" s="8">
        <v>0.5</v>
      </c>
    </row>
    <row r="56" spans="1:17" ht="72" x14ac:dyDescent="0.3">
      <c r="C56" t="s">
        <v>75</v>
      </c>
      <c r="D56" s="9" t="s">
        <v>73</v>
      </c>
      <c r="F56" s="8">
        <v>0.2</v>
      </c>
    </row>
    <row r="57" spans="1:17" ht="43.2" x14ac:dyDescent="0.3">
      <c r="C57" t="s">
        <v>76</v>
      </c>
      <c r="D57" s="1" t="s">
        <v>77</v>
      </c>
      <c r="F57" s="8">
        <v>0.5</v>
      </c>
    </row>
    <row r="59" spans="1:17" x14ac:dyDescent="0.3">
      <c r="F59" s="8">
        <f>AVERAGE(F54:F57)</f>
        <v>0.45249999999999996</v>
      </c>
    </row>
    <row r="61" spans="1:17" x14ac:dyDescent="0.3">
      <c r="C61" s="5"/>
    </row>
    <row r="62" spans="1:17" ht="57.6" x14ac:dyDescent="0.3">
      <c r="C62" s="5" t="s">
        <v>78</v>
      </c>
      <c r="D62" s="1" t="s">
        <v>79</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2:F34"/>
  <sheetViews>
    <sheetView topLeftCell="A26" workbookViewId="0">
      <selection activeCell="D32" sqref="D32:D34"/>
    </sheetView>
  </sheetViews>
  <sheetFormatPr defaultRowHeight="14.4" x14ac:dyDescent="0.3"/>
  <cols>
    <col min="1" max="1" width="24.33203125" customWidth="1"/>
    <col min="2" max="2" width="24.88671875" style="1" customWidth="1"/>
    <col min="3" max="3" width="36.88671875" style="1" customWidth="1"/>
    <col min="4" max="4" width="24.88671875" style="1" customWidth="1"/>
    <col min="5" max="5" width="41.33203125" style="1" customWidth="1"/>
    <col min="6" max="6" width="13.88671875" customWidth="1"/>
  </cols>
  <sheetData>
    <row r="22" spans="1:6" x14ac:dyDescent="0.3">
      <c r="A22" t="s">
        <v>1</v>
      </c>
    </row>
    <row r="23" spans="1:6" x14ac:dyDescent="0.3">
      <c r="B23" s="1">
        <v>4</v>
      </c>
      <c r="C23" s="1">
        <v>3</v>
      </c>
      <c r="D23" s="1">
        <v>2</v>
      </c>
      <c r="E23" s="1">
        <v>1</v>
      </c>
    </row>
    <row r="25" spans="1:6" ht="28.8" x14ac:dyDescent="0.3">
      <c r="B25" s="1" t="s">
        <v>131</v>
      </c>
      <c r="C25" s="1" t="s">
        <v>2</v>
      </c>
      <c r="D25" s="1" t="s">
        <v>6</v>
      </c>
      <c r="E25" s="1" t="s">
        <v>3</v>
      </c>
      <c r="F25" s="1" t="s">
        <v>114</v>
      </c>
    </row>
    <row r="26" spans="1:6" ht="58.35" customHeight="1" x14ac:dyDescent="0.3">
      <c r="A26" t="s">
        <v>5</v>
      </c>
      <c r="B26" s="1">
        <f>AVERAGE(D26,F26)</f>
        <v>4</v>
      </c>
      <c r="C26" s="1" t="s">
        <v>115</v>
      </c>
      <c r="D26" s="1">
        <v>4</v>
      </c>
      <c r="E26" s="1" t="s">
        <v>111</v>
      </c>
      <c r="F26">
        <v>4</v>
      </c>
    </row>
    <row r="27" spans="1:6" ht="86.4" x14ac:dyDescent="0.3">
      <c r="A27" t="s">
        <v>4</v>
      </c>
      <c r="B27" s="1">
        <f>AVERAGE(D27,F27)</f>
        <v>2.5</v>
      </c>
      <c r="C27" s="1" t="s">
        <v>50</v>
      </c>
      <c r="D27" s="1">
        <v>2.5</v>
      </c>
      <c r="E27" s="1" t="s">
        <v>116</v>
      </c>
      <c r="F27">
        <v>2.5</v>
      </c>
    </row>
    <row r="28" spans="1:6" ht="86.4" x14ac:dyDescent="0.3">
      <c r="A28" t="s">
        <v>7</v>
      </c>
      <c r="B28" s="1">
        <f>AVERAGE(D28,F28)</f>
        <v>3.25</v>
      </c>
      <c r="C28" s="1" t="s">
        <v>117</v>
      </c>
      <c r="D28" s="1">
        <v>3.5</v>
      </c>
      <c r="E28" s="1" t="s">
        <v>112</v>
      </c>
      <c r="F28">
        <v>3</v>
      </c>
    </row>
    <row r="29" spans="1:6" ht="57.6" x14ac:dyDescent="0.3">
      <c r="A29" t="s">
        <v>9</v>
      </c>
      <c r="B29" s="1">
        <f t="shared" ref="B29:B30" si="0">AVERAGE(D29,F29)</f>
        <v>3.25</v>
      </c>
      <c r="C29" s="1" t="s">
        <v>113</v>
      </c>
      <c r="D29" s="1">
        <v>3</v>
      </c>
      <c r="E29" s="1" t="s">
        <v>118</v>
      </c>
      <c r="F29">
        <v>3.5</v>
      </c>
    </row>
    <row r="30" spans="1:6" ht="86.4" x14ac:dyDescent="0.3">
      <c r="A30" t="s">
        <v>21</v>
      </c>
      <c r="B30" s="1">
        <f t="shared" si="0"/>
        <v>4</v>
      </c>
      <c r="C30" s="1" t="s">
        <v>8</v>
      </c>
      <c r="D30" s="1">
        <v>4</v>
      </c>
      <c r="E30" s="1" t="s">
        <v>110</v>
      </c>
      <c r="F30">
        <v>4</v>
      </c>
    </row>
    <row r="32" spans="1:6" x14ac:dyDescent="0.3">
      <c r="B32" s="1">
        <f>AVERAGE(D32:F32)</f>
        <v>3.4</v>
      </c>
      <c r="D32" s="1">
        <f>AVERAGE(D26:D30)</f>
        <v>3.4</v>
      </c>
      <c r="F32">
        <f>AVERAGE(F26:F30)</f>
        <v>3.4</v>
      </c>
    </row>
    <row r="33" spans="4:6" x14ac:dyDescent="0.3">
      <c r="D33" s="1">
        <f>_xlfn.STDEV.S(D26:D30)</f>
        <v>0.65192024052026543</v>
      </c>
      <c r="F33" s="1">
        <f>_xlfn.STDEV.S(F26:F30)</f>
        <v>0.65192024052026543</v>
      </c>
    </row>
    <row r="34" spans="4:6" x14ac:dyDescent="0.3">
      <c r="D34" s="16">
        <f>COUNTIF(D26:D30,"&gt;=3")/COUNT(D26:D30)</f>
        <v>0.8</v>
      </c>
      <c r="F34" s="16">
        <f>COUNTIF(F26:F30,"&gt;=3")/COUNT(F26:F30)</f>
        <v>0.8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7:G32"/>
  <sheetViews>
    <sheetView topLeftCell="A8" workbookViewId="0">
      <selection activeCell="E33" sqref="E33"/>
    </sheetView>
  </sheetViews>
  <sheetFormatPr defaultRowHeight="14.4" x14ac:dyDescent="0.3"/>
  <sheetData>
    <row r="17" spans="2:7" x14ac:dyDescent="0.3">
      <c r="B17" t="s">
        <v>10</v>
      </c>
      <c r="E17" t="s">
        <v>119</v>
      </c>
    </row>
    <row r="18" spans="2:7" x14ac:dyDescent="0.3">
      <c r="E18" s="2" t="s">
        <v>11</v>
      </c>
      <c r="F18" s="2"/>
      <c r="G18" s="2">
        <v>90</v>
      </c>
    </row>
    <row r="19" spans="2:7" x14ac:dyDescent="0.3">
      <c r="D19" t="s">
        <v>23</v>
      </c>
      <c r="F19" t="s">
        <v>48</v>
      </c>
    </row>
    <row r="20" spans="2:7" x14ac:dyDescent="0.3">
      <c r="C20" t="s">
        <v>43</v>
      </c>
      <c r="D20">
        <v>75</v>
      </c>
      <c r="E20">
        <v>2</v>
      </c>
      <c r="F20" t="s">
        <v>120</v>
      </c>
    </row>
    <row r="22" spans="2:7" x14ac:dyDescent="0.3">
      <c r="C22" t="s">
        <v>44</v>
      </c>
      <c r="D22">
        <v>100</v>
      </c>
      <c r="E22">
        <f>D22/20</f>
        <v>5</v>
      </c>
      <c r="F22" t="s">
        <v>121</v>
      </c>
    </row>
    <row r="24" spans="2:7" x14ac:dyDescent="0.3">
      <c r="C24" t="s">
        <v>45</v>
      </c>
      <c r="D24">
        <v>90</v>
      </c>
      <c r="E24">
        <v>3</v>
      </c>
      <c r="F24" t="s">
        <v>122</v>
      </c>
    </row>
    <row r="26" spans="2:7" x14ac:dyDescent="0.3">
      <c r="C26" t="s">
        <v>46</v>
      </c>
      <c r="D26">
        <v>85</v>
      </c>
      <c r="E26">
        <f>D26/20</f>
        <v>4.25</v>
      </c>
      <c r="F26" t="s">
        <v>123</v>
      </c>
    </row>
    <row r="28" spans="2:7" ht="15.6" x14ac:dyDescent="0.3">
      <c r="C28" t="s">
        <v>47</v>
      </c>
      <c r="D28">
        <v>80</v>
      </c>
      <c r="E28">
        <f>D28/20</f>
        <v>4</v>
      </c>
      <c r="F28" s="3" t="s">
        <v>49</v>
      </c>
    </row>
    <row r="30" spans="2:7" x14ac:dyDescent="0.3">
      <c r="D30">
        <f>AVERAGE(D20:D28)</f>
        <v>86</v>
      </c>
      <c r="E30">
        <f>AVERAGE(E20:E28)</f>
        <v>3.65</v>
      </c>
    </row>
    <row r="31" spans="2:7" x14ac:dyDescent="0.3">
      <c r="D31">
        <f>_xlfn.STDEV.S(D20:D28)</f>
        <v>9.6176920308356717</v>
      </c>
      <c r="E31">
        <f>_xlfn.STDEV.S(E20:E28)</f>
        <v>1.1672617529928755</v>
      </c>
    </row>
    <row r="32" spans="2:7" x14ac:dyDescent="0.3">
      <c r="E32">
        <f>4/5</f>
        <v>0.8</v>
      </c>
    </row>
  </sheetData>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0:J30"/>
  <sheetViews>
    <sheetView topLeftCell="A24" workbookViewId="0">
      <selection activeCell="G30" sqref="G30"/>
    </sheetView>
  </sheetViews>
  <sheetFormatPr defaultRowHeight="14.4" x14ac:dyDescent="0.3"/>
  <cols>
    <col min="2" max="2" width="19" customWidth="1"/>
    <col min="3" max="3" width="15.5546875" customWidth="1"/>
    <col min="4" max="4" width="35.109375" customWidth="1"/>
    <col min="5" max="5" width="18.88671875" customWidth="1"/>
    <col min="6" max="6" width="40.88671875" customWidth="1"/>
    <col min="7" max="7" width="15.44140625" customWidth="1"/>
  </cols>
  <sheetData>
    <row r="20" spans="2:10" x14ac:dyDescent="0.3">
      <c r="D20" s="6"/>
      <c r="E20" s="6"/>
      <c r="F20" s="6"/>
      <c r="G20" s="6"/>
      <c r="H20" s="6"/>
      <c r="I20" s="6"/>
      <c r="J20" s="6"/>
    </row>
    <row r="21" spans="2:10" ht="28.8" x14ac:dyDescent="0.3">
      <c r="C21" s="1" t="s">
        <v>132</v>
      </c>
      <c r="D21" s="7" t="s">
        <v>12</v>
      </c>
      <c r="E21" s="7" t="s">
        <v>14</v>
      </c>
      <c r="F21" s="7" t="s">
        <v>41</v>
      </c>
      <c r="G21" s="7" t="s">
        <v>13</v>
      </c>
      <c r="H21" s="6"/>
      <c r="I21" s="6"/>
      <c r="J21" s="7" t="s">
        <v>16</v>
      </c>
    </row>
    <row r="22" spans="2:10" ht="108.6" customHeight="1" x14ac:dyDescent="0.3">
      <c r="B22" t="s">
        <v>5</v>
      </c>
      <c r="C22" s="1">
        <f>AVERAGE(E22,G22)</f>
        <v>4</v>
      </c>
      <c r="D22" s="1" t="s">
        <v>42</v>
      </c>
      <c r="E22" s="1">
        <v>4</v>
      </c>
      <c r="F22" s="1" t="s">
        <v>15</v>
      </c>
      <c r="G22">
        <v>4</v>
      </c>
      <c r="J22">
        <f>AVERAGE(E22,G22)</f>
        <v>4</v>
      </c>
    </row>
    <row r="23" spans="2:10" ht="114" customHeight="1" x14ac:dyDescent="0.3">
      <c r="B23" t="s">
        <v>4</v>
      </c>
      <c r="C23" s="1">
        <f>AVERAGE(E23,G23)</f>
        <v>2.75</v>
      </c>
      <c r="D23" s="1" t="s">
        <v>17</v>
      </c>
      <c r="E23" s="1">
        <v>3</v>
      </c>
      <c r="F23" s="1" t="s">
        <v>37</v>
      </c>
      <c r="G23">
        <v>2.5</v>
      </c>
      <c r="J23">
        <f>AVERAGE(E23,G23)</f>
        <v>2.75</v>
      </c>
    </row>
    <row r="24" spans="2:10" ht="118.95" customHeight="1" x14ac:dyDescent="0.3">
      <c r="B24" t="s">
        <v>7</v>
      </c>
      <c r="C24" s="1">
        <f>AVERAGE(E24,G24)</f>
        <v>3.25</v>
      </c>
      <c r="D24" s="1" t="s">
        <v>38</v>
      </c>
      <c r="E24" s="1">
        <v>3.5</v>
      </c>
      <c r="F24" s="1" t="s">
        <v>39</v>
      </c>
      <c r="G24">
        <v>3</v>
      </c>
      <c r="J24">
        <f>AVERAGE(E24,G24)</f>
        <v>3.25</v>
      </c>
    </row>
    <row r="25" spans="2:10" ht="51.6" customHeight="1" x14ac:dyDescent="0.3">
      <c r="B25" t="s">
        <v>9</v>
      </c>
      <c r="C25" s="1">
        <f t="shared" ref="C25:C26" si="0">AVERAGE(E25,G25)</f>
        <v>3.25</v>
      </c>
      <c r="D25" s="1" t="s">
        <v>19</v>
      </c>
      <c r="E25" s="1">
        <v>3</v>
      </c>
      <c r="F25" s="1" t="s">
        <v>40</v>
      </c>
      <c r="G25">
        <v>3.5</v>
      </c>
      <c r="J25">
        <f>AVERAGE(E25,G25)</f>
        <v>3.25</v>
      </c>
    </row>
    <row r="26" spans="2:10" ht="123.6" customHeight="1" x14ac:dyDescent="0.3">
      <c r="B26" t="s">
        <v>21</v>
      </c>
      <c r="C26" s="1">
        <f t="shared" si="0"/>
        <v>4</v>
      </c>
      <c r="D26" s="1" t="s">
        <v>18</v>
      </c>
      <c r="E26" s="1">
        <v>4</v>
      </c>
      <c r="F26" s="1" t="s">
        <v>22</v>
      </c>
      <c r="G26">
        <v>4</v>
      </c>
      <c r="J26">
        <f>AVERAGE(E26,G26)</f>
        <v>4</v>
      </c>
    </row>
    <row r="27" spans="2:10" x14ac:dyDescent="0.3">
      <c r="C27" s="1"/>
      <c r="D27" s="1"/>
      <c r="E27" s="1"/>
      <c r="F27" s="1"/>
    </row>
    <row r="28" spans="2:10" x14ac:dyDescent="0.3">
      <c r="B28" t="s">
        <v>20</v>
      </c>
      <c r="C28" s="1">
        <f>AVERAGE(E28:G28)</f>
        <v>3.45</v>
      </c>
      <c r="D28" s="1"/>
      <c r="E28" s="1">
        <f>AVERAGE(E22:E26)</f>
        <v>3.5</v>
      </c>
      <c r="F28" s="1"/>
      <c r="G28">
        <f>AVERAGE(G22:G26)</f>
        <v>3.4</v>
      </c>
    </row>
    <row r="29" spans="2:10" x14ac:dyDescent="0.3">
      <c r="E29">
        <f>_xlfn.STDEV.S(E22:E26)</f>
        <v>0.5</v>
      </c>
      <c r="G29">
        <f>_xlfn.STDEV.S(G22:G26)</f>
        <v>0.65192024052026543</v>
      </c>
    </row>
    <row r="30" spans="2:10" x14ac:dyDescent="0.3">
      <c r="E30" s="16">
        <f>COUNTIF(E22:E26,"&gt;=3")/COUNT(E22:E26)</f>
        <v>1</v>
      </c>
      <c r="G30" s="16">
        <f>COUNTIF(G22:G26,"&gt;=3")/COUNT(G22:G26)</f>
        <v>0.8</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election activeCell="L119" sqref="L119"/>
    </sheetView>
  </sheetViews>
  <sheetFormatPr defaultRowHeight="14.4" x14ac:dyDescent="0.3"/>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9:G29"/>
  <sheetViews>
    <sheetView topLeftCell="A21" workbookViewId="0">
      <selection activeCell="G30" sqref="G30"/>
    </sheetView>
  </sheetViews>
  <sheetFormatPr defaultRowHeight="14.4" x14ac:dyDescent="0.3"/>
  <cols>
    <col min="2" max="2" width="39.44140625" style="1" customWidth="1"/>
    <col min="3" max="3" width="11.109375" style="1" customWidth="1"/>
    <col min="4" max="4" width="30.6640625" customWidth="1"/>
    <col min="6" max="6" width="29.5546875" customWidth="1"/>
  </cols>
  <sheetData>
    <row r="19" spans="2:7" ht="28.8" x14ac:dyDescent="0.3">
      <c r="C19" s="1" t="s">
        <v>133</v>
      </c>
      <c r="D19" t="s">
        <v>24</v>
      </c>
      <c r="E19" t="s">
        <v>0</v>
      </c>
      <c r="F19" t="s">
        <v>33</v>
      </c>
      <c r="G19" t="s">
        <v>0</v>
      </c>
    </row>
    <row r="20" spans="2:7" ht="84.6" customHeight="1" x14ac:dyDescent="0.3">
      <c r="B20" t="s">
        <v>5</v>
      </c>
      <c r="C20" s="1">
        <f>AVERAGE(E20,G20)</f>
        <v>4</v>
      </c>
      <c r="D20" s="1" t="s">
        <v>26</v>
      </c>
      <c r="E20" s="1">
        <v>4</v>
      </c>
      <c r="F20" s="1" t="s">
        <v>34</v>
      </c>
      <c r="G20">
        <v>4</v>
      </c>
    </row>
    <row r="21" spans="2:7" ht="114" customHeight="1" x14ac:dyDescent="0.3">
      <c r="B21" t="s">
        <v>4</v>
      </c>
      <c r="C21" s="1">
        <f>AVERAGE(E21,G21)</f>
        <v>4</v>
      </c>
      <c r="D21" s="1" t="s">
        <v>27</v>
      </c>
      <c r="E21" s="1">
        <v>4</v>
      </c>
      <c r="F21" s="1" t="s">
        <v>35</v>
      </c>
      <c r="G21">
        <v>4</v>
      </c>
    </row>
    <row r="22" spans="2:7" ht="118.95" customHeight="1" x14ac:dyDescent="0.3">
      <c r="B22" t="s">
        <v>7</v>
      </c>
      <c r="C22" s="1">
        <f>AVERAGE(E22,G22)</f>
        <v>3.25</v>
      </c>
      <c r="D22" s="1" t="s">
        <v>36</v>
      </c>
      <c r="E22" s="1">
        <v>3</v>
      </c>
      <c r="F22" s="1" t="s">
        <v>29</v>
      </c>
      <c r="G22">
        <v>3.5</v>
      </c>
    </row>
    <row r="23" spans="2:7" ht="51.6" customHeight="1" x14ac:dyDescent="0.3">
      <c r="B23" t="s">
        <v>9</v>
      </c>
      <c r="C23" s="1">
        <f t="shared" ref="C23:C24" si="0">AVERAGE(E23,G23)</f>
        <v>3.25</v>
      </c>
      <c r="D23" s="1" t="s">
        <v>30</v>
      </c>
      <c r="E23" s="1">
        <v>3</v>
      </c>
      <c r="F23" s="1" t="s">
        <v>31</v>
      </c>
      <c r="G23">
        <v>3.5</v>
      </c>
    </row>
    <row r="24" spans="2:7" ht="123.6" customHeight="1" x14ac:dyDescent="0.3">
      <c r="B24" t="s">
        <v>21</v>
      </c>
      <c r="C24" s="1">
        <f t="shared" si="0"/>
        <v>4</v>
      </c>
      <c r="D24" s="1" t="s">
        <v>28</v>
      </c>
      <c r="E24" s="1">
        <v>4</v>
      </c>
      <c r="F24" s="1" t="s">
        <v>32</v>
      </c>
      <c r="G24">
        <v>4</v>
      </c>
    </row>
    <row r="25" spans="2:7" x14ac:dyDescent="0.3">
      <c r="B25"/>
      <c r="D25" s="1"/>
      <c r="E25" s="1"/>
      <c r="F25" s="1"/>
    </row>
    <row r="26" spans="2:7" x14ac:dyDescent="0.3">
      <c r="B26" t="s">
        <v>20</v>
      </c>
      <c r="C26" s="1">
        <f>AVERAGE(E26:G26)</f>
        <v>3.7</v>
      </c>
      <c r="D26" s="1"/>
      <c r="E26" s="1">
        <f>AVERAGE(E20:E24)</f>
        <v>3.6</v>
      </c>
      <c r="F26" s="1"/>
      <c r="G26">
        <f>AVERAGE(G20:G24)</f>
        <v>3.8</v>
      </c>
    </row>
    <row r="27" spans="2:7" x14ac:dyDescent="0.3">
      <c r="E27">
        <f>_xlfn.STDEV.S(E20:E24)</f>
        <v>0.54772255750516674</v>
      </c>
      <c r="G27">
        <f>_xlfn.STDEV.S(G20:G24)</f>
        <v>0.27386127875258309</v>
      </c>
    </row>
    <row r="28" spans="2:7" x14ac:dyDescent="0.3">
      <c r="E28" s="16">
        <f>COUNTIF(E20:E24,"&gt;=3")/COUNT(E20:E24)</f>
        <v>1</v>
      </c>
      <c r="G28" s="16">
        <f>COUNTIF(G20:G24,"&gt;=3")/COUNT(G20:G24)</f>
        <v>1</v>
      </c>
    </row>
    <row r="29" spans="2:7" x14ac:dyDescent="0.3">
      <c r="E29" s="16">
        <f>COUNTIF(E21:E25,"&gt;=3")/COUNT(E21:E25)</f>
        <v>1</v>
      </c>
      <c r="G29" s="16">
        <f>COUNTIF(G21:G25,"&gt;=3")/COUNT(G21:G25)</f>
        <v>1</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379B8B0D357D44CB006C474760AF36B" ma:contentTypeVersion="8" ma:contentTypeDescription="Create a new document." ma:contentTypeScope="" ma:versionID="61ce8e9d1046c5edf25bb01a9efebeeb">
  <xsd:schema xmlns:xsd="http://www.w3.org/2001/XMLSchema" xmlns:xs="http://www.w3.org/2001/XMLSchema" xmlns:p="http://schemas.microsoft.com/office/2006/metadata/properties" xmlns:ns3="ead7ced7-a379-42c1-a39e-1066b6691861" xmlns:ns4="7221528a-5571-4067-b065-93330fdc1a53" targetNamespace="http://schemas.microsoft.com/office/2006/metadata/properties" ma:root="true" ma:fieldsID="523c41b27def8b9e353430bd8f952266" ns3:_="" ns4:_="">
    <xsd:import namespace="ead7ced7-a379-42c1-a39e-1066b6691861"/>
    <xsd:import namespace="7221528a-5571-4067-b065-93330fdc1a53"/>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d7ced7-a379-42c1-a39e-1066b66918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221528a-5571-4067-b065-93330fdc1a5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0AC148-63F9-48C3-80D3-C00267635AF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7DB584EA-A6A6-48A5-8DB1-B04F13FC1100}">
  <ds:schemaRefs>
    <ds:schemaRef ds:uri="http://schemas.microsoft.com/sharepoint/v3/contenttype/forms"/>
  </ds:schemaRefs>
</ds:datastoreItem>
</file>

<file path=customXml/itemProps3.xml><?xml version="1.0" encoding="utf-8"?>
<ds:datastoreItem xmlns:ds="http://schemas.openxmlformats.org/officeDocument/2006/customXml" ds:itemID="{3C9C7514-F132-4107-AB4A-EAB4A86C7E1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d7ced7-a379-42c1-a39e-1066b6691861"/>
    <ds:schemaRef ds:uri="7221528a-5571-4067-b065-93330fdc1a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AU Obj</vt:lpstr>
      <vt:lpstr>ToDo </vt:lpstr>
      <vt:lpstr>Criterion A</vt:lpstr>
      <vt:lpstr>Criterion C</vt:lpstr>
      <vt:lpstr>Criterion D</vt:lpstr>
      <vt:lpstr>Criterion E</vt:lpstr>
      <vt:lpstr>Criterion F</vt:lpstr>
      <vt:lpstr>Criterion H</vt:lpstr>
      <vt:lpstr>Criterion K</vt:lpstr>
      <vt:lpstr>4990 Interview Readiness</vt:lpstr>
      <vt:lpstr>Prelim Assessment Action Items</vt:lpstr>
      <vt:lpstr>ABET CS Curriculum</vt:lpstr>
      <vt:lpstr>4500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lash</dc:creator>
  <cp:lastModifiedBy>david lash</cp:lastModifiedBy>
  <dcterms:created xsi:type="dcterms:W3CDTF">2020-05-02T16:00:57Z</dcterms:created>
  <dcterms:modified xsi:type="dcterms:W3CDTF">2021-01-09T00:03:17Z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0x0101004379B8B0D357D44CB006C474760AF36B</vt:lpwstr>
  </property>
</Properties>
</file>