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55" documentId="13_ncr:1_{782F4BB2-43B6-434C-8C5A-B40CF2DE1DD6}" xr6:coauthVersionLast="47" xr6:coauthVersionMax="47" xr10:uidLastSave="{0D00C108-FCD6-466E-8218-8F5558824A33}"/>
  <bookViews>
    <workbookView xWindow="-120" yWindow="-120" windowWidth="29040" windowHeight="15720" tabRatio="854" activeTab="3" xr2:uid="{00000000-000D-0000-FFFF-FFFF00000000}"/>
  </bookViews>
  <sheets>
    <sheet name="Dados atemporais" sheetId="38" r:id="rId1"/>
    <sheet name="Cota de Montante" sheetId="39" r:id="rId2"/>
    <sheet name="Cota de Jusante" sheetId="41" r:id="rId3"/>
    <sheet name="Cortes_FPH_Linear_V_DESSEM" sheetId="42" r:id="rId4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9" l="1"/>
  <c r="C1" i="39"/>
  <c r="A10" i="4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35" i="41" s="1"/>
  <c r="A36" i="41" s="1"/>
  <c r="A37" i="41" s="1"/>
  <c r="A38" i="41" s="1"/>
  <c r="A39" i="41" s="1"/>
  <c r="A40" i="41" s="1"/>
  <c r="A41" i="41" s="1"/>
  <c r="A42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A59" i="41" s="1"/>
  <c r="A60" i="41" s="1"/>
  <c r="A61" i="41" s="1"/>
  <c r="A62" i="41" s="1"/>
  <c r="A63" i="41" s="1"/>
  <c r="A64" i="41" s="1"/>
  <c r="A65" i="41" s="1"/>
  <c r="A66" i="41" s="1"/>
  <c r="A67" i="41" s="1"/>
  <c r="A68" i="41" s="1"/>
  <c r="A69" i="41" s="1"/>
  <c r="A70" i="41" s="1"/>
  <c r="A71" i="41" s="1"/>
  <c r="A72" i="41" s="1"/>
  <c r="A73" i="41" s="1"/>
  <c r="A74" i="41" s="1"/>
  <c r="A75" i="41" s="1"/>
  <c r="A76" i="41" s="1"/>
  <c r="A77" i="41" s="1"/>
  <c r="A78" i="41" s="1"/>
  <c r="A79" i="41" s="1"/>
  <c r="A80" i="41" s="1"/>
  <c r="A81" i="41" s="1"/>
  <c r="A82" i="41" s="1"/>
  <c r="A83" i="41" s="1"/>
  <c r="A84" i="41" s="1"/>
  <c r="A85" i="41" s="1"/>
  <c r="A86" i="41" s="1"/>
  <c r="A87" i="41" s="1"/>
  <c r="A88" i="41" s="1"/>
  <c r="A89" i="41" s="1"/>
  <c r="A90" i="41" s="1"/>
  <c r="A91" i="41" s="1"/>
  <c r="A92" i="41" s="1"/>
  <c r="A93" i="41" s="1"/>
  <c r="A94" i="41" s="1"/>
  <c r="A95" i="41" s="1"/>
  <c r="A96" i="41" s="1"/>
  <c r="A97" i="41" s="1"/>
  <c r="A98" i="41" s="1"/>
  <c r="A99" i="41" s="1"/>
  <c r="A100" i="41" s="1"/>
  <c r="A101" i="41" s="1"/>
  <c r="A102" i="41" s="1"/>
  <c r="A103" i="41" s="1"/>
  <c r="A104" i="41" s="1"/>
  <c r="A105" i="41" s="1"/>
  <c r="A106" i="41" s="1"/>
  <c r="A107" i="41" s="1"/>
  <c r="A108" i="41" s="1"/>
  <c r="A109" i="41" s="1"/>
  <c r="C9" i="41"/>
  <c r="B11" i="38"/>
  <c r="A9" i="39"/>
  <c r="B5" i="41"/>
  <c r="B4" i="41"/>
  <c r="B3" i="41"/>
  <c r="B2" i="41"/>
  <c r="B1" i="41"/>
  <c r="B5" i="39"/>
  <c r="B4" i="39"/>
  <c r="B3" i="39"/>
  <c r="B2" i="39"/>
  <c r="B1" i="39"/>
  <c r="C11" i="41" l="1"/>
  <c r="C10" i="41"/>
  <c r="B9" i="39"/>
  <c r="A10" i="39"/>
  <c r="A11" i="39" s="1"/>
  <c r="B11" i="39" s="1"/>
  <c r="B9" i="41"/>
  <c r="D9" i="41" s="1"/>
  <c r="B12" i="41"/>
  <c r="B10" i="41"/>
  <c r="C9" i="39" l="1"/>
  <c r="D9" i="39" s="1"/>
  <c r="C11" i="39"/>
  <c r="D11" i="39" s="1"/>
  <c r="D10" i="41"/>
  <c r="C12" i="41"/>
  <c r="D12" i="41" s="1"/>
  <c r="A12" i="39"/>
  <c r="A13" i="39" s="1"/>
  <c r="A14" i="39" s="1"/>
  <c r="B10" i="39"/>
  <c r="B11" i="41"/>
  <c r="D11" i="41" s="1"/>
  <c r="C10" i="39" l="1"/>
  <c r="D10" i="39" s="1"/>
  <c r="C13" i="41"/>
  <c r="B13" i="41"/>
  <c r="B12" i="39"/>
  <c r="B13" i="39"/>
  <c r="A15" i="39"/>
  <c r="B14" i="39"/>
  <c r="C12" i="39" l="1"/>
  <c r="D12" i="39" s="1"/>
  <c r="C14" i="39"/>
  <c r="D14" i="39" s="1"/>
  <c r="C13" i="39"/>
  <c r="D13" i="39" s="1"/>
  <c r="D13" i="41"/>
  <c r="C14" i="41"/>
  <c r="B14" i="41"/>
  <c r="A16" i="39"/>
  <c r="B15" i="39"/>
  <c r="C15" i="39" l="1"/>
  <c r="D15" i="39" s="1"/>
  <c r="D14" i="41"/>
  <c r="C15" i="41"/>
  <c r="B15" i="41"/>
  <c r="A17" i="39"/>
  <c r="B16" i="39"/>
  <c r="C16" i="39" l="1"/>
  <c r="D16" i="39" s="1"/>
  <c r="D15" i="41"/>
  <c r="C16" i="41"/>
  <c r="B16" i="41"/>
  <c r="A18" i="39"/>
  <c r="B17" i="39"/>
  <c r="D16" i="41" l="1"/>
  <c r="C17" i="39"/>
  <c r="D17" i="39" s="1"/>
  <c r="C17" i="41"/>
  <c r="B17" i="41"/>
  <c r="D17" i="41" s="1"/>
  <c r="A19" i="39"/>
  <c r="B18" i="39"/>
  <c r="C18" i="39" l="1"/>
  <c r="D18" i="39" s="1"/>
  <c r="C18" i="41"/>
  <c r="B18" i="41"/>
  <c r="A20" i="39"/>
  <c r="B19" i="39"/>
  <c r="C19" i="39" l="1"/>
  <c r="D19" i="39" s="1"/>
  <c r="D18" i="41"/>
  <c r="C19" i="41"/>
  <c r="B19" i="41"/>
  <c r="A21" i="39"/>
  <c r="B20" i="39"/>
  <c r="D19" i="41" l="1"/>
  <c r="C20" i="39"/>
  <c r="D20" i="39" s="1"/>
  <c r="C20" i="41"/>
  <c r="B20" i="41"/>
  <c r="A22" i="39"/>
  <c r="B21" i="39"/>
  <c r="C21" i="39" l="1"/>
  <c r="D21" i="39" s="1"/>
  <c r="D20" i="41"/>
  <c r="C21" i="41"/>
  <c r="B21" i="41"/>
  <c r="D21" i="41" s="1"/>
  <c r="A23" i="39"/>
  <c r="B22" i="39"/>
  <c r="C22" i="39" l="1"/>
  <c r="D22" i="39" s="1"/>
  <c r="C22" i="41"/>
  <c r="B22" i="41"/>
  <c r="A24" i="39"/>
  <c r="B23" i="39"/>
  <c r="C23" i="39" l="1"/>
  <c r="D23" i="39" s="1"/>
  <c r="D22" i="41"/>
  <c r="C23" i="41"/>
  <c r="B23" i="41"/>
  <c r="D23" i="41" s="1"/>
  <c r="A25" i="39"/>
  <c r="B24" i="39"/>
  <c r="C24" i="39" l="1"/>
  <c r="D24" i="39" s="1"/>
  <c r="C24" i="41"/>
  <c r="B24" i="41"/>
  <c r="A26" i="39"/>
  <c r="B25" i="39"/>
  <c r="C25" i="39" l="1"/>
  <c r="D25" i="39" s="1"/>
  <c r="D24" i="41"/>
  <c r="C25" i="41"/>
  <c r="B25" i="41"/>
  <c r="A27" i="39"/>
  <c r="B26" i="39"/>
  <c r="C26" i="39" l="1"/>
  <c r="D26" i="39" s="1"/>
  <c r="D25" i="41"/>
  <c r="C26" i="41"/>
  <c r="B26" i="41"/>
  <c r="A28" i="39"/>
  <c r="B27" i="39"/>
  <c r="C27" i="39" l="1"/>
  <c r="D27" i="39" s="1"/>
  <c r="C27" i="41"/>
  <c r="B27" i="41"/>
  <c r="D26" i="41"/>
  <c r="A29" i="39"/>
  <c r="B28" i="39"/>
  <c r="C28" i="39" l="1"/>
  <c r="D28" i="39" s="1"/>
  <c r="D27" i="41"/>
  <c r="C28" i="41"/>
  <c r="B28" i="41"/>
  <c r="A30" i="39"/>
  <c r="B29" i="39"/>
  <c r="C29" i="39" l="1"/>
  <c r="D29" i="39" s="1"/>
  <c r="D28" i="41"/>
  <c r="C29" i="41"/>
  <c r="B29" i="41"/>
  <c r="A31" i="39"/>
  <c r="B30" i="39"/>
  <c r="C30" i="39" l="1"/>
  <c r="D30" i="39" s="1"/>
  <c r="D29" i="41"/>
  <c r="C30" i="41"/>
  <c r="B30" i="41"/>
  <c r="A32" i="39"/>
  <c r="B31" i="39"/>
  <c r="C31" i="39" l="1"/>
  <c r="D31" i="39" s="1"/>
  <c r="D30" i="41"/>
  <c r="C31" i="41"/>
  <c r="B31" i="41"/>
  <c r="A33" i="39"/>
  <c r="B32" i="39"/>
  <c r="C32" i="39" l="1"/>
  <c r="D32" i="39" s="1"/>
  <c r="D31" i="41"/>
  <c r="C32" i="41"/>
  <c r="B32" i="41"/>
  <c r="D32" i="41" s="1"/>
  <c r="A34" i="39"/>
  <c r="B33" i="39"/>
  <c r="C33" i="39" l="1"/>
  <c r="D33" i="39" s="1"/>
  <c r="C33" i="41"/>
  <c r="B33" i="41"/>
  <c r="D33" i="41" s="1"/>
  <c r="A35" i="39"/>
  <c r="B34" i="39"/>
  <c r="C34" i="39" l="1"/>
  <c r="D34" i="39"/>
  <c r="C34" i="41"/>
  <c r="B34" i="41"/>
  <c r="A36" i="39"/>
  <c r="B35" i="39"/>
  <c r="C35" i="39" l="1"/>
  <c r="D35" i="39" s="1"/>
  <c r="D34" i="41"/>
  <c r="C35" i="41"/>
  <c r="B35" i="41"/>
  <c r="D35" i="41" s="1"/>
  <c r="A37" i="39"/>
  <c r="B36" i="39"/>
  <c r="C36" i="39" l="1"/>
  <c r="D36" i="39" s="1"/>
  <c r="C36" i="41"/>
  <c r="B36" i="41"/>
  <c r="A38" i="39"/>
  <c r="B37" i="39"/>
  <c r="C37" i="39" l="1"/>
  <c r="D37" i="39" s="1"/>
  <c r="D36" i="41"/>
  <c r="C37" i="41"/>
  <c r="B37" i="41"/>
  <c r="A39" i="39"/>
  <c r="B38" i="39"/>
  <c r="D37" i="41" l="1"/>
  <c r="C38" i="39"/>
  <c r="D38" i="39" s="1"/>
  <c r="C38" i="41"/>
  <c r="B38" i="41"/>
  <c r="D38" i="41" s="1"/>
  <c r="A40" i="39"/>
  <c r="B39" i="39"/>
  <c r="C39" i="39" l="1"/>
  <c r="D39" i="39" s="1"/>
  <c r="C39" i="41"/>
  <c r="B39" i="41"/>
  <c r="D39" i="41" s="1"/>
  <c r="A41" i="39"/>
  <c r="B40" i="39"/>
  <c r="C40" i="39" l="1"/>
  <c r="D40" i="39" s="1"/>
  <c r="C40" i="41"/>
  <c r="B40" i="41"/>
  <c r="D40" i="41" s="1"/>
  <c r="A42" i="39"/>
  <c r="B41" i="39"/>
  <c r="C41" i="39" l="1"/>
  <c r="D41" i="39" s="1"/>
  <c r="C41" i="41"/>
  <c r="B41" i="41"/>
  <c r="A43" i="39"/>
  <c r="B42" i="39"/>
  <c r="D41" i="41" l="1"/>
  <c r="C42" i="39"/>
  <c r="D42" i="39" s="1"/>
  <c r="C42" i="41"/>
  <c r="B42" i="41"/>
  <c r="A44" i="39"/>
  <c r="B43" i="39"/>
  <c r="C43" i="39" l="1"/>
  <c r="D43" i="39" s="1"/>
  <c r="D42" i="41"/>
  <c r="C43" i="41"/>
  <c r="B43" i="41"/>
  <c r="A45" i="39"/>
  <c r="B44" i="39"/>
  <c r="D43" i="41" l="1"/>
  <c r="C44" i="39"/>
  <c r="D44" i="39" s="1"/>
  <c r="C44" i="41"/>
  <c r="B44" i="41"/>
  <c r="A46" i="39"/>
  <c r="B45" i="39"/>
  <c r="C45" i="39" l="1"/>
  <c r="D45" i="39" s="1"/>
  <c r="D44" i="41"/>
  <c r="C45" i="41"/>
  <c r="B45" i="41"/>
  <c r="A47" i="39"/>
  <c r="B46" i="39"/>
  <c r="D45" i="41" l="1"/>
  <c r="C46" i="39"/>
  <c r="D46" i="39" s="1"/>
  <c r="C46" i="41"/>
  <c r="B46" i="41"/>
  <c r="A48" i="39"/>
  <c r="B47" i="39"/>
  <c r="C47" i="39" l="1"/>
  <c r="D47" i="39" s="1"/>
  <c r="D46" i="41"/>
  <c r="C47" i="41"/>
  <c r="B47" i="41"/>
  <c r="A49" i="39"/>
  <c r="B48" i="39"/>
  <c r="D47" i="41" l="1"/>
  <c r="C48" i="39"/>
  <c r="D48" i="39" s="1"/>
  <c r="C48" i="41"/>
  <c r="B48" i="41"/>
  <c r="D48" i="41" s="1"/>
  <c r="A50" i="39"/>
  <c r="B49" i="39"/>
  <c r="C49" i="39" l="1"/>
  <c r="D49" i="39" s="1"/>
  <c r="C49" i="41"/>
  <c r="B49" i="41"/>
  <c r="D49" i="41" s="1"/>
  <c r="A51" i="39"/>
  <c r="B50" i="39"/>
  <c r="C50" i="39" l="1"/>
  <c r="D50" i="39" s="1"/>
  <c r="C50" i="41"/>
  <c r="B50" i="41"/>
  <c r="A52" i="39"/>
  <c r="B51" i="39"/>
  <c r="D50" i="41" l="1"/>
  <c r="C51" i="39"/>
  <c r="D51" i="39" s="1"/>
  <c r="C51" i="41"/>
  <c r="B51" i="41"/>
  <c r="A53" i="39"/>
  <c r="B52" i="39"/>
  <c r="D51" i="41" l="1"/>
  <c r="C52" i="39"/>
  <c r="D52" i="39" s="1"/>
  <c r="C52" i="41"/>
  <c r="B52" i="41"/>
  <c r="A54" i="39"/>
  <c r="B53" i="39"/>
  <c r="D52" i="41" l="1"/>
  <c r="C53" i="39"/>
  <c r="D53" i="39"/>
  <c r="C53" i="41"/>
  <c r="B53" i="41"/>
  <c r="A55" i="39"/>
  <c r="B54" i="39"/>
  <c r="C54" i="39" l="1"/>
  <c r="D54" i="39" s="1"/>
  <c r="D53" i="41"/>
  <c r="C54" i="41"/>
  <c r="B54" i="41"/>
  <c r="D54" i="41" s="1"/>
  <c r="A56" i="39"/>
  <c r="B55" i="39"/>
  <c r="C55" i="39" l="1"/>
  <c r="D55" i="39" s="1"/>
  <c r="C55" i="41"/>
  <c r="B55" i="41"/>
  <c r="A57" i="39"/>
  <c r="B56" i="39"/>
  <c r="C56" i="39" l="1"/>
  <c r="D56" i="39" s="1"/>
  <c r="D55" i="41"/>
  <c r="C56" i="41"/>
  <c r="B56" i="41"/>
  <c r="A58" i="39"/>
  <c r="B57" i="39"/>
  <c r="C57" i="39" l="1"/>
  <c r="D57" i="39" s="1"/>
  <c r="D56" i="41"/>
  <c r="C57" i="41"/>
  <c r="B57" i="41"/>
  <c r="A59" i="39"/>
  <c r="B58" i="39"/>
  <c r="C58" i="39" l="1"/>
  <c r="D58" i="39" s="1"/>
  <c r="D57" i="41"/>
  <c r="C58" i="41"/>
  <c r="B58" i="41"/>
  <c r="D58" i="41" s="1"/>
  <c r="A60" i="39"/>
  <c r="B59" i="39"/>
  <c r="C59" i="39" l="1"/>
  <c r="D59" i="39" s="1"/>
  <c r="C59" i="41"/>
  <c r="B59" i="41"/>
  <c r="A61" i="39"/>
  <c r="B60" i="39"/>
  <c r="D59" i="41" l="1"/>
  <c r="C60" i="39"/>
  <c r="D60" i="39" s="1"/>
  <c r="C60" i="41"/>
  <c r="B60" i="41"/>
  <c r="D60" i="41" s="1"/>
  <c r="A62" i="39"/>
  <c r="B61" i="39"/>
  <c r="C61" i="39" l="1"/>
  <c r="D61" i="39" s="1"/>
  <c r="C61" i="41"/>
  <c r="B61" i="41"/>
  <c r="A63" i="39"/>
  <c r="B62" i="39"/>
  <c r="C62" i="39" l="1"/>
  <c r="D62" i="39" s="1"/>
  <c r="D61" i="41"/>
  <c r="C62" i="41"/>
  <c r="B62" i="41"/>
  <c r="A64" i="39"/>
  <c r="B63" i="39"/>
  <c r="D62" i="41" l="1"/>
  <c r="C63" i="39"/>
  <c r="D63" i="39" s="1"/>
  <c r="C63" i="41"/>
  <c r="B63" i="41"/>
  <c r="A65" i="39"/>
  <c r="B64" i="39"/>
  <c r="D63" i="41" l="1"/>
  <c r="C64" i="39"/>
  <c r="D64" i="39" s="1"/>
  <c r="C64" i="41"/>
  <c r="B64" i="41"/>
  <c r="A66" i="39"/>
  <c r="B65" i="39"/>
  <c r="C65" i="39" l="1"/>
  <c r="D65" i="39" s="1"/>
  <c r="D64" i="41"/>
  <c r="C65" i="41"/>
  <c r="B65" i="41"/>
  <c r="A67" i="39"/>
  <c r="B66" i="39"/>
  <c r="C66" i="39" l="1"/>
  <c r="D66" i="39" s="1"/>
  <c r="D65" i="41"/>
  <c r="C66" i="41"/>
  <c r="B66" i="41"/>
  <c r="A68" i="39"/>
  <c r="B67" i="39"/>
  <c r="C67" i="39" l="1"/>
  <c r="D67" i="39" s="1"/>
  <c r="D66" i="41"/>
  <c r="C67" i="41"/>
  <c r="B67" i="41"/>
  <c r="A69" i="39"/>
  <c r="B68" i="39"/>
  <c r="C68" i="39" l="1"/>
  <c r="D68" i="39" s="1"/>
  <c r="D67" i="41"/>
  <c r="C68" i="41"/>
  <c r="B68" i="41"/>
  <c r="A70" i="39"/>
  <c r="B69" i="39"/>
  <c r="C69" i="39" l="1"/>
  <c r="D69" i="39" s="1"/>
  <c r="D68" i="41"/>
  <c r="C69" i="41"/>
  <c r="B69" i="41"/>
  <c r="A71" i="39"/>
  <c r="B70" i="39"/>
  <c r="D69" i="41" l="1"/>
  <c r="C70" i="39"/>
  <c r="D70" i="39" s="1"/>
  <c r="C70" i="41"/>
  <c r="B70" i="41"/>
  <c r="A72" i="39"/>
  <c r="B71" i="39"/>
  <c r="C71" i="39" l="1"/>
  <c r="D71" i="39" s="1"/>
  <c r="D70" i="41"/>
  <c r="C71" i="41"/>
  <c r="B71" i="41"/>
  <c r="D71" i="41" s="1"/>
  <c r="A73" i="39"/>
  <c r="B72" i="39"/>
  <c r="C72" i="39" l="1"/>
  <c r="D72" i="39" s="1"/>
  <c r="C72" i="41"/>
  <c r="B72" i="41"/>
  <c r="D72" i="41" s="1"/>
  <c r="A74" i="39"/>
  <c r="B73" i="39"/>
  <c r="C73" i="39" l="1"/>
  <c r="D73" i="39" s="1"/>
  <c r="C73" i="41"/>
  <c r="B73" i="41"/>
  <c r="D73" i="41" s="1"/>
  <c r="A75" i="39"/>
  <c r="B74" i="39"/>
  <c r="C74" i="39" l="1"/>
  <c r="D74" i="39" s="1"/>
  <c r="C74" i="41"/>
  <c r="B74" i="41"/>
  <c r="D74" i="41" s="1"/>
  <c r="A76" i="39"/>
  <c r="B75" i="39"/>
  <c r="C75" i="39" l="1"/>
  <c r="D75" i="39" s="1"/>
  <c r="C75" i="41"/>
  <c r="B75" i="41"/>
  <c r="D75" i="41" s="1"/>
  <c r="A77" i="39"/>
  <c r="B76" i="39"/>
  <c r="C76" i="39" l="1"/>
  <c r="D76" i="39" s="1"/>
  <c r="C76" i="41"/>
  <c r="B76" i="41"/>
  <c r="D76" i="41" s="1"/>
  <c r="A78" i="39"/>
  <c r="B77" i="39"/>
  <c r="C77" i="39" l="1"/>
  <c r="D77" i="39" s="1"/>
  <c r="C77" i="41"/>
  <c r="B77" i="41"/>
  <c r="D77" i="41" s="1"/>
  <c r="A79" i="39"/>
  <c r="B78" i="39"/>
  <c r="C78" i="39" l="1"/>
  <c r="D78" i="39" s="1"/>
  <c r="C78" i="41"/>
  <c r="B78" i="41"/>
  <c r="D78" i="41" s="1"/>
  <c r="A80" i="39"/>
  <c r="B79" i="39"/>
  <c r="C79" i="39" l="1"/>
  <c r="D79" i="39"/>
  <c r="C79" i="41"/>
  <c r="B79" i="41"/>
  <c r="D79" i="41" s="1"/>
  <c r="A81" i="39"/>
  <c r="B80" i="39"/>
  <c r="C80" i="39" l="1"/>
  <c r="D80" i="39" s="1"/>
  <c r="C80" i="41"/>
  <c r="B80" i="41"/>
  <c r="A82" i="39"/>
  <c r="B81" i="39"/>
  <c r="C81" i="39" l="1"/>
  <c r="D81" i="39" s="1"/>
  <c r="D80" i="41"/>
  <c r="C81" i="41"/>
  <c r="B81" i="41"/>
  <c r="D81" i="41" s="1"/>
  <c r="A83" i="39"/>
  <c r="B82" i="39"/>
  <c r="C82" i="39" l="1"/>
  <c r="D82" i="39" s="1"/>
  <c r="C82" i="41"/>
  <c r="B82" i="41"/>
  <c r="D82" i="41" s="1"/>
  <c r="A84" i="39"/>
  <c r="B83" i="39"/>
  <c r="C83" i="39" l="1"/>
  <c r="D83" i="39" s="1"/>
  <c r="C83" i="41"/>
  <c r="B83" i="41"/>
  <c r="D83" i="41" s="1"/>
  <c r="A85" i="39"/>
  <c r="B84" i="39"/>
  <c r="C84" i="39" l="1"/>
  <c r="D84" i="39" s="1"/>
  <c r="C84" i="41"/>
  <c r="B84" i="41"/>
  <c r="D84" i="41" s="1"/>
  <c r="A86" i="39"/>
  <c r="B85" i="39"/>
  <c r="C85" i="39" l="1"/>
  <c r="D85" i="39"/>
  <c r="C85" i="41"/>
  <c r="B85" i="41"/>
  <c r="A87" i="39"/>
  <c r="B86" i="39"/>
  <c r="C86" i="39" l="1"/>
  <c r="D86" i="39"/>
  <c r="D85" i="41"/>
  <c r="C86" i="41"/>
  <c r="B86" i="41"/>
  <c r="D86" i="41" s="1"/>
  <c r="A88" i="39"/>
  <c r="B87" i="39"/>
  <c r="C87" i="39" l="1"/>
  <c r="D87" i="39" s="1"/>
  <c r="C87" i="41"/>
  <c r="B87" i="41"/>
  <c r="D87" i="41" s="1"/>
  <c r="A89" i="39"/>
  <c r="B88" i="39"/>
  <c r="C88" i="39" l="1"/>
  <c r="D88" i="39" s="1"/>
  <c r="C88" i="41"/>
  <c r="B88" i="41"/>
  <c r="D88" i="41" s="1"/>
  <c r="A90" i="39"/>
  <c r="B89" i="39"/>
  <c r="C89" i="39" l="1"/>
  <c r="D89" i="39" s="1"/>
  <c r="C89" i="41"/>
  <c r="B89" i="41"/>
  <c r="D89" i="41" s="1"/>
  <c r="A91" i="39"/>
  <c r="B90" i="39"/>
  <c r="C90" i="39" l="1"/>
  <c r="D90" i="39" s="1"/>
  <c r="C90" i="41"/>
  <c r="B90" i="41"/>
  <c r="A92" i="39"/>
  <c r="B91" i="39"/>
  <c r="D90" i="41" l="1"/>
  <c r="C91" i="39"/>
  <c r="D91" i="39" s="1"/>
  <c r="C91" i="41"/>
  <c r="B91" i="41"/>
  <c r="A93" i="39"/>
  <c r="B92" i="39"/>
  <c r="D91" i="41" l="1"/>
  <c r="C92" i="39"/>
  <c r="D92" i="39" s="1"/>
  <c r="C92" i="41"/>
  <c r="B92" i="41"/>
  <c r="A94" i="39"/>
  <c r="B93" i="39"/>
  <c r="D92" i="41" l="1"/>
  <c r="C93" i="39"/>
  <c r="D93" i="39" s="1"/>
  <c r="C93" i="41"/>
  <c r="B93" i="41"/>
  <c r="A95" i="39"/>
  <c r="B94" i="39"/>
  <c r="D93" i="41" l="1"/>
  <c r="C94" i="39"/>
  <c r="D94" i="39" s="1"/>
  <c r="C94" i="41"/>
  <c r="B94" i="41"/>
  <c r="D94" i="41" s="1"/>
  <c r="A96" i="39"/>
  <c r="B95" i="39"/>
  <c r="C95" i="39" l="1"/>
  <c r="D95" i="39" s="1"/>
  <c r="C95" i="41"/>
  <c r="B95" i="41"/>
  <c r="D95" i="41" s="1"/>
  <c r="A97" i="39"/>
  <c r="B96" i="39"/>
  <c r="C96" i="39" l="1"/>
  <c r="D96" i="39" s="1"/>
  <c r="C96" i="41"/>
  <c r="B96" i="41"/>
  <c r="A98" i="39"/>
  <c r="B97" i="39"/>
  <c r="C97" i="39" l="1"/>
  <c r="D97" i="39" s="1"/>
  <c r="D96" i="41"/>
  <c r="C97" i="41"/>
  <c r="B97" i="41"/>
  <c r="A99" i="39"/>
  <c r="B98" i="39"/>
  <c r="D97" i="41" l="1"/>
  <c r="C98" i="39"/>
  <c r="D98" i="39" s="1"/>
  <c r="C98" i="41"/>
  <c r="B98" i="41"/>
  <c r="A100" i="39"/>
  <c r="B99" i="39"/>
  <c r="D98" i="41" l="1"/>
  <c r="C99" i="39"/>
  <c r="D99" i="39" s="1"/>
  <c r="C99" i="41"/>
  <c r="B99" i="41"/>
  <c r="A101" i="39"/>
  <c r="B100" i="39"/>
  <c r="D99" i="41" l="1"/>
  <c r="C100" i="39"/>
  <c r="D100" i="39" s="1"/>
  <c r="C100" i="41"/>
  <c r="B100" i="41"/>
  <c r="A102" i="39"/>
  <c r="B101" i="39"/>
  <c r="C101" i="39" l="1"/>
  <c r="D101" i="39" s="1"/>
  <c r="D100" i="41"/>
  <c r="C101" i="41"/>
  <c r="B101" i="41"/>
  <c r="D101" i="41" s="1"/>
  <c r="A103" i="39"/>
  <c r="B102" i="39"/>
  <c r="C102" i="39" l="1"/>
  <c r="D102" i="39" s="1"/>
  <c r="C102" i="41"/>
  <c r="B102" i="41"/>
  <c r="D102" i="41" s="1"/>
  <c r="A104" i="39"/>
  <c r="B103" i="39"/>
  <c r="C103" i="39" l="1"/>
  <c r="D103" i="39" s="1"/>
  <c r="C103" i="41"/>
  <c r="B103" i="41"/>
  <c r="D103" i="41" s="1"/>
  <c r="A105" i="39"/>
  <c r="B104" i="39"/>
  <c r="C104" i="39" l="1"/>
  <c r="D104" i="39" s="1"/>
  <c r="C104" i="41"/>
  <c r="B104" i="41"/>
  <c r="D104" i="41" s="1"/>
  <c r="A106" i="39"/>
  <c r="B105" i="39"/>
  <c r="C105" i="39" l="1"/>
  <c r="D105" i="39" s="1"/>
  <c r="C105" i="41"/>
  <c r="B105" i="41"/>
  <c r="D105" i="41" s="1"/>
  <c r="A107" i="39"/>
  <c r="B106" i="39"/>
  <c r="C106" i="39" l="1"/>
  <c r="D106" i="39" s="1"/>
  <c r="C106" i="41"/>
  <c r="B106" i="41"/>
  <c r="D106" i="41" s="1"/>
  <c r="A108" i="39"/>
  <c r="B107" i="39"/>
  <c r="C107" i="39" l="1"/>
  <c r="D107" i="39" s="1"/>
  <c r="C107" i="41"/>
  <c r="B107" i="41"/>
  <c r="A109" i="39"/>
  <c r="B109" i="39" s="1"/>
  <c r="B108" i="39"/>
  <c r="D107" i="41" l="1"/>
  <c r="C108" i="39"/>
  <c r="D108" i="39"/>
  <c r="C109" i="39"/>
  <c r="D109" i="39" s="1"/>
  <c r="B6" i="39" s="1"/>
  <c r="C108" i="41"/>
  <c r="B108" i="41"/>
  <c r="D108" i="41" s="1"/>
  <c r="C109" i="41" l="1"/>
  <c r="B109" i="41"/>
  <c r="D109" i="41" l="1"/>
  <c r="B6" i="41" s="1"/>
</calcChain>
</file>

<file path=xl/sharedStrings.xml><?xml version="1.0" encoding="utf-8"?>
<sst xmlns="http://schemas.openxmlformats.org/spreadsheetml/2006/main" count="66" uniqueCount="64">
  <si>
    <t>Classificação</t>
  </si>
  <si>
    <t>Regularização</t>
  </si>
  <si>
    <t>Cota x volume</t>
  </si>
  <si>
    <t>Perda (m)</t>
  </si>
  <si>
    <t>Cota x jusante</t>
  </si>
  <si>
    <t>Vert. Influencia canal de fuga</t>
  </si>
  <si>
    <t>Queda efetiva (m)</t>
  </si>
  <si>
    <t>Tipo de Turbina</t>
  </si>
  <si>
    <t>Número de unidades geradoras</t>
  </si>
  <si>
    <t>Potência por unidade (MW)</t>
  </si>
  <si>
    <t>Vmin (hm3)</t>
  </si>
  <si>
    <t>Vmax (hm3)</t>
  </si>
  <si>
    <t>Volume do vertedouro (hm3)</t>
  </si>
  <si>
    <t>Volume mínimo de desvio (hm3)</t>
  </si>
  <si>
    <t>Eng. por UG (m3/s)</t>
  </si>
  <si>
    <t>Prod. 65% VU [MW/(m3/s)]</t>
  </si>
  <si>
    <t>Prod. Esp. [MW/(m3/s)/m]</t>
  </si>
  <si>
    <t>Vazão total extravasores (m3/s)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</si>
  <si>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</si>
  <si>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</si>
  <si>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</si>
  <si>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</si>
  <si>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</si>
  <si>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Defluência (m³/s)</t>
  </si>
  <si>
    <t>Cota de Jusante(m)</t>
  </si>
  <si>
    <t>Volume (hm³)</t>
  </si>
  <si>
    <t>Cota de Montante (m)</t>
  </si>
  <si>
    <t>Cota de M. Linear (m)</t>
  </si>
  <si>
    <t>Corte</t>
  </si>
  <si>
    <t>Coef_Q</t>
  </si>
  <si>
    <t>Coef_V</t>
  </si>
  <si>
    <t>MAPE (%)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</si>
  <si>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</si>
  <si>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</si>
  <si>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</si>
  <si>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</si>
  <si>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</si>
  <si>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Grupo 1</t>
  </si>
  <si>
    <t>Grupo 2</t>
  </si>
  <si>
    <t>Grupo 4</t>
  </si>
  <si>
    <t>Grupo 5</t>
  </si>
  <si>
    <t>Grupo 3</t>
  </si>
  <si>
    <t>Eng. Max da  UHE (m3/s)</t>
  </si>
  <si>
    <t>Cota de Jusante Linear (m)</t>
  </si>
  <si>
    <t>APE (%)</t>
  </si>
  <si>
    <t>MAPE COM. VERT. (%)</t>
  </si>
  <si>
    <t>Coef_S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</si>
  <si>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</si>
  <si>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</si>
  <si>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</si>
  <si>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</si>
  <si>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</si>
  <si>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</si>
  <si>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</si>
  <si>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</si>
  <si>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</si>
  <si>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</si>
  <si>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</si>
  <si>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</si>
  <si>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MLT</t>
  </si>
  <si>
    <t xml:space="preserve"> </t>
  </si>
  <si>
    <t>Coef_Independente</t>
  </si>
  <si>
    <t>MAPE</t>
  </si>
  <si>
    <t>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</si>
</sst>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000"/>
    <numFmt numFmtId="166" formatCode="0.0000"/>
    <numFmt numFmtId="167" formatCode="0.0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34" borderId="10" xfId="11" applyFont="1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165" fontId="0" fillId="33" borderId="10" xfId="0" applyNumberFormat="1" applyFill="1" applyBorder="1" applyAlignment="1">
      <alignment horizontal="center" vertical="center"/>
    </xf>
    <xf numFmtId="165" fontId="0" fillId="33" borderId="10" xfId="0" applyNumberFormat="1" applyFill="1" applyBorder="1" applyAlignment="1">
      <alignment vertical="center"/>
    </xf>
    <xf numFmtId="2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34" borderId="10" xfId="0" applyFont="1" applyFill="1" applyBorder="1" applyAlignment="1">
      <alignment horizontal="center" vertical="center"/>
    </xf>
    <xf numFmtId="0" fontId="13" fillId="34" borderId="10" xfId="0" applyFont="1" applyFill="1" applyBorder="1"/>
    <xf numFmtId="2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6" fontId="0" fillId="0" borderId="10" xfId="0" applyNumberFormat="1" applyBorder="1" applyAlignment="1">
      <alignment horizontal="center" vertical="center"/>
    </xf>
    <xf numFmtId="0" fontId="13" fillId="34" borderId="10" xfId="0" applyFont="1" applyFill="1" applyBorder="1" applyAlignment="1">
      <alignment horizontal="center"/>
    </xf>
    <xf numFmtId="1" fontId="0" fillId="35" borderId="10" xfId="0" applyNumberFormat="1" applyFill="1" applyBorder="1" applyAlignment="1">
      <alignment horizontal="center" vertical="center"/>
    </xf>
    <xf numFmtId="0" fontId="17" fillId="0" borderId="0" xfId="0" applyFont="1"/>
    <xf numFmtId="2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10" xfId="0" applyFont="1" applyBorder="1" applyAlignment="1">
      <alignment horizontal="center" vertical="top"/>
    </xf>
    <xf numFmtId="166" fontId="0" fillId="0" borderId="10" xfId="0" applyNumberFormat="1" applyBorder="1" applyAlignment="1">
      <alignment horizontal="center"/>
    </xf>
    <xf numFmtId="2" fontId="0" fillId="0" borderId="0" xfId="0" applyNumberFormat="1"/>
    <xf numFmtId="0" fontId="0" fillId="0" borderId="10" xfId="0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'Cota de Montante'!$B$8</c:f>
              <c:strCache>
                <c:ptCount val="1"/>
                <c:pt idx="0">
                  <c:v>Cota de Montante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'Cota de Montante'!$A$9:$A$109</c:f>
              <c:numCache>
                <c:formatCode>0.00</c:formatCode>
                <c:ptCount val="101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480</c:v>
                </c:pt>
                <c:pt idx="7">
                  <c:v>480</c:v>
                </c:pt>
                <c:pt idx="8">
                  <c:v>480</c:v>
                </c:pt>
                <c:pt idx="9">
                  <c:v>480</c:v>
                </c:pt>
                <c:pt idx="10">
                  <c:v>480</c:v>
                </c:pt>
                <c:pt idx="11">
                  <c:v>480</c:v>
                </c:pt>
                <c:pt idx="12">
                  <c:v>480</c:v>
                </c:pt>
                <c:pt idx="13">
                  <c:v>480</c:v>
                </c:pt>
                <c:pt idx="14">
                  <c:v>480</c:v>
                </c:pt>
                <c:pt idx="15">
                  <c:v>480</c:v>
                </c:pt>
                <c:pt idx="16">
                  <c:v>480</c:v>
                </c:pt>
                <c:pt idx="17">
                  <c:v>480</c:v>
                </c:pt>
                <c:pt idx="18">
                  <c:v>480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480</c:v>
                </c:pt>
                <c:pt idx="23">
                  <c:v>480</c:v>
                </c:pt>
                <c:pt idx="24">
                  <c:v>480</c:v>
                </c:pt>
                <c:pt idx="25">
                  <c:v>480</c:v>
                </c:pt>
                <c:pt idx="26">
                  <c:v>480</c:v>
                </c:pt>
                <c:pt idx="27">
                  <c:v>480</c:v>
                </c:pt>
                <c:pt idx="28">
                  <c:v>480</c:v>
                </c:pt>
                <c:pt idx="29">
                  <c:v>480</c:v>
                </c:pt>
                <c:pt idx="30">
                  <c:v>480</c:v>
                </c:pt>
                <c:pt idx="31">
                  <c:v>480</c:v>
                </c:pt>
                <c:pt idx="32">
                  <c:v>480</c:v>
                </c:pt>
                <c:pt idx="33">
                  <c:v>480</c:v>
                </c:pt>
                <c:pt idx="34">
                  <c:v>480</c:v>
                </c:pt>
                <c:pt idx="35">
                  <c:v>480</c:v>
                </c:pt>
                <c:pt idx="36">
                  <c:v>480</c:v>
                </c:pt>
                <c:pt idx="37">
                  <c:v>480</c:v>
                </c:pt>
                <c:pt idx="38">
                  <c:v>480</c:v>
                </c:pt>
                <c:pt idx="39">
                  <c:v>480</c:v>
                </c:pt>
                <c:pt idx="40">
                  <c:v>480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480</c:v>
                </c:pt>
                <c:pt idx="48">
                  <c:v>480</c:v>
                </c:pt>
                <c:pt idx="49">
                  <c:v>480</c:v>
                </c:pt>
                <c:pt idx="50">
                  <c:v>480</c:v>
                </c:pt>
                <c:pt idx="51">
                  <c:v>480</c:v>
                </c:pt>
                <c:pt idx="52">
                  <c:v>480</c:v>
                </c:pt>
                <c:pt idx="53">
                  <c:v>480</c:v>
                </c:pt>
                <c:pt idx="54">
                  <c:v>480</c:v>
                </c:pt>
                <c:pt idx="55">
                  <c:v>480</c:v>
                </c:pt>
                <c:pt idx="56">
                  <c:v>480</c:v>
                </c:pt>
                <c:pt idx="57">
                  <c:v>480</c:v>
                </c:pt>
                <c:pt idx="58">
                  <c:v>480</c:v>
                </c:pt>
                <c:pt idx="59">
                  <c:v>480</c:v>
                </c:pt>
                <c:pt idx="60">
                  <c:v>480</c:v>
                </c:pt>
                <c:pt idx="61">
                  <c:v>480</c:v>
                </c:pt>
                <c:pt idx="62">
                  <c:v>480</c:v>
                </c:pt>
                <c:pt idx="63">
                  <c:v>480</c:v>
                </c:pt>
                <c:pt idx="64">
                  <c:v>480</c:v>
                </c:pt>
                <c:pt idx="65">
                  <c:v>480</c:v>
                </c:pt>
                <c:pt idx="66">
                  <c:v>480</c:v>
                </c:pt>
                <c:pt idx="67">
                  <c:v>480</c:v>
                </c:pt>
                <c:pt idx="68">
                  <c:v>480</c:v>
                </c:pt>
                <c:pt idx="69">
                  <c:v>480</c:v>
                </c:pt>
                <c:pt idx="70">
                  <c:v>480</c:v>
                </c:pt>
                <c:pt idx="71">
                  <c:v>480</c:v>
                </c:pt>
                <c:pt idx="72">
                  <c:v>480</c:v>
                </c:pt>
                <c:pt idx="73">
                  <c:v>480</c:v>
                </c:pt>
                <c:pt idx="74">
                  <c:v>480</c:v>
                </c:pt>
                <c:pt idx="75">
                  <c:v>480</c:v>
                </c:pt>
                <c:pt idx="76">
                  <c:v>480</c:v>
                </c:pt>
                <c:pt idx="77">
                  <c:v>480</c:v>
                </c:pt>
                <c:pt idx="78">
                  <c:v>480</c:v>
                </c:pt>
                <c:pt idx="79">
                  <c:v>480</c:v>
                </c:pt>
                <c:pt idx="80">
                  <c:v>480</c:v>
                </c:pt>
                <c:pt idx="81">
                  <c:v>480</c:v>
                </c:pt>
                <c:pt idx="82">
                  <c:v>480</c:v>
                </c:pt>
                <c:pt idx="83">
                  <c:v>480</c:v>
                </c:pt>
                <c:pt idx="84">
                  <c:v>480</c:v>
                </c:pt>
                <c:pt idx="85">
                  <c:v>480</c:v>
                </c:pt>
                <c:pt idx="86">
                  <c:v>480</c:v>
                </c:pt>
                <c:pt idx="87">
                  <c:v>480</c:v>
                </c:pt>
                <c:pt idx="88">
                  <c:v>480</c:v>
                </c:pt>
                <c:pt idx="89">
                  <c:v>480</c:v>
                </c:pt>
                <c:pt idx="90">
                  <c:v>480</c:v>
                </c:pt>
                <c:pt idx="91">
                  <c:v>480</c:v>
                </c:pt>
                <c:pt idx="92">
                  <c:v>480</c:v>
                </c:pt>
                <c:pt idx="93">
                  <c:v>480</c:v>
                </c:pt>
                <c:pt idx="94">
                  <c:v>480</c:v>
                </c:pt>
                <c:pt idx="95">
                  <c:v>480</c:v>
                </c:pt>
                <c:pt idx="96">
                  <c:v>480</c:v>
                </c:pt>
                <c:pt idx="97">
                  <c:v>480</c:v>
                </c:pt>
                <c:pt idx="98">
                  <c:v>480</c:v>
                </c:pt>
                <c:pt idx="99">
                  <c:v>480</c:v>
                </c:pt>
                <c:pt idx="100">
                  <c:v>480</c:v>
                </c:pt>
              </c:numCache>
            </c:numRef>
          </c:xVal>
          <c:yVal>
            <c:numRef>
              <c:f>'Cota de Montante'!$B$9:$B$109</c:f>
              <c:numCache>
                <c:formatCode>0.00</c:formatCode>
                <c:ptCount val="101"/>
                <c:pt idx="0">
                  <c:v>512.0068359375</c:v>
                </c:pt>
                <c:pt idx="1">
                  <c:v>512.0068359375</c:v>
                </c:pt>
                <c:pt idx="2">
                  <c:v>512.0068359375</c:v>
                </c:pt>
                <c:pt idx="3">
                  <c:v>512.0068359375</c:v>
                </c:pt>
                <c:pt idx="4">
                  <c:v>512.0068359375</c:v>
                </c:pt>
                <c:pt idx="5">
                  <c:v>512.0068359375</c:v>
                </c:pt>
                <c:pt idx="6">
                  <c:v>512.0068359375</c:v>
                </c:pt>
                <c:pt idx="7">
                  <c:v>512.0068359375</c:v>
                </c:pt>
                <c:pt idx="8">
                  <c:v>512.0068359375</c:v>
                </c:pt>
                <c:pt idx="9">
                  <c:v>512.0068359375</c:v>
                </c:pt>
                <c:pt idx="10">
                  <c:v>512.0068359375</c:v>
                </c:pt>
                <c:pt idx="11">
                  <c:v>512.0068359375</c:v>
                </c:pt>
                <c:pt idx="12">
                  <c:v>512.0068359375</c:v>
                </c:pt>
                <c:pt idx="13">
                  <c:v>512.0068359375</c:v>
                </c:pt>
                <c:pt idx="14">
                  <c:v>512.0068359375</c:v>
                </c:pt>
                <c:pt idx="15">
                  <c:v>512.0068359375</c:v>
                </c:pt>
                <c:pt idx="16">
                  <c:v>512.0068359375</c:v>
                </c:pt>
                <c:pt idx="17">
                  <c:v>512.0068359375</c:v>
                </c:pt>
                <c:pt idx="18">
                  <c:v>512.0068359375</c:v>
                </c:pt>
                <c:pt idx="19">
                  <c:v>512.0068359375</c:v>
                </c:pt>
                <c:pt idx="20">
                  <c:v>512.0068359375</c:v>
                </c:pt>
                <c:pt idx="21">
                  <c:v>512.0068359375</c:v>
                </c:pt>
                <c:pt idx="22">
                  <c:v>512.0068359375</c:v>
                </c:pt>
                <c:pt idx="23">
                  <c:v>512.0068359375</c:v>
                </c:pt>
                <c:pt idx="24">
                  <c:v>512.0068359375</c:v>
                </c:pt>
                <c:pt idx="25">
                  <c:v>512.0068359375</c:v>
                </c:pt>
                <c:pt idx="26">
                  <c:v>512.0068359375</c:v>
                </c:pt>
                <c:pt idx="27">
                  <c:v>512.0068359375</c:v>
                </c:pt>
                <c:pt idx="28">
                  <c:v>512.0068359375</c:v>
                </c:pt>
                <c:pt idx="29">
                  <c:v>512.0068359375</c:v>
                </c:pt>
                <c:pt idx="30">
                  <c:v>512.0068359375</c:v>
                </c:pt>
                <c:pt idx="31">
                  <c:v>512.0068359375</c:v>
                </c:pt>
                <c:pt idx="32">
                  <c:v>512.0068359375</c:v>
                </c:pt>
                <c:pt idx="33">
                  <c:v>512.0068359375</c:v>
                </c:pt>
                <c:pt idx="34">
                  <c:v>512.0068359375</c:v>
                </c:pt>
                <c:pt idx="35">
                  <c:v>512.0068359375</c:v>
                </c:pt>
                <c:pt idx="36">
                  <c:v>512.0068359375</c:v>
                </c:pt>
                <c:pt idx="37">
                  <c:v>512.0068359375</c:v>
                </c:pt>
                <c:pt idx="38">
                  <c:v>512.0068359375</c:v>
                </c:pt>
                <c:pt idx="39">
                  <c:v>512.0068359375</c:v>
                </c:pt>
                <c:pt idx="40">
                  <c:v>512.0068359375</c:v>
                </c:pt>
                <c:pt idx="41">
                  <c:v>512.0068359375</c:v>
                </c:pt>
                <c:pt idx="42">
                  <c:v>512.0068359375</c:v>
                </c:pt>
                <c:pt idx="43">
                  <c:v>512.0068359375</c:v>
                </c:pt>
                <c:pt idx="44">
                  <c:v>512.0068359375</c:v>
                </c:pt>
                <c:pt idx="45">
                  <c:v>512.0068359375</c:v>
                </c:pt>
                <c:pt idx="46">
                  <c:v>512.0068359375</c:v>
                </c:pt>
                <c:pt idx="47">
                  <c:v>512.0068359375</c:v>
                </c:pt>
                <c:pt idx="48">
                  <c:v>512.0068359375</c:v>
                </c:pt>
                <c:pt idx="49">
                  <c:v>512.0068359375</c:v>
                </c:pt>
                <c:pt idx="50">
                  <c:v>512.0068359375</c:v>
                </c:pt>
                <c:pt idx="51">
                  <c:v>512.0068359375</c:v>
                </c:pt>
                <c:pt idx="52">
                  <c:v>512.0068359375</c:v>
                </c:pt>
                <c:pt idx="53">
                  <c:v>512.0068359375</c:v>
                </c:pt>
                <c:pt idx="54">
                  <c:v>512.0068359375</c:v>
                </c:pt>
                <c:pt idx="55">
                  <c:v>512.0068359375</c:v>
                </c:pt>
                <c:pt idx="56">
                  <c:v>512.0068359375</c:v>
                </c:pt>
                <c:pt idx="57">
                  <c:v>512.0068359375</c:v>
                </c:pt>
                <c:pt idx="58">
                  <c:v>512.0068359375</c:v>
                </c:pt>
                <c:pt idx="59">
                  <c:v>512.0068359375</c:v>
                </c:pt>
                <c:pt idx="60">
                  <c:v>512.0068359375</c:v>
                </c:pt>
                <c:pt idx="61">
                  <c:v>512.0068359375</c:v>
                </c:pt>
                <c:pt idx="62">
                  <c:v>512.0068359375</c:v>
                </c:pt>
                <c:pt idx="63">
                  <c:v>512.0068359375</c:v>
                </c:pt>
                <c:pt idx="64">
                  <c:v>512.0068359375</c:v>
                </c:pt>
                <c:pt idx="65">
                  <c:v>512.0068359375</c:v>
                </c:pt>
                <c:pt idx="66">
                  <c:v>512.0068359375</c:v>
                </c:pt>
                <c:pt idx="67">
                  <c:v>512.0068359375</c:v>
                </c:pt>
                <c:pt idx="68">
                  <c:v>512.0068359375</c:v>
                </c:pt>
                <c:pt idx="69">
                  <c:v>512.0068359375</c:v>
                </c:pt>
                <c:pt idx="70">
                  <c:v>512.0068359375</c:v>
                </c:pt>
                <c:pt idx="71">
                  <c:v>512.0068359375</c:v>
                </c:pt>
                <c:pt idx="72">
                  <c:v>512.0068359375</c:v>
                </c:pt>
                <c:pt idx="73">
                  <c:v>512.0068359375</c:v>
                </c:pt>
                <c:pt idx="74">
                  <c:v>512.0068359375</c:v>
                </c:pt>
                <c:pt idx="75">
                  <c:v>512.0068359375</c:v>
                </c:pt>
                <c:pt idx="76">
                  <c:v>512.0068359375</c:v>
                </c:pt>
                <c:pt idx="77">
                  <c:v>512.0068359375</c:v>
                </c:pt>
                <c:pt idx="78">
                  <c:v>512.0068359375</c:v>
                </c:pt>
                <c:pt idx="79">
                  <c:v>512.0068359375</c:v>
                </c:pt>
                <c:pt idx="80">
                  <c:v>512.0068359375</c:v>
                </c:pt>
                <c:pt idx="81">
                  <c:v>512.0068359375</c:v>
                </c:pt>
                <c:pt idx="82">
                  <c:v>512.0068359375</c:v>
                </c:pt>
                <c:pt idx="83">
                  <c:v>512.0068359375</c:v>
                </c:pt>
                <c:pt idx="84">
                  <c:v>512.0068359375</c:v>
                </c:pt>
                <c:pt idx="85">
                  <c:v>512.0068359375</c:v>
                </c:pt>
                <c:pt idx="86">
                  <c:v>512.0068359375</c:v>
                </c:pt>
                <c:pt idx="87">
                  <c:v>512.0068359375</c:v>
                </c:pt>
                <c:pt idx="88">
                  <c:v>512.0068359375</c:v>
                </c:pt>
                <c:pt idx="89">
                  <c:v>512.0068359375</c:v>
                </c:pt>
                <c:pt idx="90">
                  <c:v>512.0068359375</c:v>
                </c:pt>
                <c:pt idx="91">
                  <c:v>512.0068359375</c:v>
                </c:pt>
                <c:pt idx="92">
                  <c:v>512.0068359375</c:v>
                </c:pt>
                <c:pt idx="93">
                  <c:v>512.0068359375</c:v>
                </c:pt>
                <c:pt idx="94">
                  <c:v>512.0068359375</c:v>
                </c:pt>
                <c:pt idx="95">
                  <c:v>512.0068359375</c:v>
                </c:pt>
                <c:pt idx="96">
                  <c:v>512.0068359375</c:v>
                </c:pt>
                <c:pt idx="97">
                  <c:v>512.0068359375</c:v>
                </c:pt>
                <c:pt idx="98">
                  <c:v>512.0068359375</c:v>
                </c:pt>
                <c:pt idx="99">
                  <c:v>512.0068359375</c:v>
                </c:pt>
                <c:pt idx="100">
                  <c:v>512.0068359375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94-4508-9A2B-8B79FA1B4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714528"/>
        <c:axId val="1470715008"/>
      </c:scatterChart>
      <c:valAx>
        <c:axId val="14707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0715008"/>
        <c:crosses val="autoZero"/>
        <c:crossBetween val="midCat"/>
      </c:valAx>
      <c:valAx>
        <c:axId val="14707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07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'Cota de Jusante'!$B$8</c:f>
              <c:strCache>
                <c:ptCount val="1"/>
                <c:pt idx="0">
                  <c:v>Cota de Jusante(m)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'Cota de Jusante'!$A$9:$A$109</c:f>
              <c:numCache>
                <c:formatCode>0.00</c:formatCode>
                <c:ptCount val="101"/>
                <c:pt idx="0">
                  <c:v>0</c:v>
                </c:pt>
                <c:pt idx="1">
                  <c:v>143</c:v>
                </c:pt>
                <c:pt idx="2">
                  <c:v>286</c:v>
                </c:pt>
                <c:pt idx="3">
                  <c:v>429</c:v>
                </c:pt>
                <c:pt idx="4">
                  <c:v>572</c:v>
                </c:pt>
                <c:pt idx="5">
                  <c:v>715</c:v>
                </c:pt>
                <c:pt idx="6">
                  <c:v>858</c:v>
                </c:pt>
                <c:pt idx="7">
                  <c:v>1001</c:v>
                </c:pt>
                <c:pt idx="8">
                  <c:v>1144</c:v>
                </c:pt>
                <c:pt idx="9">
                  <c:v>1287</c:v>
                </c:pt>
                <c:pt idx="10">
                  <c:v>1430</c:v>
                </c:pt>
                <c:pt idx="11">
                  <c:v>1573</c:v>
                </c:pt>
                <c:pt idx="12">
                  <c:v>1716</c:v>
                </c:pt>
                <c:pt idx="13">
                  <c:v>1859</c:v>
                </c:pt>
                <c:pt idx="14">
                  <c:v>2002</c:v>
                </c:pt>
                <c:pt idx="15">
                  <c:v>2145</c:v>
                </c:pt>
                <c:pt idx="16">
                  <c:v>2288</c:v>
                </c:pt>
                <c:pt idx="17">
                  <c:v>2431</c:v>
                </c:pt>
                <c:pt idx="18">
                  <c:v>2574</c:v>
                </c:pt>
                <c:pt idx="19">
                  <c:v>2717</c:v>
                </c:pt>
                <c:pt idx="20">
                  <c:v>2860</c:v>
                </c:pt>
                <c:pt idx="21">
                  <c:v>3003</c:v>
                </c:pt>
                <c:pt idx="22">
                  <c:v>3146</c:v>
                </c:pt>
                <c:pt idx="23">
                  <c:v>3289</c:v>
                </c:pt>
                <c:pt idx="24">
                  <c:v>3432</c:v>
                </c:pt>
                <c:pt idx="25">
                  <c:v>3575</c:v>
                </c:pt>
                <c:pt idx="26">
                  <c:v>3718</c:v>
                </c:pt>
                <c:pt idx="27">
                  <c:v>3861</c:v>
                </c:pt>
                <c:pt idx="28">
                  <c:v>4004</c:v>
                </c:pt>
                <c:pt idx="29">
                  <c:v>4147</c:v>
                </c:pt>
                <c:pt idx="30">
                  <c:v>4290</c:v>
                </c:pt>
                <c:pt idx="31">
                  <c:v>4433</c:v>
                </c:pt>
                <c:pt idx="32">
                  <c:v>4576</c:v>
                </c:pt>
                <c:pt idx="33">
                  <c:v>4719</c:v>
                </c:pt>
                <c:pt idx="34">
                  <c:v>4862</c:v>
                </c:pt>
                <c:pt idx="35">
                  <c:v>5005</c:v>
                </c:pt>
                <c:pt idx="36">
                  <c:v>5148</c:v>
                </c:pt>
                <c:pt idx="37">
                  <c:v>5291</c:v>
                </c:pt>
                <c:pt idx="38">
                  <c:v>5434</c:v>
                </c:pt>
                <c:pt idx="39">
                  <c:v>5577</c:v>
                </c:pt>
                <c:pt idx="40">
                  <c:v>5720</c:v>
                </c:pt>
                <c:pt idx="41">
                  <c:v>5863</c:v>
                </c:pt>
                <c:pt idx="42">
                  <c:v>6006</c:v>
                </c:pt>
                <c:pt idx="43">
                  <c:v>6149</c:v>
                </c:pt>
                <c:pt idx="44">
                  <c:v>6292</c:v>
                </c:pt>
                <c:pt idx="45">
                  <c:v>6435</c:v>
                </c:pt>
                <c:pt idx="46">
                  <c:v>6578</c:v>
                </c:pt>
                <c:pt idx="47">
                  <c:v>6721</c:v>
                </c:pt>
                <c:pt idx="48">
                  <c:v>6864</c:v>
                </c:pt>
                <c:pt idx="49">
                  <c:v>7007</c:v>
                </c:pt>
                <c:pt idx="50">
                  <c:v>7150</c:v>
                </c:pt>
                <c:pt idx="51">
                  <c:v>7293</c:v>
                </c:pt>
                <c:pt idx="52">
                  <c:v>7436</c:v>
                </c:pt>
                <c:pt idx="53">
                  <c:v>7579</c:v>
                </c:pt>
                <c:pt idx="54">
                  <c:v>7722</c:v>
                </c:pt>
                <c:pt idx="55">
                  <c:v>7865</c:v>
                </c:pt>
                <c:pt idx="56">
                  <c:v>8008</c:v>
                </c:pt>
                <c:pt idx="57">
                  <c:v>8151</c:v>
                </c:pt>
                <c:pt idx="58">
                  <c:v>8294</c:v>
                </c:pt>
                <c:pt idx="59">
                  <c:v>8437</c:v>
                </c:pt>
                <c:pt idx="60">
                  <c:v>8580</c:v>
                </c:pt>
                <c:pt idx="61">
                  <c:v>8723</c:v>
                </c:pt>
                <c:pt idx="62">
                  <c:v>8866</c:v>
                </c:pt>
                <c:pt idx="63">
                  <c:v>9009</c:v>
                </c:pt>
                <c:pt idx="64">
                  <c:v>9152</c:v>
                </c:pt>
                <c:pt idx="65">
                  <c:v>9295</c:v>
                </c:pt>
                <c:pt idx="66">
                  <c:v>9438</c:v>
                </c:pt>
                <c:pt idx="67">
                  <c:v>9581</c:v>
                </c:pt>
                <c:pt idx="68">
                  <c:v>9724</c:v>
                </c:pt>
                <c:pt idx="69">
                  <c:v>9867</c:v>
                </c:pt>
                <c:pt idx="70">
                  <c:v>10010</c:v>
                </c:pt>
                <c:pt idx="71">
                  <c:v>10153</c:v>
                </c:pt>
                <c:pt idx="72">
                  <c:v>10296</c:v>
                </c:pt>
                <c:pt idx="73">
                  <c:v>10439</c:v>
                </c:pt>
                <c:pt idx="74">
                  <c:v>10582</c:v>
                </c:pt>
                <c:pt idx="75">
                  <c:v>10725</c:v>
                </c:pt>
                <c:pt idx="76">
                  <c:v>10868</c:v>
                </c:pt>
                <c:pt idx="77">
                  <c:v>11011</c:v>
                </c:pt>
                <c:pt idx="78">
                  <c:v>11154</c:v>
                </c:pt>
                <c:pt idx="79">
                  <c:v>11297</c:v>
                </c:pt>
                <c:pt idx="80">
                  <c:v>11440</c:v>
                </c:pt>
                <c:pt idx="81">
                  <c:v>11583</c:v>
                </c:pt>
                <c:pt idx="82">
                  <c:v>11726</c:v>
                </c:pt>
                <c:pt idx="83">
                  <c:v>11869</c:v>
                </c:pt>
                <c:pt idx="84">
                  <c:v>12012</c:v>
                </c:pt>
                <c:pt idx="85">
                  <c:v>12155</c:v>
                </c:pt>
                <c:pt idx="86">
                  <c:v>12298</c:v>
                </c:pt>
                <c:pt idx="87">
                  <c:v>12441</c:v>
                </c:pt>
                <c:pt idx="88">
                  <c:v>12584</c:v>
                </c:pt>
                <c:pt idx="89">
                  <c:v>12727</c:v>
                </c:pt>
                <c:pt idx="90">
                  <c:v>12870</c:v>
                </c:pt>
                <c:pt idx="91">
                  <c:v>13013</c:v>
                </c:pt>
                <c:pt idx="92">
                  <c:v>13156</c:v>
                </c:pt>
                <c:pt idx="93">
                  <c:v>13299</c:v>
                </c:pt>
                <c:pt idx="94">
                  <c:v>13442</c:v>
                </c:pt>
                <c:pt idx="95">
                  <c:v>13585</c:v>
                </c:pt>
                <c:pt idx="96">
                  <c:v>13728</c:v>
                </c:pt>
                <c:pt idx="97">
                  <c:v>13871</c:v>
                </c:pt>
                <c:pt idx="98">
                  <c:v>14014</c:v>
                </c:pt>
                <c:pt idx="99">
                  <c:v>14157</c:v>
                </c:pt>
                <c:pt idx="100">
                  <c:v>14300</c:v>
                </c:pt>
              </c:numCache>
            </c:numRef>
          </c:xVal>
          <c:yVal>
            <c:numRef>
              <c:f>'Cota de Jusante'!$B$9:$B$109</c:f>
              <c:numCache>
                <c:formatCode>0.00</c:formatCode>
                <c:ptCount val="101"/>
                <c:pt idx="0">
                  <c:v>494.201904296875</c:v>
                </c:pt>
                <c:pt idx="1">
                  <c:v>494.31154745139236</c:v>
                </c:pt>
                <c:pt idx="2">
                  <c:v>494.41692449467462</c:v>
                </c:pt>
                <c:pt idx="3">
                  <c:v>494.51803542672189</c:v>
                </c:pt>
                <c:pt idx="4">
                  <c:v>494.61488024753407</c:v>
                </c:pt>
                <c:pt idx="5">
                  <c:v>494.70745895711127</c:v>
                </c:pt>
                <c:pt idx="6">
                  <c:v>494.79577155545337</c:v>
                </c:pt>
                <c:pt idx="7">
                  <c:v>494.87981804256049</c:v>
                </c:pt>
                <c:pt idx="8">
                  <c:v>494.95959841843251</c:v>
                </c:pt>
                <c:pt idx="9">
                  <c:v>495.03511268306954</c:v>
                </c:pt>
                <c:pt idx="10">
                  <c:v>495.10636083647148</c:v>
                </c:pt>
                <c:pt idx="11">
                  <c:v>495.17334287863844</c:v>
                </c:pt>
                <c:pt idx="12">
                  <c:v>495.2360588095703</c:v>
                </c:pt>
                <c:pt idx="13">
                  <c:v>495.29450862926717</c:v>
                </c:pt>
                <c:pt idx="14">
                  <c:v>495.34869233772895</c:v>
                </c:pt>
                <c:pt idx="15">
                  <c:v>495.39860993495574</c:v>
                </c:pt>
                <c:pt idx="16">
                  <c:v>495.44426142094744</c:v>
                </c:pt>
                <c:pt idx="17">
                  <c:v>495.48564679570416</c:v>
                </c:pt>
                <c:pt idx="18">
                  <c:v>495.52276605922577</c:v>
                </c:pt>
                <c:pt idx="19">
                  <c:v>495.55561921151241</c:v>
                </c:pt>
                <c:pt idx="20">
                  <c:v>495.58420625256394</c:v>
                </c:pt>
                <c:pt idx="21">
                  <c:v>495.6085271823805</c:v>
                </c:pt>
                <c:pt idx="22">
                  <c:v>495.62858200096196</c:v>
                </c:pt>
                <c:pt idx="23">
                  <c:v>495.64437070830843</c:v>
                </c:pt>
                <c:pt idx="24">
                  <c:v>495.65589330441981</c:v>
                </c:pt>
                <c:pt idx="25">
                  <c:v>495.6631497892962</c:v>
                </c:pt>
                <c:pt idx="26">
                  <c:v>495.6661401629375</c:v>
                </c:pt>
                <c:pt idx="27">
                  <c:v>495.66486442534381</c:v>
                </c:pt>
                <c:pt idx="28">
                  <c:v>495.65932257651502</c:v>
                </c:pt>
                <c:pt idx="29">
                  <c:v>495.64951461645126</c:v>
                </c:pt>
                <c:pt idx="30">
                  <c:v>495.63544054515239</c:v>
                </c:pt>
                <c:pt idx="31">
                  <c:v>495.61710036261854</c:v>
                </c:pt>
                <c:pt idx="32">
                  <c:v>495.5944940688496</c:v>
                </c:pt>
                <c:pt idx="33">
                  <c:v>495.56762166384567</c:v>
                </c:pt>
                <c:pt idx="34">
                  <c:v>495.53648314760665</c:v>
                </c:pt>
                <c:pt idx="35">
                  <c:v>495.50107852013264</c:v>
                </c:pt>
                <c:pt idx="36">
                  <c:v>495.46140778142353</c:v>
                </c:pt>
                <c:pt idx="37">
                  <c:v>495.41747093147944</c:v>
                </c:pt>
                <c:pt idx="38">
                  <c:v>495.36926797030026</c:v>
                </c:pt>
                <c:pt idx="39">
                  <c:v>495.31679889788609</c:v>
                </c:pt>
                <c:pt idx="40">
                  <c:v>495.26006371423682</c:v>
                </c:pt>
                <c:pt idx="41">
                  <c:v>495.19906241935257</c:v>
                </c:pt>
                <c:pt idx="42">
                  <c:v>495.13379501323323</c:v>
                </c:pt>
                <c:pt idx="43">
                  <c:v>495.0642614958789</c:v>
                </c:pt>
                <c:pt idx="44">
                  <c:v>494.99046186728947</c:v>
                </c:pt>
                <c:pt idx="45">
                  <c:v>494.91239612746506</c:v>
                </c:pt>
                <c:pt idx="46">
                  <c:v>494.83006427640555</c:v>
                </c:pt>
                <c:pt idx="47">
                  <c:v>494.74346631411106</c:v>
                </c:pt>
                <c:pt idx="48">
                  <c:v>494.65260224058147</c:v>
                </c:pt>
                <c:pt idx="49">
                  <c:v>494.5574720558169</c:v>
                </c:pt>
                <c:pt idx="50">
                  <c:v>494.45807575981723</c:v>
                </c:pt>
                <c:pt idx="51">
                  <c:v>494.35441335258258</c:v>
                </c:pt>
                <c:pt idx="52">
                  <c:v>494.24648483411283</c:v>
                </c:pt>
                <c:pt idx="53">
                  <c:v>494.1342902044081</c:v>
                </c:pt>
                <c:pt idx="54">
                  <c:v>494.01782946346827</c:v>
                </c:pt>
                <c:pt idx="55">
                  <c:v>493.89710261129346</c:v>
                </c:pt>
                <c:pt idx="56">
                  <c:v>493.77210964788355</c:v>
                </c:pt>
                <c:pt idx="57">
                  <c:v>493.64285057323866</c:v>
                </c:pt>
                <c:pt idx="58">
                  <c:v>493.50932538735867</c:v>
                </c:pt>
                <c:pt idx="59">
                  <c:v>493.3715340902437</c:v>
                </c:pt>
                <c:pt idx="60">
                  <c:v>493.22947668189363</c:v>
                </c:pt>
                <c:pt idx="61">
                  <c:v>493.08315316230858</c:v>
                </c:pt>
                <c:pt idx="62">
                  <c:v>492.93256353148843</c:v>
                </c:pt>
                <c:pt idx="63">
                  <c:v>492.77770778943329</c:v>
                </c:pt>
                <c:pt idx="64">
                  <c:v>492.61858593614306</c:v>
                </c:pt>
                <c:pt idx="65">
                  <c:v>492.45519797161785</c:v>
                </c:pt>
                <c:pt idx="66">
                  <c:v>492.28754389585754</c:v>
                </c:pt>
                <c:pt idx="67">
                  <c:v>492.11562370886224</c:v>
                </c:pt>
                <c:pt idx="68">
                  <c:v>491.93943741063185</c:v>
                </c:pt>
                <c:pt idx="69">
                  <c:v>491.75898500116648</c:v>
                </c:pt>
                <c:pt idx="70">
                  <c:v>491.57426648046601</c:v>
                </c:pt>
                <c:pt idx="71">
                  <c:v>491.38528184853055</c:v>
                </c:pt>
                <c:pt idx="72">
                  <c:v>491.19203110536</c:v>
                </c:pt>
                <c:pt idx="73">
                  <c:v>490.99451425095447</c:v>
                </c:pt>
                <c:pt idx="74">
                  <c:v>490.79273128531383</c:v>
                </c:pt>
                <c:pt idx="75">
                  <c:v>490.58668220843822</c:v>
                </c:pt>
                <c:pt idx="76">
                  <c:v>490.37636702032751</c:v>
                </c:pt>
                <c:pt idx="77">
                  <c:v>490.16178572098181</c:v>
                </c:pt>
                <c:pt idx="78">
                  <c:v>489.94293831040102</c:v>
                </c:pt>
                <c:pt idx="79">
                  <c:v>489.71982478858524</c:v>
                </c:pt>
                <c:pt idx="80">
                  <c:v>489.49244515553437</c:v>
                </c:pt>
                <c:pt idx="81">
                  <c:v>489.26079941124851</c:v>
                </c:pt>
                <c:pt idx="82">
                  <c:v>489.02488755572756</c:v>
                </c:pt>
                <c:pt idx="83">
                  <c:v>488.78470958897162</c:v>
                </c:pt>
                <c:pt idx="84">
                  <c:v>488.54026551098059</c:v>
                </c:pt>
                <c:pt idx="85">
                  <c:v>488.29155532175457</c:v>
                </c:pt>
                <c:pt idx="86">
                  <c:v>488.03857902129346</c:v>
                </c:pt>
                <c:pt idx="87">
                  <c:v>487.78133660959736</c:v>
                </c:pt>
                <c:pt idx="88">
                  <c:v>487.51982808666617</c:v>
                </c:pt>
                <c:pt idx="89">
                  <c:v>487.25405345249999</c:v>
                </c:pt>
                <c:pt idx="90">
                  <c:v>486.98401270709871</c:v>
                </c:pt>
                <c:pt idx="91">
                  <c:v>486.70970585046246</c:v>
                </c:pt>
                <c:pt idx="92">
                  <c:v>486.4311328825911</c:v>
                </c:pt>
                <c:pt idx="93">
                  <c:v>486.14829380348476</c:v>
                </c:pt>
                <c:pt idx="94">
                  <c:v>485.86118861314333</c:v>
                </c:pt>
                <c:pt idx="95">
                  <c:v>485.56981731156691</c:v>
                </c:pt>
                <c:pt idx="96">
                  <c:v>485.27417989875539</c:v>
                </c:pt>
                <c:pt idx="97">
                  <c:v>484.97427637470889</c:v>
                </c:pt>
                <c:pt idx="98">
                  <c:v>484.6701067394273</c:v>
                </c:pt>
                <c:pt idx="99">
                  <c:v>484.36167099291072</c:v>
                </c:pt>
                <c:pt idx="100">
                  <c:v>484.04896913515904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34-4310-B285-94CAB7606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354496"/>
        <c:axId val="593356896"/>
      </c:scatterChart>
      <c:valAx>
        <c:axId val="59335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356896"/>
        <c:crosses val="autoZero"/>
        <c:crossBetween val="midCat"/>
      </c:valAx>
      <c:valAx>
        <c:axId val="5933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35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190499</xdr:rowOff>
    </xdr:from>
    <xdr:to>
      <xdr:col>16</xdr:col>
      <xdr:colOff>371475</xdr:colOff>
      <xdr:row>30</xdr:row>
      <xdr:rowOff>66674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A2184A-41F7-4F20-AC71-0711298C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95250</xdr:rowOff>
    </xdr:from>
    <xdr:to>
      <xdr:col>15</xdr:col>
      <xdr:colOff>447674</xdr:colOff>
      <xdr:row>32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F4C012-B760-4BA4-B8EB-AC93F52C6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79A-4AB2-4139-AC97-4E1C49AF264B}">
  <dimension ref="A1:M36"/>
  <sheetViews>
    <sheetView workbookViewId="0">
      <selection activeCell="F18" sqref="F18"/>
    </sheetView>
  </sheetViews>
  <sheetFormatPr defaultRowHeight="15" x14ac:dyDescent="0.25"/>
  <cols>
    <col min="1" max="1" width="30.85546875" customWidth="1"/>
    <col min="2" max="2" width="12.28515625" customWidth="1"/>
    <col min="3" max="6" width="10.7109375" customWidth="1"/>
  </cols>
  <sheetData>
    <row r="1" spans="1:11" ht="20.100000000000001" customHeight="1" x14ac:dyDescent="0.25">
      <c r="A1" s="4" t="s">
        <v>0</v>
      </c>
      <c r="B1" s="5"/>
      <c r="C1" s="6"/>
      <c r="D1" s="6"/>
      <c r="E1" s="6"/>
      <c r="F1" s="6"/>
      <c r="G1" s="20" t="s">
        <v>37</v>
      </c>
      <c r="H1" s="20" t="s">
        <v>38</v>
      </c>
      <c r="I1" s="20" t="s">
        <v>41</v>
      </c>
      <c r="J1" s="20" t="s">
        <v>39</v>
      </c>
      <c r="K1" s="20" t="s">
        <v>40</v>
      </c>
    </row>
    <row r="2" spans="1:11" ht="20.100000000000001" customHeight="1" x14ac:dyDescent="0.25">
      <c r="A2" s="4" t="s">
        <v>1</v>
      </c>
      <c r="B2" s="5" t="s">
        <v>63</v>
      </c>
      <c r="C2" s="6"/>
      <c r="D2" s="6"/>
      <c r="E2" s="6"/>
      <c r="F2" s="6"/>
      <c r="G2" s="19"/>
      <c r="H2" s="19"/>
      <c r="I2" s="19"/>
      <c r="J2" s="19"/>
      <c r="K2" s="19"/>
    </row>
    <row r="3" spans="1:11" ht="20.100000000000001" customHeight="1" x14ac:dyDescent="0.25">
      <c r="A3" s="4" t="s">
        <v>10</v>
      </c>
      <c r="B3" s="5">
        <v>480</v>
      </c>
      <c r="C3" s="6"/>
      <c r="D3" s="6"/>
      <c r="E3" s="6"/>
      <c r="F3" s="6"/>
      <c r="G3" s="19"/>
      <c r="H3" s="19"/>
      <c r="I3" s="19"/>
      <c r="J3" s="19"/>
      <c r="K3" s="19"/>
    </row>
    <row r="4" spans="1:11" ht="20.100000000000001" customHeight="1" x14ac:dyDescent="0.25">
      <c r="A4" s="4" t="s">
        <v>11</v>
      </c>
      <c r="B4" s="5">
        <v>480</v>
      </c>
      <c r="C4" s="6"/>
      <c r="D4" s="6"/>
      <c r="E4" s="6"/>
      <c r="F4" s="6"/>
      <c r="G4" s="19"/>
      <c r="H4" s="19"/>
      <c r="I4" s="19"/>
      <c r="J4" s="19"/>
      <c r="K4" s="19"/>
    </row>
    <row r="5" spans="1:11" ht="20.100000000000001" customHeight="1" x14ac:dyDescent="0.25">
      <c r="A5" s="4" t="s">
        <v>12</v>
      </c>
      <c r="B5" s="5">
        <v>480</v>
      </c>
      <c r="C5" s="6"/>
      <c r="D5" s="6"/>
      <c r="E5" s="6"/>
      <c r="F5" s="6"/>
      <c r="G5" s="19"/>
      <c r="H5" s="19"/>
      <c r="I5" s="19"/>
      <c r="J5" s="19"/>
      <c r="K5" s="19"/>
    </row>
    <row r="6" spans="1:11" ht="20.100000000000001" customHeight="1" x14ac:dyDescent="0.25">
      <c r="A6" s="4" t="s">
        <v>13</v>
      </c>
      <c r="B6" s="5">
        <v>480</v>
      </c>
      <c r="C6" s="6"/>
      <c r="D6" s="6"/>
      <c r="E6" s="6"/>
      <c r="F6" s="6"/>
      <c r="G6" s="19"/>
      <c r="H6" s="19"/>
      <c r="I6" s="19"/>
      <c r="J6" s="19"/>
      <c r="K6" s="19"/>
    </row>
    <row r="7" spans="1:11" ht="20.100000000000001" customHeight="1" x14ac:dyDescent="0.25">
      <c r="A7" s="4" t="s">
        <v>8</v>
      </c>
      <c r="B7" s="5"/>
      <c r="C7" s="6"/>
      <c r="D7" s="6"/>
      <c r="E7" s="6"/>
      <c r="F7" s="6"/>
      <c r="G7" s="20">
        <v>5</v>
      </c>
      <c r="H7" s="20"/>
      <c r="I7" s="20"/>
      <c r="J7" s="20"/>
      <c r="K7" s="20"/>
    </row>
    <row r="8" spans="1:11" ht="20.100000000000001" customHeight="1" x14ac:dyDescent="0.25">
      <c r="A8" s="4" t="s">
        <v>9</v>
      </c>
      <c r="B8" s="5"/>
      <c r="C8" s="6"/>
      <c r="D8" s="6"/>
      <c r="E8" s="6"/>
      <c r="F8" s="6"/>
      <c r="G8" s="20">
        <v>42</v>
      </c>
      <c r="H8" s="20"/>
      <c r="I8" s="20"/>
      <c r="J8" s="20"/>
      <c r="K8" s="20"/>
    </row>
    <row r="9" spans="1:11" ht="20.100000000000001" customHeight="1" x14ac:dyDescent="0.25">
      <c r="A9" s="4" t="s">
        <v>7</v>
      </c>
      <c r="B9" s="5">
        <v>2</v>
      </c>
      <c r="C9" s="6"/>
      <c r="D9" s="6"/>
      <c r="E9" s="6"/>
      <c r="F9" s="6"/>
      <c r="G9" s="20"/>
      <c r="H9" s="20"/>
      <c r="I9" s="20"/>
      <c r="J9" s="20"/>
      <c r="K9" s="20"/>
    </row>
    <row r="10" spans="1:11" ht="20.100000000000001" customHeight="1" x14ac:dyDescent="0.25">
      <c r="A10" s="4" t="s">
        <v>14</v>
      </c>
      <c r="B10" s="5"/>
      <c r="C10" s="6"/>
      <c r="D10" s="6"/>
      <c r="E10" s="6"/>
      <c r="F10" s="6"/>
      <c r="G10" s="20">
        <v>397</v>
      </c>
      <c r="H10" s="20"/>
      <c r="I10" s="20"/>
      <c r="J10" s="20"/>
      <c r="K10" s="20"/>
    </row>
    <row r="11" spans="1:11" ht="20.100000000000001" customHeight="1" x14ac:dyDescent="0.25">
      <c r="A11" s="4" t="s">
        <v>42</v>
      </c>
      <c r="B11" s="5">
        <f>G10*G7+H10*H7+I10*I7+J10*J7+K10*K7</f>
        <v>1985</v>
      </c>
      <c r="C11" s="6"/>
      <c r="D11" s="6"/>
      <c r="E11" s="6"/>
      <c r="F11" s="6"/>
      <c r="G11" s="20"/>
      <c r="H11" s="20"/>
      <c r="I11" s="20"/>
      <c r="J11" s="20"/>
      <c r="K11" s="20"/>
    </row>
    <row r="12" spans="1:11" ht="20.100000000000001" customHeight="1" x14ac:dyDescent="0.25">
      <c r="A12" s="4" t="s">
        <v>6</v>
      </c>
      <c r="B12" s="5"/>
      <c r="C12" s="6"/>
      <c r="D12" s="6"/>
      <c r="E12" s="6"/>
      <c r="F12" s="6"/>
      <c r="G12" s="20">
        <v>15.7</v>
      </c>
      <c r="H12" s="20"/>
      <c r="I12" s="20"/>
      <c r="J12" s="20"/>
      <c r="K12" s="20"/>
    </row>
    <row r="13" spans="1:11" ht="20.100000000000001" customHeight="1" x14ac:dyDescent="0.25">
      <c r="A13" s="4" t="s">
        <v>15</v>
      </c>
      <c r="B13" s="7">
        <v>0.3337</v>
      </c>
      <c r="C13" s="8"/>
      <c r="D13" s="8"/>
      <c r="E13" s="8"/>
      <c r="F13" s="8"/>
      <c r="G13" s="19"/>
      <c r="H13" s="19"/>
      <c r="I13" s="19"/>
      <c r="J13" s="19"/>
      <c r="K13" s="19"/>
    </row>
    <row r="14" spans="1:11" ht="20.100000000000001" customHeight="1" x14ac:dyDescent="0.25">
      <c r="A14" s="4" t="s">
        <v>16</v>
      </c>
      <c r="B14" s="7">
        <v>8.9960000000000005E-3</v>
      </c>
      <c r="C14" s="8"/>
      <c r="D14" s="8"/>
      <c r="E14" s="8"/>
      <c r="F14" s="8"/>
      <c r="G14" s="19"/>
      <c r="H14" s="19"/>
      <c r="I14" s="19"/>
      <c r="J14" s="19"/>
      <c r="K14" s="19"/>
    </row>
    <row r="15" spans="1:11" ht="20.100000000000001" customHeight="1" x14ac:dyDescent="0.25">
      <c r="A15" s="4" t="s">
        <v>17</v>
      </c>
      <c r="B15" s="5">
        <v>14300</v>
      </c>
      <c r="C15" s="6"/>
      <c r="D15" s="6"/>
      <c r="E15" s="6"/>
      <c r="F15" s="6"/>
      <c r="G15" s="19"/>
      <c r="H15" s="19"/>
      <c r="I15" s="19"/>
      <c r="J15" s="19"/>
      <c r="K15" s="19"/>
    </row>
    <row r="16" spans="1:11" ht="20.100000000000001" customHeight="1" x14ac:dyDescent="0.25">
      <c r="A16" s="4" t="s">
        <v>2</v>
      </c>
      <c r="B16" s="9">
        <v>512.0068359375</v>
      </c>
      <c r="C16" s="10">
        <v>0</v>
      </c>
      <c r="D16" s="10">
        <v>0</v>
      </c>
      <c r="E16" s="10">
        <v>0</v>
      </c>
      <c r="F16" s="10">
        <v>0</v>
      </c>
      <c r="G16" s="5"/>
      <c r="H16" s="19"/>
      <c r="I16" s="19"/>
      <c r="J16" s="19"/>
      <c r="K16" s="19"/>
    </row>
    <row r="17" spans="1:13" ht="20.100000000000001" customHeight="1" x14ac:dyDescent="0.25">
      <c r="A17" s="4" t="s">
        <v>4</v>
      </c>
      <c r="B17" s="9">
        <v>494.201904296875</v>
      </c>
      <c r="C17" s="10">
        <v>7.8165181912481698E-4</v>
      </c>
      <c r="D17" s="10">
        <v>-1.04310998949586E-7</v>
      </c>
      <c r="E17" s="10">
        <v>0</v>
      </c>
      <c r="F17" s="10">
        <v>0</v>
      </c>
      <c r="G17" s="19"/>
      <c r="H17" s="19"/>
      <c r="I17" s="19"/>
      <c r="J17" s="19"/>
      <c r="K17" s="19"/>
    </row>
    <row r="18" spans="1:13" ht="20.100000000000001" customHeight="1" x14ac:dyDescent="0.25">
      <c r="A18" s="4" t="s">
        <v>5</v>
      </c>
      <c r="B18" s="5">
        <v>1</v>
      </c>
      <c r="C18" s="6"/>
      <c r="D18" s="6"/>
      <c r="E18" s="6"/>
      <c r="F18" s="6"/>
      <c r="G18" s="19"/>
      <c r="H18" s="19"/>
      <c r="I18" s="19"/>
      <c r="J18" s="19"/>
      <c r="K18" s="19"/>
    </row>
    <row r="19" spans="1:13" ht="20.100000000000001" customHeight="1" x14ac:dyDescent="0.25">
      <c r="A19" s="4" t="s">
        <v>3</v>
      </c>
      <c r="B19" s="5">
        <v>0.17</v>
      </c>
      <c r="C19" s="6"/>
      <c r="D19" s="6"/>
      <c r="E19" s="6"/>
      <c r="F19" s="6"/>
      <c r="G19" s="19"/>
      <c r="H19" s="19"/>
      <c r="I19" s="19"/>
      <c r="J19" s="19"/>
      <c r="K19" s="19"/>
    </row>
    <row r="20" spans="1:13" ht="20.100000000000001" customHeight="1" x14ac:dyDescent="0.25"/>
    <row r="21" spans="1:13" ht="20.100000000000001" customHeight="1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20.100000000000001" customHeight="1" x14ac:dyDescent="0.25">
      <c r="A22" s="16"/>
      <c r="B22" s="15" t="s">
        <v>47</v>
      </c>
      <c r="C22" s="15" t="s">
        <v>48</v>
      </c>
      <c r="D22" s="15" t="s">
        <v>49</v>
      </c>
      <c r="E22" s="15" t="s">
        <v>50</v>
      </c>
      <c r="F22" s="15" t="s">
        <v>51</v>
      </c>
      <c r="G22" s="15" t="s">
        <v>52</v>
      </c>
      <c r="H22" s="15" t="s">
        <v>53</v>
      </c>
      <c r="I22" s="15" t="s">
        <v>54</v>
      </c>
      <c r="J22" s="15" t="s">
        <v>55</v>
      </c>
      <c r="K22" s="15" t="s">
        <v>56</v>
      </c>
      <c r="L22" s="15" t="s">
        <v>57</v>
      </c>
      <c r="M22" s="15" t="s">
        <v>58</v>
      </c>
    </row>
    <row r="23" spans="1:13" ht="20.100000000000001" customHeight="1" x14ac:dyDescent="0.25">
      <c r="A23" s="16" t="s">
        <v>59</v>
      </c>
      <c r="B23" s="24">
        <v>2007.8351648400001</v>
      </c>
      <c r="C23" s="24">
        <v>1916.63736264</v>
      </c>
      <c r="D23" s="24">
        <v>1722.5274725300001</v>
      </c>
      <c r="E23" s="24">
        <v>1186.7582417599999</v>
      </c>
      <c r="F23" s="24">
        <v>855.94505494999999</v>
      </c>
      <c r="G23" s="24">
        <v>710.53846153999996</v>
      </c>
      <c r="H23" s="24">
        <v>577.82417582000005</v>
      </c>
      <c r="I23" s="24">
        <v>473.71428571000001</v>
      </c>
      <c r="J23" s="24">
        <v>482.86813187000001</v>
      </c>
      <c r="K23" s="24">
        <v>572.18681318999995</v>
      </c>
      <c r="L23" s="24">
        <v>813.08791209000003</v>
      </c>
      <c r="M23" s="24">
        <v>1380.8021977999999</v>
      </c>
    </row>
    <row r="24" spans="1:13" ht="20.100000000000001" customHeight="1" x14ac:dyDescent="0.25"/>
    <row r="25" spans="1:13" ht="20.100000000000001" customHeight="1" x14ac:dyDescent="0.25"/>
    <row r="26" spans="1:13" ht="20.100000000000001" customHeight="1" x14ac:dyDescent="0.25">
      <c r="F26" t="s">
        <v>60</v>
      </c>
    </row>
    <row r="27" spans="1:13" ht="20.100000000000001" customHeight="1" x14ac:dyDescent="0.25"/>
    <row r="28" spans="1:13" ht="20.100000000000001" customHeight="1" x14ac:dyDescent="0.25"/>
    <row r="29" spans="1:13" ht="20.100000000000001" customHeight="1" x14ac:dyDescent="0.25"/>
    <row r="30" spans="1:13" ht="20.100000000000001" customHeight="1" x14ac:dyDescent="0.25"/>
    <row r="31" spans="1:13" ht="20.100000000000001" customHeight="1" x14ac:dyDescent="0.25"/>
    <row r="32" spans="1:13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9FE6-8C15-4DC2-8B32-C15821B03BEC}">
  <dimension ref="A1:O109"/>
  <sheetViews>
    <sheetView workbookViewId="0">
      <selection activeCell="C1" sqref="C1:C2"/>
    </sheetView>
  </sheetViews>
  <sheetFormatPr defaultRowHeight="15" x14ac:dyDescent="0.25"/>
  <cols>
    <col min="1" max="1" width="21" customWidth="1"/>
    <col min="2" max="2" width="23.140625" customWidth="1"/>
    <col min="3" max="4" width="20.42578125" customWidth="1"/>
    <col min="5" max="5" width="14" customWidth="1"/>
    <col min="15" max="15" width="19.5703125" customWidth="1"/>
  </cols>
  <sheetData>
    <row r="1" spans="1:4" ht="18" x14ac:dyDescent="0.25">
      <c r="A1" s="13" t="s">
        <v>32</v>
      </c>
      <c r="B1" s="2">
        <f>'Dados atemporais'!B16</f>
        <v>512.0068359375</v>
      </c>
      <c r="C1" s="28">
        <f>B1</f>
        <v>512.0068359375</v>
      </c>
      <c r="D1" s="12"/>
    </row>
    <row r="2" spans="1:4" ht="18" x14ac:dyDescent="0.25">
      <c r="A2" s="13" t="s">
        <v>33</v>
      </c>
      <c r="B2" s="1">
        <f>'Dados atemporais'!C16</f>
        <v>0</v>
      </c>
      <c r="C2" s="28">
        <f>B2</f>
        <v>0</v>
      </c>
      <c r="D2" s="12"/>
    </row>
    <row r="3" spans="1:4" ht="18" x14ac:dyDescent="0.25">
      <c r="A3" s="13" t="s">
        <v>34</v>
      </c>
      <c r="B3" s="1">
        <f>'Dados atemporais'!D16</f>
        <v>0</v>
      </c>
    </row>
    <row r="4" spans="1:4" ht="18" x14ac:dyDescent="0.25">
      <c r="A4" s="13" t="s">
        <v>35</v>
      </c>
      <c r="B4" s="1">
        <f>'Dados atemporais'!E16</f>
        <v>0</v>
      </c>
    </row>
    <row r="5" spans="1:4" ht="18" x14ac:dyDescent="0.25">
      <c r="A5" s="13" t="s">
        <v>36</v>
      </c>
      <c r="B5" s="1">
        <f>'Dados atemporais'!F16</f>
        <v>0</v>
      </c>
    </row>
    <row r="6" spans="1:4" x14ac:dyDescent="0.25">
      <c r="A6" s="13" t="s">
        <v>31</v>
      </c>
      <c r="B6" s="21">
        <f>AVERAGE(D9:D109)</f>
        <v>0</v>
      </c>
    </row>
    <row r="7" spans="1:4" x14ac:dyDescent="0.25">
      <c r="A7" s="13"/>
      <c r="B7" s="14"/>
    </row>
    <row r="8" spans="1:4" x14ac:dyDescent="0.25">
      <c r="A8" s="15" t="s">
        <v>25</v>
      </c>
      <c r="B8" s="16" t="s">
        <v>26</v>
      </c>
      <c r="C8" s="16" t="s">
        <v>27</v>
      </c>
      <c r="D8" s="23" t="s">
        <v>44</v>
      </c>
    </row>
    <row r="9" spans="1:4" x14ac:dyDescent="0.25">
      <c r="A9" s="17">
        <f>'Dados atemporais'!B6</f>
        <v>480</v>
      </c>
      <c r="B9" s="17">
        <f>B$1+B$2*A9+B$3*A9^2+B$4*A9^3+B$5*A9^4</f>
        <v>512.0068359375</v>
      </c>
      <c r="C9" s="32">
        <f>$C$1+B9*$C$2</f>
        <v>512.0068359375</v>
      </c>
      <c r="D9" s="33">
        <f>(ABS(B9-C9)/B9)</f>
        <v>0</v>
      </c>
    </row>
    <row r="10" spans="1:4" x14ac:dyDescent="0.25">
      <c r="A10" s="17">
        <f>A9+('Dados atemporais'!B$4-'Dados atemporais'!B$3)/100</f>
        <v>480</v>
      </c>
      <c r="B10" s="17">
        <f t="shared" ref="B10:B73" si="0">B$1+B$2*A10+B$3*A10^2+B$4*A10^3+B$5*A10^4</f>
        <v>512.0068359375</v>
      </c>
      <c r="C10" s="32">
        <f t="shared" ref="C10:C73" si="1">$C$1+B10*$C$2</f>
        <v>512.0068359375</v>
      </c>
      <c r="D10" s="33">
        <f t="shared" ref="D10:D73" si="2">(ABS(B10-C10)/B10)</f>
        <v>0</v>
      </c>
    </row>
    <row r="11" spans="1:4" x14ac:dyDescent="0.25">
      <c r="A11" s="17">
        <f>A10+('Dados atemporais'!B$4-'Dados atemporais'!B$3)/100</f>
        <v>480</v>
      </c>
      <c r="B11" s="17">
        <f t="shared" si="0"/>
        <v>512.0068359375</v>
      </c>
      <c r="C11" s="32">
        <f t="shared" si="1"/>
        <v>512.0068359375</v>
      </c>
      <c r="D11" s="33">
        <f t="shared" si="2"/>
        <v>0</v>
      </c>
    </row>
    <row r="12" spans="1:4" x14ac:dyDescent="0.25">
      <c r="A12" s="17">
        <f>A11+('Dados atemporais'!B$4-'Dados atemporais'!B$3)/100</f>
        <v>480</v>
      </c>
      <c r="B12" s="17">
        <f t="shared" si="0"/>
        <v>512.0068359375</v>
      </c>
      <c r="C12" s="32">
        <f t="shared" si="1"/>
        <v>512.0068359375</v>
      </c>
      <c r="D12" s="33">
        <f t="shared" si="2"/>
        <v>0</v>
      </c>
    </row>
    <row r="13" spans="1:4" x14ac:dyDescent="0.25">
      <c r="A13" s="17">
        <f>A12+('Dados atemporais'!B$4-'Dados atemporais'!B$3)/100</f>
        <v>480</v>
      </c>
      <c r="B13" s="17">
        <f t="shared" si="0"/>
        <v>512.0068359375</v>
      </c>
      <c r="C13" s="32">
        <f t="shared" si="1"/>
        <v>512.0068359375</v>
      </c>
      <c r="D13" s="33">
        <f t="shared" si="2"/>
        <v>0</v>
      </c>
    </row>
    <row r="14" spans="1:4" x14ac:dyDescent="0.25">
      <c r="A14" s="17">
        <f>A13+('Dados atemporais'!B$4-'Dados atemporais'!B$3)/100</f>
        <v>480</v>
      </c>
      <c r="B14" s="17">
        <f t="shared" si="0"/>
        <v>512.0068359375</v>
      </c>
      <c r="C14" s="32">
        <f t="shared" si="1"/>
        <v>512.0068359375</v>
      </c>
      <c r="D14" s="33">
        <f t="shared" si="2"/>
        <v>0</v>
      </c>
    </row>
    <row r="15" spans="1:4" x14ac:dyDescent="0.25">
      <c r="A15" s="17">
        <f>A14+('Dados atemporais'!B$4-'Dados atemporais'!B$3)/100</f>
        <v>480</v>
      </c>
      <c r="B15" s="17">
        <f t="shared" si="0"/>
        <v>512.0068359375</v>
      </c>
      <c r="C15" s="32">
        <f t="shared" si="1"/>
        <v>512.0068359375</v>
      </c>
      <c r="D15" s="33">
        <f t="shared" si="2"/>
        <v>0</v>
      </c>
    </row>
    <row r="16" spans="1:4" x14ac:dyDescent="0.25">
      <c r="A16" s="17">
        <f>A15+('Dados atemporais'!B$4-'Dados atemporais'!B$3)/100</f>
        <v>480</v>
      </c>
      <c r="B16" s="17">
        <f t="shared" si="0"/>
        <v>512.0068359375</v>
      </c>
      <c r="C16" s="32">
        <f t="shared" si="1"/>
        <v>512.0068359375</v>
      </c>
      <c r="D16" s="33">
        <f t="shared" si="2"/>
        <v>0</v>
      </c>
    </row>
    <row r="17" spans="1:15" x14ac:dyDescent="0.25">
      <c r="A17" s="17">
        <f>A16+('Dados atemporais'!B$4-'Dados atemporais'!B$3)/100</f>
        <v>480</v>
      </c>
      <c r="B17" s="17">
        <f t="shared" si="0"/>
        <v>512.0068359375</v>
      </c>
      <c r="C17" s="32">
        <f t="shared" si="1"/>
        <v>512.0068359375</v>
      </c>
      <c r="D17" s="33">
        <f t="shared" si="2"/>
        <v>0</v>
      </c>
    </row>
    <row r="18" spans="1:15" x14ac:dyDescent="0.25">
      <c r="A18" s="17">
        <f>A17+('Dados atemporais'!B$4-'Dados atemporais'!B$3)/100</f>
        <v>480</v>
      </c>
      <c r="B18" s="17">
        <f t="shared" si="0"/>
        <v>512.0068359375</v>
      </c>
      <c r="C18" s="32">
        <f t="shared" si="1"/>
        <v>512.0068359375</v>
      </c>
      <c r="D18" s="33">
        <f t="shared" si="2"/>
        <v>0</v>
      </c>
    </row>
    <row r="19" spans="1:15" x14ac:dyDescent="0.25">
      <c r="A19" s="17">
        <f>A18+('Dados atemporais'!B$4-'Dados atemporais'!B$3)/100</f>
        <v>480</v>
      </c>
      <c r="B19" s="17">
        <f t="shared" si="0"/>
        <v>512.0068359375</v>
      </c>
      <c r="C19" s="32">
        <f t="shared" si="1"/>
        <v>512.0068359375</v>
      </c>
      <c r="D19" s="33">
        <f t="shared" si="2"/>
        <v>0</v>
      </c>
    </row>
    <row r="20" spans="1:15" x14ac:dyDescent="0.25">
      <c r="A20" s="17">
        <f>A19+('Dados atemporais'!B$4-'Dados atemporais'!B$3)/100</f>
        <v>480</v>
      </c>
      <c r="B20" s="17">
        <f t="shared" si="0"/>
        <v>512.0068359375</v>
      </c>
      <c r="C20" s="32">
        <f t="shared" si="1"/>
        <v>512.0068359375</v>
      </c>
      <c r="D20" s="33">
        <f t="shared" si="2"/>
        <v>0</v>
      </c>
    </row>
    <row r="21" spans="1:15" x14ac:dyDescent="0.25">
      <c r="A21" s="17">
        <f>A20+('Dados atemporais'!B$4-'Dados atemporais'!B$3)/100</f>
        <v>480</v>
      </c>
      <c r="B21" s="17">
        <f t="shared" si="0"/>
        <v>512.0068359375</v>
      </c>
      <c r="C21" s="32">
        <f t="shared" si="1"/>
        <v>512.0068359375</v>
      </c>
      <c r="D21" s="33">
        <f t="shared" si="2"/>
        <v>0</v>
      </c>
    </row>
    <row r="22" spans="1:15" x14ac:dyDescent="0.25">
      <c r="A22" s="17">
        <f>A21+('Dados atemporais'!B$4-'Dados atemporais'!B$3)/100</f>
        <v>480</v>
      </c>
      <c r="B22" s="17">
        <f t="shared" si="0"/>
        <v>512.0068359375</v>
      </c>
      <c r="C22" s="32">
        <f t="shared" si="1"/>
        <v>512.0068359375</v>
      </c>
      <c r="D22" s="33">
        <f t="shared" si="2"/>
        <v>0</v>
      </c>
    </row>
    <row r="23" spans="1:15" x14ac:dyDescent="0.25">
      <c r="A23" s="17">
        <f>A22+('Dados atemporais'!B$4-'Dados atemporais'!B$3)/100</f>
        <v>480</v>
      </c>
      <c r="B23" s="17">
        <f t="shared" si="0"/>
        <v>512.0068359375</v>
      </c>
      <c r="C23" s="32">
        <f t="shared" si="1"/>
        <v>512.0068359375</v>
      </c>
      <c r="D23" s="33">
        <f t="shared" si="2"/>
        <v>0</v>
      </c>
    </row>
    <row r="24" spans="1:15" x14ac:dyDescent="0.25">
      <c r="A24" s="17">
        <f>A23+('Dados atemporais'!B$4-'Dados atemporais'!B$3)/100</f>
        <v>480</v>
      </c>
      <c r="B24" s="17">
        <f t="shared" si="0"/>
        <v>512.0068359375</v>
      </c>
      <c r="C24" s="32">
        <f t="shared" si="1"/>
        <v>512.0068359375</v>
      </c>
      <c r="D24" s="33">
        <f t="shared" si="2"/>
        <v>0</v>
      </c>
    </row>
    <row r="25" spans="1:15" x14ac:dyDescent="0.25">
      <c r="A25" s="17">
        <f>A24+('Dados atemporais'!B$4-'Dados atemporais'!B$3)/100</f>
        <v>480</v>
      </c>
      <c r="B25" s="17">
        <f t="shared" si="0"/>
        <v>512.0068359375</v>
      </c>
      <c r="C25" s="32">
        <f t="shared" si="1"/>
        <v>512.0068359375</v>
      </c>
      <c r="D25" s="33">
        <f t="shared" si="2"/>
        <v>0</v>
      </c>
    </row>
    <row r="26" spans="1:15" x14ac:dyDescent="0.25">
      <c r="A26" s="17">
        <f>A25+('Dados atemporais'!B$4-'Dados atemporais'!B$3)/100</f>
        <v>480</v>
      </c>
      <c r="B26" s="17">
        <f t="shared" si="0"/>
        <v>512.0068359375</v>
      </c>
      <c r="C26" s="32">
        <f t="shared" si="1"/>
        <v>512.0068359375</v>
      </c>
      <c r="D26" s="33">
        <f t="shared" si="2"/>
        <v>0</v>
      </c>
    </row>
    <row r="27" spans="1:15" x14ac:dyDescent="0.25">
      <c r="A27" s="17">
        <f>A26+('Dados atemporais'!B$4-'Dados atemporais'!B$3)/100</f>
        <v>480</v>
      </c>
      <c r="B27" s="17">
        <f t="shared" si="0"/>
        <v>512.0068359375</v>
      </c>
      <c r="C27" s="32">
        <f t="shared" si="1"/>
        <v>512.0068359375</v>
      </c>
      <c r="D27" s="33">
        <f t="shared" si="2"/>
        <v>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7">
        <f>A27+('Dados atemporais'!B$4-'Dados atemporais'!B$3)/100</f>
        <v>480</v>
      </c>
      <c r="B28" s="17">
        <f t="shared" si="0"/>
        <v>512.0068359375</v>
      </c>
      <c r="C28" s="32">
        <f t="shared" si="1"/>
        <v>512.0068359375</v>
      </c>
      <c r="D28" s="33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5" customHeight="1" x14ac:dyDescent="0.25">
      <c r="A29" s="17">
        <f>A28+('Dados atemporais'!B$4-'Dados atemporais'!B$3)/100</f>
        <v>480</v>
      </c>
      <c r="B29" s="17">
        <f t="shared" si="0"/>
        <v>512.0068359375</v>
      </c>
      <c r="C29" s="32">
        <f t="shared" si="1"/>
        <v>512.0068359375</v>
      </c>
      <c r="D29" s="33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" customHeight="1" x14ac:dyDescent="0.25">
      <c r="A30" s="17">
        <f>A29+('Dados atemporais'!B$4-'Dados atemporais'!B$3)/100</f>
        <v>480</v>
      </c>
      <c r="B30" s="17">
        <f t="shared" si="0"/>
        <v>512.0068359375</v>
      </c>
      <c r="C30" s="32">
        <f t="shared" si="1"/>
        <v>512.0068359375</v>
      </c>
      <c r="D30" s="33">
        <f t="shared" si="2"/>
        <v>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5" customHeight="1" x14ac:dyDescent="0.25">
      <c r="A31" s="17">
        <f>A30+('Dados atemporais'!B$4-'Dados atemporais'!B$3)/100</f>
        <v>480</v>
      </c>
      <c r="B31" s="17">
        <f t="shared" si="0"/>
        <v>512.0068359375</v>
      </c>
      <c r="C31" s="32">
        <f t="shared" si="1"/>
        <v>512.0068359375</v>
      </c>
      <c r="D31" s="33">
        <f t="shared" si="2"/>
        <v>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7">
        <f>A31+('Dados atemporais'!B$4-'Dados atemporais'!B$3)/100</f>
        <v>480</v>
      </c>
      <c r="B32" s="17">
        <f t="shared" si="0"/>
        <v>512.0068359375</v>
      </c>
      <c r="C32" s="32">
        <f t="shared" si="1"/>
        <v>512.0068359375</v>
      </c>
      <c r="D32" s="33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7">
        <f>A32+('Dados atemporais'!B$4-'Dados atemporais'!B$3)/100</f>
        <v>480</v>
      </c>
      <c r="B33" s="17">
        <f t="shared" si="0"/>
        <v>512.0068359375</v>
      </c>
      <c r="C33" s="32">
        <f t="shared" si="1"/>
        <v>512.0068359375</v>
      </c>
      <c r="D33" s="33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7">
        <f>A33+('Dados atemporais'!B$4-'Dados atemporais'!B$3)/100</f>
        <v>480</v>
      </c>
      <c r="B34" s="17">
        <f t="shared" si="0"/>
        <v>512.0068359375</v>
      </c>
      <c r="C34" s="32">
        <f t="shared" si="1"/>
        <v>512.0068359375</v>
      </c>
      <c r="D34" s="33">
        <f t="shared" si="2"/>
        <v>0</v>
      </c>
    </row>
    <row r="35" spans="1:15" x14ac:dyDescent="0.25">
      <c r="A35" s="17">
        <f>A34+('Dados atemporais'!B$4-'Dados atemporais'!B$3)/100</f>
        <v>480</v>
      </c>
      <c r="B35" s="17">
        <f t="shared" si="0"/>
        <v>512.0068359375</v>
      </c>
      <c r="C35" s="32">
        <f t="shared" si="1"/>
        <v>512.0068359375</v>
      </c>
      <c r="D35" s="33">
        <f t="shared" si="2"/>
        <v>0</v>
      </c>
    </row>
    <row r="36" spans="1:15" x14ac:dyDescent="0.25">
      <c r="A36" s="17">
        <f>A35+('Dados atemporais'!B$4-'Dados atemporais'!B$3)/100</f>
        <v>480</v>
      </c>
      <c r="B36" s="17">
        <f t="shared" si="0"/>
        <v>512.0068359375</v>
      </c>
      <c r="C36" s="32">
        <f t="shared" si="1"/>
        <v>512.0068359375</v>
      </c>
      <c r="D36" s="33">
        <f t="shared" si="2"/>
        <v>0</v>
      </c>
    </row>
    <row r="37" spans="1:15" x14ac:dyDescent="0.25">
      <c r="A37" s="17">
        <f>A36+('Dados atemporais'!B$4-'Dados atemporais'!B$3)/100</f>
        <v>480</v>
      </c>
      <c r="B37" s="17">
        <f t="shared" si="0"/>
        <v>512.0068359375</v>
      </c>
      <c r="C37" s="32">
        <f t="shared" si="1"/>
        <v>512.0068359375</v>
      </c>
      <c r="D37" s="33">
        <f t="shared" si="2"/>
        <v>0</v>
      </c>
    </row>
    <row r="38" spans="1:15" x14ac:dyDescent="0.25">
      <c r="A38" s="17">
        <f>A37+('Dados atemporais'!B$4-'Dados atemporais'!B$3)/100</f>
        <v>480</v>
      </c>
      <c r="B38" s="17">
        <f t="shared" si="0"/>
        <v>512.0068359375</v>
      </c>
      <c r="C38" s="32">
        <f t="shared" si="1"/>
        <v>512.0068359375</v>
      </c>
      <c r="D38" s="33">
        <f t="shared" si="2"/>
        <v>0</v>
      </c>
    </row>
    <row r="39" spans="1:15" x14ac:dyDescent="0.25">
      <c r="A39" s="17">
        <f>A38+('Dados atemporais'!B$4-'Dados atemporais'!B$3)/100</f>
        <v>480</v>
      </c>
      <c r="B39" s="17">
        <f t="shared" si="0"/>
        <v>512.0068359375</v>
      </c>
      <c r="C39" s="32">
        <f t="shared" si="1"/>
        <v>512.0068359375</v>
      </c>
      <c r="D39" s="33">
        <f t="shared" si="2"/>
        <v>0</v>
      </c>
    </row>
    <row r="40" spans="1:15" x14ac:dyDescent="0.25">
      <c r="A40" s="17">
        <f>A39+('Dados atemporais'!B$4-'Dados atemporais'!B$3)/100</f>
        <v>480</v>
      </c>
      <c r="B40" s="17">
        <f t="shared" si="0"/>
        <v>512.0068359375</v>
      </c>
      <c r="C40" s="32">
        <f t="shared" si="1"/>
        <v>512.0068359375</v>
      </c>
      <c r="D40" s="33">
        <f t="shared" si="2"/>
        <v>0</v>
      </c>
    </row>
    <row r="41" spans="1:15" x14ac:dyDescent="0.25">
      <c r="A41" s="17">
        <f>A40+('Dados atemporais'!B$4-'Dados atemporais'!B$3)/100</f>
        <v>480</v>
      </c>
      <c r="B41" s="17">
        <f t="shared" si="0"/>
        <v>512.0068359375</v>
      </c>
      <c r="C41" s="32">
        <f t="shared" si="1"/>
        <v>512.0068359375</v>
      </c>
      <c r="D41" s="33">
        <f t="shared" si="2"/>
        <v>0</v>
      </c>
    </row>
    <row r="42" spans="1:15" x14ac:dyDescent="0.25">
      <c r="A42" s="17">
        <f>A41+('Dados atemporais'!B$4-'Dados atemporais'!B$3)/100</f>
        <v>480</v>
      </c>
      <c r="B42" s="17">
        <f t="shared" si="0"/>
        <v>512.0068359375</v>
      </c>
      <c r="C42" s="32">
        <f t="shared" si="1"/>
        <v>512.0068359375</v>
      </c>
      <c r="D42" s="33">
        <f t="shared" si="2"/>
        <v>0</v>
      </c>
    </row>
    <row r="43" spans="1:15" x14ac:dyDescent="0.25">
      <c r="A43" s="17">
        <f>A42+('Dados atemporais'!B$4-'Dados atemporais'!B$3)/100</f>
        <v>480</v>
      </c>
      <c r="B43" s="17">
        <f t="shared" si="0"/>
        <v>512.0068359375</v>
      </c>
      <c r="C43" s="32">
        <f t="shared" si="1"/>
        <v>512.0068359375</v>
      </c>
      <c r="D43" s="33">
        <f t="shared" si="2"/>
        <v>0</v>
      </c>
    </row>
    <row r="44" spans="1:15" x14ac:dyDescent="0.25">
      <c r="A44" s="17">
        <f>A43+('Dados atemporais'!B$4-'Dados atemporais'!B$3)/100</f>
        <v>480</v>
      </c>
      <c r="B44" s="17">
        <f t="shared" si="0"/>
        <v>512.0068359375</v>
      </c>
      <c r="C44" s="32">
        <f t="shared" si="1"/>
        <v>512.0068359375</v>
      </c>
      <c r="D44" s="33">
        <f t="shared" si="2"/>
        <v>0</v>
      </c>
    </row>
    <row r="45" spans="1:15" x14ac:dyDescent="0.25">
      <c r="A45" s="17">
        <f>A44+('Dados atemporais'!B$4-'Dados atemporais'!B$3)/100</f>
        <v>480</v>
      </c>
      <c r="B45" s="17">
        <f t="shared" si="0"/>
        <v>512.0068359375</v>
      </c>
      <c r="C45" s="32">
        <f t="shared" si="1"/>
        <v>512.0068359375</v>
      </c>
      <c r="D45" s="33">
        <f t="shared" si="2"/>
        <v>0</v>
      </c>
    </row>
    <row r="46" spans="1:15" x14ac:dyDescent="0.25">
      <c r="A46" s="17">
        <f>A45+('Dados atemporais'!B$4-'Dados atemporais'!B$3)/100</f>
        <v>480</v>
      </c>
      <c r="B46" s="17">
        <f t="shared" si="0"/>
        <v>512.0068359375</v>
      </c>
      <c r="C46" s="32">
        <f t="shared" si="1"/>
        <v>512.0068359375</v>
      </c>
      <c r="D46" s="33">
        <f t="shared" si="2"/>
        <v>0</v>
      </c>
    </row>
    <row r="47" spans="1:15" x14ac:dyDescent="0.25">
      <c r="A47" s="17">
        <f>A46+('Dados atemporais'!B$4-'Dados atemporais'!B$3)/100</f>
        <v>480</v>
      </c>
      <c r="B47" s="17">
        <f t="shared" si="0"/>
        <v>512.0068359375</v>
      </c>
      <c r="C47" s="32">
        <f t="shared" si="1"/>
        <v>512.0068359375</v>
      </c>
      <c r="D47" s="33">
        <f t="shared" si="2"/>
        <v>0</v>
      </c>
    </row>
    <row r="48" spans="1:15" x14ac:dyDescent="0.25">
      <c r="A48" s="17">
        <f>A47+('Dados atemporais'!B$4-'Dados atemporais'!B$3)/100</f>
        <v>480</v>
      </c>
      <c r="B48" s="17">
        <f t="shared" si="0"/>
        <v>512.0068359375</v>
      </c>
      <c r="C48" s="32">
        <f t="shared" si="1"/>
        <v>512.0068359375</v>
      </c>
      <c r="D48" s="33">
        <f t="shared" si="2"/>
        <v>0</v>
      </c>
    </row>
    <row r="49" spans="1:4" x14ac:dyDescent="0.25">
      <c r="A49" s="17">
        <f>A48+('Dados atemporais'!B$4-'Dados atemporais'!B$3)/100</f>
        <v>480</v>
      </c>
      <c r="B49" s="17">
        <f t="shared" si="0"/>
        <v>512.0068359375</v>
      </c>
      <c r="C49" s="32">
        <f t="shared" si="1"/>
        <v>512.0068359375</v>
      </c>
      <c r="D49" s="33">
        <f t="shared" si="2"/>
        <v>0</v>
      </c>
    </row>
    <row r="50" spans="1:4" x14ac:dyDescent="0.25">
      <c r="A50" s="17">
        <f>A49+('Dados atemporais'!B$4-'Dados atemporais'!B$3)/100</f>
        <v>480</v>
      </c>
      <c r="B50" s="17">
        <f t="shared" si="0"/>
        <v>512.0068359375</v>
      </c>
      <c r="C50" s="32">
        <f t="shared" si="1"/>
        <v>512.0068359375</v>
      </c>
      <c r="D50" s="33">
        <f t="shared" si="2"/>
        <v>0</v>
      </c>
    </row>
    <row r="51" spans="1:4" x14ac:dyDescent="0.25">
      <c r="A51" s="17">
        <f>A50+('Dados atemporais'!B$4-'Dados atemporais'!B$3)/100</f>
        <v>480</v>
      </c>
      <c r="B51" s="17">
        <f t="shared" si="0"/>
        <v>512.0068359375</v>
      </c>
      <c r="C51" s="32">
        <f t="shared" si="1"/>
        <v>512.0068359375</v>
      </c>
      <c r="D51" s="33">
        <f t="shared" si="2"/>
        <v>0</v>
      </c>
    </row>
    <row r="52" spans="1:4" x14ac:dyDescent="0.25">
      <c r="A52" s="17">
        <f>A51+('Dados atemporais'!B$4-'Dados atemporais'!B$3)/100</f>
        <v>480</v>
      </c>
      <c r="B52" s="17">
        <f t="shared" si="0"/>
        <v>512.0068359375</v>
      </c>
      <c r="C52" s="32">
        <f t="shared" si="1"/>
        <v>512.0068359375</v>
      </c>
      <c r="D52" s="33">
        <f t="shared" si="2"/>
        <v>0</v>
      </c>
    </row>
    <row r="53" spans="1:4" x14ac:dyDescent="0.25">
      <c r="A53" s="17">
        <f>A52+('Dados atemporais'!B$4-'Dados atemporais'!B$3)/100</f>
        <v>480</v>
      </c>
      <c r="B53" s="17">
        <f t="shared" si="0"/>
        <v>512.0068359375</v>
      </c>
      <c r="C53" s="32">
        <f t="shared" si="1"/>
        <v>512.0068359375</v>
      </c>
      <c r="D53" s="33">
        <f t="shared" si="2"/>
        <v>0</v>
      </c>
    </row>
    <row r="54" spans="1:4" x14ac:dyDescent="0.25">
      <c r="A54" s="17">
        <f>A53+('Dados atemporais'!B$4-'Dados atemporais'!B$3)/100</f>
        <v>480</v>
      </c>
      <c r="B54" s="17">
        <f t="shared" si="0"/>
        <v>512.0068359375</v>
      </c>
      <c r="C54" s="32">
        <f t="shared" si="1"/>
        <v>512.0068359375</v>
      </c>
      <c r="D54" s="33">
        <f t="shared" si="2"/>
        <v>0</v>
      </c>
    </row>
    <row r="55" spans="1:4" x14ac:dyDescent="0.25">
      <c r="A55" s="17">
        <f>A54+('Dados atemporais'!B$4-'Dados atemporais'!B$3)/100</f>
        <v>480</v>
      </c>
      <c r="B55" s="17">
        <f t="shared" si="0"/>
        <v>512.0068359375</v>
      </c>
      <c r="C55" s="32">
        <f t="shared" si="1"/>
        <v>512.0068359375</v>
      </c>
      <c r="D55" s="33">
        <f t="shared" si="2"/>
        <v>0</v>
      </c>
    </row>
    <row r="56" spans="1:4" x14ac:dyDescent="0.25">
      <c r="A56" s="17">
        <f>A55+('Dados atemporais'!B$4-'Dados atemporais'!B$3)/100</f>
        <v>480</v>
      </c>
      <c r="B56" s="17">
        <f t="shared" si="0"/>
        <v>512.0068359375</v>
      </c>
      <c r="C56" s="32">
        <f t="shared" si="1"/>
        <v>512.0068359375</v>
      </c>
      <c r="D56" s="33">
        <f t="shared" si="2"/>
        <v>0</v>
      </c>
    </row>
    <row r="57" spans="1:4" x14ac:dyDescent="0.25">
      <c r="A57" s="17">
        <f>A56+('Dados atemporais'!B$4-'Dados atemporais'!B$3)/100</f>
        <v>480</v>
      </c>
      <c r="B57" s="17">
        <f t="shared" si="0"/>
        <v>512.0068359375</v>
      </c>
      <c r="C57" s="32">
        <f t="shared" si="1"/>
        <v>512.0068359375</v>
      </c>
      <c r="D57" s="33">
        <f t="shared" si="2"/>
        <v>0</v>
      </c>
    </row>
    <row r="58" spans="1:4" x14ac:dyDescent="0.25">
      <c r="A58" s="17">
        <f>A57+('Dados atemporais'!B$4-'Dados atemporais'!B$3)/100</f>
        <v>480</v>
      </c>
      <c r="B58" s="17">
        <f t="shared" si="0"/>
        <v>512.0068359375</v>
      </c>
      <c r="C58" s="32">
        <f t="shared" si="1"/>
        <v>512.0068359375</v>
      </c>
      <c r="D58" s="33">
        <f t="shared" si="2"/>
        <v>0</v>
      </c>
    </row>
    <row r="59" spans="1:4" x14ac:dyDescent="0.25">
      <c r="A59" s="17">
        <f>A58+('Dados atemporais'!B$4-'Dados atemporais'!B$3)/100</f>
        <v>480</v>
      </c>
      <c r="B59" s="17">
        <f t="shared" si="0"/>
        <v>512.0068359375</v>
      </c>
      <c r="C59" s="32">
        <f t="shared" si="1"/>
        <v>512.0068359375</v>
      </c>
      <c r="D59" s="33">
        <f t="shared" si="2"/>
        <v>0</v>
      </c>
    </row>
    <row r="60" spans="1:4" x14ac:dyDescent="0.25">
      <c r="A60" s="17">
        <f>A59+('Dados atemporais'!B$4-'Dados atemporais'!B$3)/100</f>
        <v>480</v>
      </c>
      <c r="B60" s="17">
        <f t="shared" si="0"/>
        <v>512.0068359375</v>
      </c>
      <c r="C60" s="32">
        <f t="shared" si="1"/>
        <v>512.0068359375</v>
      </c>
      <c r="D60" s="33">
        <f t="shared" si="2"/>
        <v>0</v>
      </c>
    </row>
    <row r="61" spans="1:4" x14ac:dyDescent="0.25">
      <c r="A61" s="17">
        <f>A60+('Dados atemporais'!B$4-'Dados atemporais'!B$3)/100</f>
        <v>480</v>
      </c>
      <c r="B61" s="17">
        <f t="shared" si="0"/>
        <v>512.0068359375</v>
      </c>
      <c r="C61" s="32">
        <f t="shared" si="1"/>
        <v>512.0068359375</v>
      </c>
      <c r="D61" s="33">
        <f t="shared" si="2"/>
        <v>0</v>
      </c>
    </row>
    <row r="62" spans="1:4" x14ac:dyDescent="0.25">
      <c r="A62" s="17">
        <f>A61+('Dados atemporais'!B$4-'Dados atemporais'!B$3)/100</f>
        <v>480</v>
      </c>
      <c r="B62" s="17">
        <f t="shared" si="0"/>
        <v>512.0068359375</v>
      </c>
      <c r="C62" s="32">
        <f t="shared" si="1"/>
        <v>512.0068359375</v>
      </c>
      <c r="D62" s="33">
        <f t="shared" si="2"/>
        <v>0</v>
      </c>
    </row>
    <row r="63" spans="1:4" x14ac:dyDescent="0.25">
      <c r="A63" s="17">
        <f>A62+('Dados atemporais'!B$4-'Dados atemporais'!B$3)/100</f>
        <v>480</v>
      </c>
      <c r="B63" s="17">
        <f t="shared" si="0"/>
        <v>512.0068359375</v>
      </c>
      <c r="C63" s="32">
        <f t="shared" si="1"/>
        <v>512.0068359375</v>
      </c>
      <c r="D63" s="33">
        <f t="shared" si="2"/>
        <v>0</v>
      </c>
    </row>
    <row r="64" spans="1:4" x14ac:dyDescent="0.25">
      <c r="A64" s="17">
        <f>A63+('Dados atemporais'!B$4-'Dados atemporais'!B$3)/100</f>
        <v>480</v>
      </c>
      <c r="B64" s="17">
        <f t="shared" si="0"/>
        <v>512.0068359375</v>
      </c>
      <c r="C64" s="32">
        <f t="shared" si="1"/>
        <v>512.0068359375</v>
      </c>
      <c r="D64" s="33">
        <f t="shared" si="2"/>
        <v>0</v>
      </c>
    </row>
    <row r="65" spans="1:4" x14ac:dyDescent="0.25">
      <c r="A65" s="17">
        <f>A64+('Dados atemporais'!B$4-'Dados atemporais'!B$3)/100</f>
        <v>480</v>
      </c>
      <c r="B65" s="17">
        <f t="shared" si="0"/>
        <v>512.0068359375</v>
      </c>
      <c r="C65" s="32">
        <f t="shared" si="1"/>
        <v>512.0068359375</v>
      </c>
      <c r="D65" s="33">
        <f t="shared" si="2"/>
        <v>0</v>
      </c>
    </row>
    <row r="66" spans="1:4" x14ac:dyDescent="0.25">
      <c r="A66" s="17">
        <f>A65+('Dados atemporais'!B$4-'Dados atemporais'!B$3)/100</f>
        <v>480</v>
      </c>
      <c r="B66" s="17">
        <f t="shared" si="0"/>
        <v>512.0068359375</v>
      </c>
      <c r="C66" s="32">
        <f t="shared" si="1"/>
        <v>512.0068359375</v>
      </c>
      <c r="D66" s="33">
        <f t="shared" si="2"/>
        <v>0</v>
      </c>
    </row>
    <row r="67" spans="1:4" x14ac:dyDescent="0.25">
      <c r="A67" s="17">
        <f>A66+('Dados atemporais'!B$4-'Dados atemporais'!B$3)/100</f>
        <v>480</v>
      </c>
      <c r="B67" s="17">
        <f t="shared" si="0"/>
        <v>512.0068359375</v>
      </c>
      <c r="C67" s="32">
        <f t="shared" si="1"/>
        <v>512.0068359375</v>
      </c>
      <c r="D67" s="33">
        <f t="shared" si="2"/>
        <v>0</v>
      </c>
    </row>
    <row r="68" spans="1:4" x14ac:dyDescent="0.25">
      <c r="A68" s="17">
        <f>A67+('Dados atemporais'!B$4-'Dados atemporais'!B$3)/100</f>
        <v>480</v>
      </c>
      <c r="B68" s="17">
        <f t="shared" si="0"/>
        <v>512.0068359375</v>
      </c>
      <c r="C68" s="32">
        <f t="shared" si="1"/>
        <v>512.0068359375</v>
      </c>
      <c r="D68" s="33">
        <f t="shared" si="2"/>
        <v>0</v>
      </c>
    </row>
    <row r="69" spans="1:4" x14ac:dyDescent="0.25">
      <c r="A69" s="17">
        <f>A68+('Dados atemporais'!B$4-'Dados atemporais'!B$3)/100</f>
        <v>480</v>
      </c>
      <c r="B69" s="17">
        <f t="shared" si="0"/>
        <v>512.0068359375</v>
      </c>
      <c r="C69" s="32">
        <f t="shared" si="1"/>
        <v>512.0068359375</v>
      </c>
      <c r="D69" s="33">
        <f t="shared" si="2"/>
        <v>0</v>
      </c>
    </row>
    <row r="70" spans="1:4" x14ac:dyDescent="0.25">
      <c r="A70" s="17">
        <f>A69+('Dados atemporais'!B$4-'Dados atemporais'!B$3)/100</f>
        <v>480</v>
      </c>
      <c r="B70" s="17">
        <f t="shared" si="0"/>
        <v>512.0068359375</v>
      </c>
      <c r="C70" s="32">
        <f t="shared" si="1"/>
        <v>512.0068359375</v>
      </c>
      <c r="D70" s="33">
        <f t="shared" si="2"/>
        <v>0</v>
      </c>
    </row>
    <row r="71" spans="1:4" x14ac:dyDescent="0.25">
      <c r="A71" s="17">
        <f>A70+('Dados atemporais'!B$4-'Dados atemporais'!B$3)/100</f>
        <v>480</v>
      </c>
      <c r="B71" s="17">
        <f t="shared" si="0"/>
        <v>512.0068359375</v>
      </c>
      <c r="C71" s="32">
        <f t="shared" si="1"/>
        <v>512.0068359375</v>
      </c>
      <c r="D71" s="33">
        <f t="shared" si="2"/>
        <v>0</v>
      </c>
    </row>
    <row r="72" spans="1:4" x14ac:dyDescent="0.25">
      <c r="A72" s="17">
        <f>A71+('Dados atemporais'!B$4-'Dados atemporais'!B$3)/100</f>
        <v>480</v>
      </c>
      <c r="B72" s="17">
        <f t="shared" si="0"/>
        <v>512.0068359375</v>
      </c>
      <c r="C72" s="32">
        <f t="shared" si="1"/>
        <v>512.0068359375</v>
      </c>
      <c r="D72" s="33">
        <f t="shared" si="2"/>
        <v>0</v>
      </c>
    </row>
    <row r="73" spans="1:4" x14ac:dyDescent="0.25">
      <c r="A73" s="17">
        <f>A72+('Dados atemporais'!B$4-'Dados atemporais'!B$3)/100</f>
        <v>480</v>
      </c>
      <c r="B73" s="17">
        <f t="shared" si="0"/>
        <v>512.0068359375</v>
      </c>
      <c r="C73" s="32">
        <f t="shared" si="1"/>
        <v>512.0068359375</v>
      </c>
      <c r="D73" s="33">
        <f t="shared" si="2"/>
        <v>0</v>
      </c>
    </row>
    <row r="74" spans="1:4" x14ac:dyDescent="0.25">
      <c r="A74" s="17">
        <f>A73+('Dados atemporais'!B$4-'Dados atemporais'!B$3)/100</f>
        <v>480</v>
      </c>
      <c r="B74" s="17">
        <f t="shared" ref="B74:B109" si="3">B$1+B$2*A74+B$3*A74^2+B$4*A74^3+B$5*A74^4</f>
        <v>512.0068359375</v>
      </c>
      <c r="C74" s="32">
        <f t="shared" ref="C74:C109" si="4">$C$1+B74*$C$2</f>
        <v>512.0068359375</v>
      </c>
      <c r="D74" s="33">
        <f t="shared" ref="D74:D109" si="5">(ABS(B74-C74)/B74)</f>
        <v>0</v>
      </c>
    </row>
    <row r="75" spans="1:4" x14ac:dyDescent="0.25">
      <c r="A75" s="17">
        <f>A74+('Dados atemporais'!B$4-'Dados atemporais'!B$3)/100</f>
        <v>480</v>
      </c>
      <c r="B75" s="17">
        <f t="shared" si="3"/>
        <v>512.0068359375</v>
      </c>
      <c r="C75" s="32">
        <f t="shared" si="4"/>
        <v>512.0068359375</v>
      </c>
      <c r="D75" s="33">
        <f t="shared" si="5"/>
        <v>0</v>
      </c>
    </row>
    <row r="76" spans="1:4" x14ac:dyDescent="0.25">
      <c r="A76" s="17">
        <f>A75+('Dados atemporais'!B$4-'Dados atemporais'!B$3)/100</f>
        <v>480</v>
      </c>
      <c r="B76" s="17">
        <f t="shared" si="3"/>
        <v>512.0068359375</v>
      </c>
      <c r="C76" s="32">
        <f t="shared" si="4"/>
        <v>512.0068359375</v>
      </c>
      <c r="D76" s="33">
        <f t="shared" si="5"/>
        <v>0</v>
      </c>
    </row>
    <row r="77" spans="1:4" x14ac:dyDescent="0.25">
      <c r="A77" s="17">
        <f>A76+('Dados atemporais'!B$4-'Dados atemporais'!B$3)/100</f>
        <v>480</v>
      </c>
      <c r="B77" s="17">
        <f t="shared" si="3"/>
        <v>512.0068359375</v>
      </c>
      <c r="C77" s="32">
        <f t="shared" si="4"/>
        <v>512.0068359375</v>
      </c>
      <c r="D77" s="33">
        <f t="shared" si="5"/>
        <v>0</v>
      </c>
    </row>
    <row r="78" spans="1:4" x14ac:dyDescent="0.25">
      <c r="A78" s="17">
        <f>A77+('Dados atemporais'!B$4-'Dados atemporais'!B$3)/100</f>
        <v>480</v>
      </c>
      <c r="B78" s="17">
        <f t="shared" si="3"/>
        <v>512.0068359375</v>
      </c>
      <c r="C78" s="32">
        <f t="shared" si="4"/>
        <v>512.0068359375</v>
      </c>
      <c r="D78" s="33">
        <f t="shared" si="5"/>
        <v>0</v>
      </c>
    </row>
    <row r="79" spans="1:4" x14ac:dyDescent="0.25">
      <c r="A79" s="17">
        <f>A78+('Dados atemporais'!B$4-'Dados atemporais'!B$3)/100</f>
        <v>480</v>
      </c>
      <c r="B79" s="17">
        <f t="shared" si="3"/>
        <v>512.0068359375</v>
      </c>
      <c r="C79" s="32">
        <f t="shared" si="4"/>
        <v>512.0068359375</v>
      </c>
      <c r="D79" s="33">
        <f t="shared" si="5"/>
        <v>0</v>
      </c>
    </row>
    <row r="80" spans="1:4" x14ac:dyDescent="0.25">
      <c r="A80" s="17">
        <f>A79+('Dados atemporais'!B$4-'Dados atemporais'!B$3)/100</f>
        <v>480</v>
      </c>
      <c r="B80" s="17">
        <f t="shared" si="3"/>
        <v>512.0068359375</v>
      </c>
      <c r="C80" s="32">
        <f t="shared" si="4"/>
        <v>512.0068359375</v>
      </c>
      <c r="D80" s="33">
        <f t="shared" si="5"/>
        <v>0</v>
      </c>
    </row>
    <row r="81" spans="1:4" x14ac:dyDescent="0.25">
      <c r="A81" s="17">
        <f>A80+('Dados atemporais'!B$4-'Dados atemporais'!B$3)/100</f>
        <v>480</v>
      </c>
      <c r="B81" s="17">
        <f t="shared" si="3"/>
        <v>512.0068359375</v>
      </c>
      <c r="C81" s="32">
        <f t="shared" si="4"/>
        <v>512.0068359375</v>
      </c>
      <c r="D81" s="33">
        <f t="shared" si="5"/>
        <v>0</v>
      </c>
    </row>
    <row r="82" spans="1:4" x14ac:dyDescent="0.25">
      <c r="A82" s="17">
        <f>A81+('Dados atemporais'!B$4-'Dados atemporais'!B$3)/100</f>
        <v>480</v>
      </c>
      <c r="B82" s="17">
        <f t="shared" si="3"/>
        <v>512.0068359375</v>
      </c>
      <c r="C82" s="32">
        <f t="shared" si="4"/>
        <v>512.0068359375</v>
      </c>
      <c r="D82" s="33">
        <f t="shared" si="5"/>
        <v>0</v>
      </c>
    </row>
    <row r="83" spans="1:4" x14ac:dyDescent="0.25">
      <c r="A83" s="17">
        <f>A82+('Dados atemporais'!B$4-'Dados atemporais'!B$3)/100</f>
        <v>480</v>
      </c>
      <c r="B83" s="17">
        <f t="shared" si="3"/>
        <v>512.0068359375</v>
      </c>
      <c r="C83" s="32">
        <f t="shared" si="4"/>
        <v>512.0068359375</v>
      </c>
      <c r="D83" s="33">
        <f t="shared" si="5"/>
        <v>0</v>
      </c>
    </row>
    <row r="84" spans="1:4" x14ac:dyDescent="0.25">
      <c r="A84" s="17">
        <f>A83+('Dados atemporais'!B$4-'Dados atemporais'!B$3)/100</f>
        <v>480</v>
      </c>
      <c r="B84" s="17">
        <f t="shared" si="3"/>
        <v>512.0068359375</v>
      </c>
      <c r="C84" s="32">
        <f t="shared" si="4"/>
        <v>512.0068359375</v>
      </c>
      <c r="D84" s="33">
        <f t="shared" si="5"/>
        <v>0</v>
      </c>
    </row>
    <row r="85" spans="1:4" x14ac:dyDescent="0.25">
      <c r="A85" s="17">
        <f>A84+('Dados atemporais'!B$4-'Dados atemporais'!B$3)/100</f>
        <v>480</v>
      </c>
      <c r="B85" s="17">
        <f t="shared" si="3"/>
        <v>512.0068359375</v>
      </c>
      <c r="C85" s="32">
        <f t="shared" si="4"/>
        <v>512.0068359375</v>
      </c>
      <c r="D85" s="33">
        <f t="shared" si="5"/>
        <v>0</v>
      </c>
    </row>
    <row r="86" spans="1:4" x14ac:dyDescent="0.25">
      <c r="A86" s="17">
        <f>A85+('Dados atemporais'!B$4-'Dados atemporais'!B$3)/100</f>
        <v>480</v>
      </c>
      <c r="B86" s="17">
        <f t="shared" si="3"/>
        <v>512.0068359375</v>
      </c>
      <c r="C86" s="32">
        <f t="shared" si="4"/>
        <v>512.0068359375</v>
      </c>
      <c r="D86" s="33">
        <f t="shared" si="5"/>
        <v>0</v>
      </c>
    </row>
    <row r="87" spans="1:4" x14ac:dyDescent="0.25">
      <c r="A87" s="17">
        <f>A86+('Dados atemporais'!B$4-'Dados atemporais'!B$3)/100</f>
        <v>480</v>
      </c>
      <c r="B87" s="17">
        <f t="shared" si="3"/>
        <v>512.0068359375</v>
      </c>
      <c r="C87" s="32">
        <f t="shared" si="4"/>
        <v>512.0068359375</v>
      </c>
      <c r="D87" s="33">
        <f t="shared" si="5"/>
        <v>0</v>
      </c>
    </row>
    <row r="88" spans="1:4" x14ac:dyDescent="0.25">
      <c r="A88" s="17">
        <f>A87+('Dados atemporais'!B$4-'Dados atemporais'!B$3)/100</f>
        <v>480</v>
      </c>
      <c r="B88" s="17">
        <f t="shared" si="3"/>
        <v>512.0068359375</v>
      </c>
      <c r="C88" s="32">
        <f t="shared" si="4"/>
        <v>512.0068359375</v>
      </c>
      <c r="D88" s="33">
        <f t="shared" si="5"/>
        <v>0</v>
      </c>
    </row>
    <row r="89" spans="1:4" x14ac:dyDescent="0.25">
      <c r="A89" s="17">
        <f>A88+('Dados atemporais'!B$4-'Dados atemporais'!B$3)/100</f>
        <v>480</v>
      </c>
      <c r="B89" s="17">
        <f t="shared" si="3"/>
        <v>512.0068359375</v>
      </c>
      <c r="C89" s="32">
        <f t="shared" si="4"/>
        <v>512.0068359375</v>
      </c>
      <c r="D89" s="33">
        <f t="shared" si="5"/>
        <v>0</v>
      </c>
    </row>
    <row r="90" spans="1:4" x14ac:dyDescent="0.25">
      <c r="A90" s="17">
        <f>A89+('Dados atemporais'!B$4-'Dados atemporais'!B$3)/100</f>
        <v>480</v>
      </c>
      <c r="B90" s="17">
        <f t="shared" si="3"/>
        <v>512.0068359375</v>
      </c>
      <c r="C90" s="32">
        <f t="shared" si="4"/>
        <v>512.0068359375</v>
      </c>
      <c r="D90" s="33">
        <f t="shared" si="5"/>
        <v>0</v>
      </c>
    </row>
    <row r="91" spans="1:4" x14ac:dyDescent="0.25">
      <c r="A91" s="17">
        <f>A90+('Dados atemporais'!B$4-'Dados atemporais'!B$3)/100</f>
        <v>480</v>
      </c>
      <c r="B91" s="17">
        <f t="shared" si="3"/>
        <v>512.0068359375</v>
      </c>
      <c r="C91" s="32">
        <f t="shared" si="4"/>
        <v>512.0068359375</v>
      </c>
      <c r="D91" s="33">
        <f t="shared" si="5"/>
        <v>0</v>
      </c>
    </row>
    <row r="92" spans="1:4" x14ac:dyDescent="0.25">
      <c r="A92" s="17">
        <f>A91+('Dados atemporais'!B$4-'Dados atemporais'!B$3)/100</f>
        <v>480</v>
      </c>
      <c r="B92" s="17">
        <f t="shared" si="3"/>
        <v>512.0068359375</v>
      </c>
      <c r="C92" s="32">
        <f t="shared" si="4"/>
        <v>512.0068359375</v>
      </c>
      <c r="D92" s="33">
        <f t="shared" si="5"/>
        <v>0</v>
      </c>
    </row>
    <row r="93" spans="1:4" x14ac:dyDescent="0.25">
      <c r="A93" s="17">
        <f>A92+('Dados atemporais'!B$4-'Dados atemporais'!B$3)/100</f>
        <v>480</v>
      </c>
      <c r="B93" s="17">
        <f t="shared" si="3"/>
        <v>512.0068359375</v>
      </c>
      <c r="C93" s="32">
        <f t="shared" si="4"/>
        <v>512.0068359375</v>
      </c>
      <c r="D93" s="33">
        <f t="shared" si="5"/>
        <v>0</v>
      </c>
    </row>
    <row r="94" spans="1:4" x14ac:dyDescent="0.25">
      <c r="A94" s="17">
        <f>A93+('Dados atemporais'!B$4-'Dados atemporais'!B$3)/100</f>
        <v>480</v>
      </c>
      <c r="B94" s="17">
        <f t="shared" si="3"/>
        <v>512.0068359375</v>
      </c>
      <c r="C94" s="32">
        <f t="shared" si="4"/>
        <v>512.0068359375</v>
      </c>
      <c r="D94" s="33">
        <f t="shared" si="5"/>
        <v>0</v>
      </c>
    </row>
    <row r="95" spans="1:4" x14ac:dyDescent="0.25">
      <c r="A95" s="17">
        <f>A94+('Dados atemporais'!B$4-'Dados atemporais'!B$3)/100</f>
        <v>480</v>
      </c>
      <c r="B95" s="17">
        <f t="shared" si="3"/>
        <v>512.0068359375</v>
      </c>
      <c r="C95" s="32">
        <f t="shared" si="4"/>
        <v>512.0068359375</v>
      </c>
      <c r="D95" s="33">
        <f t="shared" si="5"/>
        <v>0</v>
      </c>
    </row>
    <row r="96" spans="1:4" x14ac:dyDescent="0.25">
      <c r="A96" s="17">
        <f>A95+('Dados atemporais'!B$4-'Dados atemporais'!B$3)/100</f>
        <v>480</v>
      </c>
      <c r="B96" s="17">
        <f t="shared" si="3"/>
        <v>512.0068359375</v>
      </c>
      <c r="C96" s="32">
        <f t="shared" si="4"/>
        <v>512.0068359375</v>
      </c>
      <c r="D96" s="33">
        <f t="shared" si="5"/>
        <v>0</v>
      </c>
    </row>
    <row r="97" spans="1:4" x14ac:dyDescent="0.25">
      <c r="A97" s="17">
        <f>A96+('Dados atemporais'!B$4-'Dados atemporais'!B$3)/100</f>
        <v>480</v>
      </c>
      <c r="B97" s="17">
        <f t="shared" si="3"/>
        <v>512.0068359375</v>
      </c>
      <c r="C97" s="32">
        <f t="shared" si="4"/>
        <v>512.0068359375</v>
      </c>
      <c r="D97" s="33">
        <f t="shared" si="5"/>
        <v>0</v>
      </c>
    </row>
    <row r="98" spans="1:4" x14ac:dyDescent="0.25">
      <c r="A98" s="17">
        <f>A97+('Dados atemporais'!B$4-'Dados atemporais'!B$3)/100</f>
        <v>480</v>
      </c>
      <c r="B98" s="17">
        <f t="shared" si="3"/>
        <v>512.0068359375</v>
      </c>
      <c r="C98" s="32">
        <f t="shared" si="4"/>
        <v>512.0068359375</v>
      </c>
      <c r="D98" s="33">
        <f t="shared" si="5"/>
        <v>0</v>
      </c>
    </row>
    <row r="99" spans="1:4" x14ac:dyDescent="0.25">
      <c r="A99" s="17">
        <f>A98+('Dados atemporais'!B$4-'Dados atemporais'!B$3)/100</f>
        <v>480</v>
      </c>
      <c r="B99" s="17">
        <f t="shared" si="3"/>
        <v>512.0068359375</v>
      </c>
      <c r="C99" s="32">
        <f t="shared" si="4"/>
        <v>512.0068359375</v>
      </c>
      <c r="D99" s="33">
        <f t="shared" si="5"/>
        <v>0</v>
      </c>
    </row>
    <row r="100" spans="1:4" x14ac:dyDescent="0.25">
      <c r="A100" s="17">
        <f>A99+('Dados atemporais'!B$4-'Dados atemporais'!B$3)/100</f>
        <v>480</v>
      </c>
      <c r="B100" s="17">
        <f t="shared" si="3"/>
        <v>512.0068359375</v>
      </c>
      <c r="C100" s="32">
        <f t="shared" si="4"/>
        <v>512.0068359375</v>
      </c>
      <c r="D100" s="33">
        <f t="shared" si="5"/>
        <v>0</v>
      </c>
    </row>
    <row r="101" spans="1:4" x14ac:dyDescent="0.25">
      <c r="A101" s="17">
        <f>A100+('Dados atemporais'!B$4-'Dados atemporais'!B$3)/100</f>
        <v>480</v>
      </c>
      <c r="B101" s="17">
        <f t="shared" si="3"/>
        <v>512.0068359375</v>
      </c>
      <c r="C101" s="32">
        <f t="shared" si="4"/>
        <v>512.0068359375</v>
      </c>
      <c r="D101" s="33">
        <f t="shared" si="5"/>
        <v>0</v>
      </c>
    </row>
    <row r="102" spans="1:4" x14ac:dyDescent="0.25">
      <c r="A102" s="17">
        <f>A101+('Dados atemporais'!B$4-'Dados atemporais'!B$3)/100</f>
        <v>480</v>
      </c>
      <c r="B102" s="17">
        <f t="shared" si="3"/>
        <v>512.0068359375</v>
      </c>
      <c r="C102" s="32">
        <f t="shared" si="4"/>
        <v>512.0068359375</v>
      </c>
      <c r="D102" s="33">
        <f t="shared" si="5"/>
        <v>0</v>
      </c>
    </row>
    <row r="103" spans="1:4" x14ac:dyDescent="0.25">
      <c r="A103" s="17">
        <f>A102+('Dados atemporais'!B$4-'Dados atemporais'!B$3)/100</f>
        <v>480</v>
      </c>
      <c r="B103" s="17">
        <f t="shared" si="3"/>
        <v>512.0068359375</v>
      </c>
      <c r="C103" s="32">
        <f t="shared" si="4"/>
        <v>512.0068359375</v>
      </c>
      <c r="D103" s="33">
        <f t="shared" si="5"/>
        <v>0</v>
      </c>
    </row>
    <row r="104" spans="1:4" x14ac:dyDescent="0.25">
      <c r="A104" s="17">
        <f>A103+('Dados atemporais'!B$4-'Dados atemporais'!B$3)/100</f>
        <v>480</v>
      </c>
      <c r="B104" s="17">
        <f t="shared" si="3"/>
        <v>512.0068359375</v>
      </c>
      <c r="C104" s="32">
        <f t="shared" si="4"/>
        <v>512.0068359375</v>
      </c>
      <c r="D104" s="33">
        <f t="shared" si="5"/>
        <v>0</v>
      </c>
    </row>
    <row r="105" spans="1:4" x14ac:dyDescent="0.25">
      <c r="A105" s="17">
        <f>A104+('Dados atemporais'!B$4-'Dados atemporais'!B$3)/100</f>
        <v>480</v>
      </c>
      <c r="B105" s="17">
        <f t="shared" si="3"/>
        <v>512.0068359375</v>
      </c>
      <c r="C105" s="32">
        <f t="shared" si="4"/>
        <v>512.0068359375</v>
      </c>
      <c r="D105" s="33">
        <f t="shared" si="5"/>
        <v>0</v>
      </c>
    </row>
    <row r="106" spans="1:4" x14ac:dyDescent="0.25">
      <c r="A106" s="17">
        <f>A105+('Dados atemporais'!B$4-'Dados atemporais'!B$3)/100</f>
        <v>480</v>
      </c>
      <c r="B106" s="17">
        <f t="shared" si="3"/>
        <v>512.0068359375</v>
      </c>
      <c r="C106" s="32">
        <f t="shared" si="4"/>
        <v>512.0068359375</v>
      </c>
      <c r="D106" s="33">
        <f t="shared" si="5"/>
        <v>0</v>
      </c>
    </row>
    <row r="107" spans="1:4" x14ac:dyDescent="0.25">
      <c r="A107" s="17">
        <f>A106+('Dados atemporais'!B$4-'Dados atemporais'!B$3)/100</f>
        <v>480</v>
      </c>
      <c r="B107" s="17">
        <f t="shared" si="3"/>
        <v>512.0068359375</v>
      </c>
      <c r="C107" s="32">
        <f t="shared" si="4"/>
        <v>512.0068359375</v>
      </c>
      <c r="D107" s="33">
        <f t="shared" si="5"/>
        <v>0</v>
      </c>
    </row>
    <row r="108" spans="1:4" x14ac:dyDescent="0.25">
      <c r="A108" s="17">
        <f>A107+('Dados atemporais'!B$4-'Dados atemporais'!B$3)/100</f>
        <v>480</v>
      </c>
      <c r="B108" s="17">
        <f t="shared" si="3"/>
        <v>512.0068359375</v>
      </c>
      <c r="C108" s="32">
        <f t="shared" si="4"/>
        <v>512.0068359375</v>
      </c>
      <c r="D108" s="33">
        <f t="shared" si="5"/>
        <v>0</v>
      </c>
    </row>
    <row r="109" spans="1:4" x14ac:dyDescent="0.25">
      <c r="A109" s="17">
        <f>A108+('Dados atemporais'!B$4-'Dados atemporais'!B$3)/100</f>
        <v>480</v>
      </c>
      <c r="B109" s="17">
        <f t="shared" si="3"/>
        <v>512.0068359375</v>
      </c>
      <c r="C109" s="32">
        <f t="shared" si="4"/>
        <v>512.0068359375</v>
      </c>
      <c r="D109" s="33">
        <f t="shared" si="5"/>
        <v>0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2F8E-CCD1-4377-973F-B343B3F6CE36}">
  <dimension ref="A1:N109"/>
  <sheetViews>
    <sheetView workbookViewId="0">
      <selection activeCell="D2" sqref="D2"/>
    </sheetView>
  </sheetViews>
  <sheetFormatPr defaultRowHeight="15" x14ac:dyDescent="0.25"/>
  <cols>
    <col min="1" max="1" width="18.42578125" customWidth="1"/>
    <col min="2" max="2" width="20.28515625" customWidth="1"/>
    <col min="3" max="3" width="24.140625" customWidth="1"/>
    <col min="4" max="4" width="14" customWidth="1"/>
    <col min="14" max="14" width="19.5703125" customWidth="1"/>
  </cols>
  <sheetData>
    <row r="1" spans="1:8" ht="18" x14ac:dyDescent="0.25">
      <c r="A1" s="13" t="s">
        <v>18</v>
      </c>
      <c r="B1" s="2">
        <f>'Dados atemporais'!B17</f>
        <v>494.201904296875</v>
      </c>
    </row>
    <row r="2" spans="1:8" ht="18" x14ac:dyDescent="0.25">
      <c r="A2" s="13" t="s">
        <v>19</v>
      </c>
      <c r="B2" s="1">
        <f>'Dados atemporais'!C17</f>
        <v>7.8165181912481698E-4</v>
      </c>
    </row>
    <row r="3" spans="1:8" ht="18" x14ac:dyDescent="0.25">
      <c r="A3" s="13" t="s">
        <v>20</v>
      </c>
      <c r="B3" s="1">
        <f>'Dados atemporais'!D17</f>
        <v>-1.04310998949586E-7</v>
      </c>
    </row>
    <row r="4" spans="1:8" ht="18" x14ac:dyDescent="0.25">
      <c r="A4" s="13" t="s">
        <v>21</v>
      </c>
      <c r="B4" s="1">
        <f>'Dados atemporais'!E17</f>
        <v>0</v>
      </c>
    </row>
    <row r="5" spans="1:8" ht="18" x14ac:dyDescent="0.25">
      <c r="A5" s="13" t="s">
        <v>22</v>
      </c>
      <c r="B5" s="1">
        <f>'Dados atemporais'!F17</f>
        <v>0</v>
      </c>
    </row>
    <row r="6" spans="1:8" x14ac:dyDescent="0.25">
      <c r="A6" s="13" t="s">
        <v>31</v>
      </c>
      <c r="B6" s="21">
        <f>AVERAGE(D9:D109)</f>
        <v>1</v>
      </c>
    </row>
    <row r="7" spans="1:8" x14ac:dyDescent="0.25">
      <c r="A7" s="13"/>
      <c r="B7" s="14"/>
      <c r="E7" s="12"/>
      <c r="F7" s="12"/>
      <c r="G7" s="12"/>
    </row>
    <row r="8" spans="1:8" x14ac:dyDescent="0.25">
      <c r="A8" s="15" t="s">
        <v>23</v>
      </c>
      <c r="B8" s="23" t="s">
        <v>24</v>
      </c>
      <c r="C8" s="23" t="s">
        <v>43</v>
      </c>
      <c r="D8" s="23" t="s">
        <v>44</v>
      </c>
      <c r="E8" s="31"/>
      <c r="F8" s="31"/>
      <c r="G8" s="31"/>
    </row>
    <row r="9" spans="1:8" x14ac:dyDescent="0.25">
      <c r="A9" s="17">
        <v>0</v>
      </c>
      <c r="B9" s="17">
        <f>B$1+B$2*A9+B$3*A9^2+B$4*A9^3+B$5*A9^4</f>
        <v>494.201904296875</v>
      </c>
      <c r="C9" s="26">
        <f>$C$1+$C$2*A9</f>
        <v>0</v>
      </c>
      <c r="D9" s="27">
        <f>(ABS(B9-C9)/B9)</f>
        <v>1</v>
      </c>
      <c r="F9" s="31"/>
      <c r="G9" s="31"/>
      <c r="H9" s="31"/>
    </row>
    <row r="10" spans="1:8" x14ac:dyDescent="0.25">
      <c r="A10" s="17">
        <f>A9+('Dados atemporais'!$B$15)/100</f>
        <v>143</v>
      </c>
      <c r="B10" s="17">
        <f t="shared" ref="B10:B73" si="0">B$1+B$2*A10+B$3*A10^2+B$4*A10^3+B$5*A10^4</f>
        <v>494.31154745139236</v>
      </c>
      <c r="C10" s="26">
        <f t="shared" ref="C10:C73" si="1">$C$1+$C$2*A10</f>
        <v>0</v>
      </c>
      <c r="D10" s="27">
        <f t="shared" ref="D10:D73" si="2">(ABS(B10-C10)/B10)</f>
        <v>1</v>
      </c>
      <c r="F10" s="31"/>
      <c r="G10" s="31"/>
      <c r="H10" s="31"/>
    </row>
    <row r="11" spans="1:8" x14ac:dyDescent="0.25">
      <c r="A11" s="17">
        <f>A10+('Dados atemporais'!$B$15)/100</f>
        <v>286</v>
      </c>
      <c r="B11" s="17">
        <f t="shared" si="0"/>
        <v>494.41692449467462</v>
      </c>
      <c r="C11" s="26">
        <f t="shared" si="1"/>
        <v>0</v>
      </c>
      <c r="D11" s="27">
        <f t="shared" si="2"/>
        <v>1</v>
      </c>
      <c r="F11" s="31"/>
      <c r="G11" s="31"/>
      <c r="H11" s="31"/>
    </row>
    <row r="12" spans="1:8" x14ac:dyDescent="0.25">
      <c r="A12" s="17">
        <f>A11+('Dados atemporais'!$B$15)/100</f>
        <v>429</v>
      </c>
      <c r="B12" s="17">
        <f t="shared" si="0"/>
        <v>494.51803542672189</v>
      </c>
      <c r="C12" s="26">
        <f t="shared" si="1"/>
        <v>0</v>
      </c>
      <c r="D12" s="27">
        <f t="shared" si="2"/>
        <v>1</v>
      </c>
      <c r="F12" s="31"/>
      <c r="G12" s="31"/>
      <c r="H12" s="31"/>
    </row>
    <row r="13" spans="1:8" x14ac:dyDescent="0.25">
      <c r="A13" s="17">
        <f>A12+('Dados atemporais'!$B$15)/100</f>
        <v>572</v>
      </c>
      <c r="B13" s="17">
        <f t="shared" si="0"/>
        <v>494.61488024753407</v>
      </c>
      <c r="C13" s="26">
        <f t="shared" si="1"/>
        <v>0</v>
      </c>
      <c r="D13" s="27">
        <f t="shared" si="2"/>
        <v>1</v>
      </c>
      <c r="F13" s="31"/>
      <c r="G13" s="31"/>
      <c r="H13" s="31"/>
    </row>
    <row r="14" spans="1:8" x14ac:dyDescent="0.25">
      <c r="A14" s="17">
        <f>A13+('Dados atemporais'!$B$15)/100</f>
        <v>715</v>
      </c>
      <c r="B14" s="17">
        <f t="shared" si="0"/>
        <v>494.70745895711127</v>
      </c>
      <c r="C14" s="26">
        <f t="shared" si="1"/>
        <v>0</v>
      </c>
      <c r="D14" s="27">
        <f t="shared" si="2"/>
        <v>1</v>
      </c>
      <c r="F14" s="31"/>
      <c r="G14" s="31"/>
      <c r="H14" s="31"/>
    </row>
    <row r="15" spans="1:8" x14ac:dyDescent="0.25">
      <c r="A15" s="17">
        <f>A14+('Dados atemporais'!$B$15)/100</f>
        <v>858</v>
      </c>
      <c r="B15" s="17">
        <f t="shared" si="0"/>
        <v>494.79577155545337</v>
      </c>
      <c r="C15" s="26">
        <f t="shared" si="1"/>
        <v>0</v>
      </c>
      <c r="D15" s="27">
        <f t="shared" si="2"/>
        <v>1</v>
      </c>
      <c r="F15" s="31"/>
      <c r="G15" s="31"/>
      <c r="H15" s="31"/>
    </row>
    <row r="16" spans="1:8" x14ac:dyDescent="0.25">
      <c r="A16" s="17">
        <f>A15+('Dados atemporais'!$B$15)/100</f>
        <v>1001</v>
      </c>
      <c r="B16" s="17">
        <f t="shared" si="0"/>
        <v>494.87981804256049</v>
      </c>
      <c r="C16" s="26">
        <f t="shared" si="1"/>
        <v>0</v>
      </c>
      <c r="D16" s="27">
        <f t="shared" si="2"/>
        <v>1</v>
      </c>
      <c r="F16" s="31"/>
      <c r="G16" s="31"/>
      <c r="H16" s="31"/>
    </row>
    <row r="17" spans="1:14" x14ac:dyDescent="0.25">
      <c r="A17" s="17">
        <f>A16+('Dados atemporais'!$B$15)/100</f>
        <v>1144</v>
      </c>
      <c r="B17" s="17">
        <f t="shared" si="0"/>
        <v>494.95959841843251</v>
      </c>
      <c r="C17" s="26">
        <f t="shared" si="1"/>
        <v>0</v>
      </c>
      <c r="D17" s="27">
        <f t="shared" si="2"/>
        <v>1</v>
      </c>
      <c r="F17" s="31"/>
      <c r="G17" s="31"/>
      <c r="H17" s="31"/>
    </row>
    <row r="18" spans="1:14" x14ac:dyDescent="0.25">
      <c r="A18" s="17">
        <f>A17+('Dados atemporais'!$B$15)/100</f>
        <v>1287</v>
      </c>
      <c r="B18" s="17">
        <f t="shared" si="0"/>
        <v>495.03511268306954</v>
      </c>
      <c r="C18" s="26">
        <f t="shared" si="1"/>
        <v>0</v>
      </c>
      <c r="D18" s="27">
        <f t="shared" si="2"/>
        <v>1</v>
      </c>
      <c r="F18" s="31"/>
      <c r="G18" s="31"/>
      <c r="H18" s="31"/>
    </row>
    <row r="19" spans="1:14" x14ac:dyDescent="0.25">
      <c r="A19" s="17">
        <f>A18+('Dados atemporais'!$B$15)/100</f>
        <v>1430</v>
      </c>
      <c r="B19" s="17">
        <f t="shared" si="0"/>
        <v>495.10636083647148</v>
      </c>
      <c r="C19" s="26">
        <f t="shared" si="1"/>
        <v>0</v>
      </c>
      <c r="D19" s="27">
        <f t="shared" si="2"/>
        <v>1</v>
      </c>
      <c r="F19" s="31"/>
      <c r="G19" s="31"/>
      <c r="H19" s="31"/>
    </row>
    <row r="20" spans="1:14" x14ac:dyDescent="0.25">
      <c r="A20" s="17">
        <f>A19+('Dados atemporais'!$B$15)/100</f>
        <v>1573</v>
      </c>
      <c r="B20" s="17">
        <f t="shared" si="0"/>
        <v>495.17334287863844</v>
      </c>
      <c r="C20" s="26">
        <f t="shared" si="1"/>
        <v>0</v>
      </c>
      <c r="D20" s="27">
        <f t="shared" si="2"/>
        <v>1</v>
      </c>
      <c r="F20" s="31"/>
      <c r="G20" s="31"/>
      <c r="H20" s="31"/>
    </row>
    <row r="21" spans="1:14" x14ac:dyDescent="0.25">
      <c r="A21" s="17">
        <f>A20+('Dados atemporais'!$B$15)/100</f>
        <v>1716</v>
      </c>
      <c r="B21" s="17">
        <f t="shared" si="0"/>
        <v>495.2360588095703</v>
      </c>
      <c r="C21" s="26">
        <f t="shared" si="1"/>
        <v>0</v>
      </c>
      <c r="D21" s="27">
        <f t="shared" si="2"/>
        <v>1</v>
      </c>
      <c r="F21" s="31"/>
      <c r="G21" s="31"/>
      <c r="H21" s="31"/>
    </row>
    <row r="22" spans="1:14" x14ac:dyDescent="0.25">
      <c r="A22" s="17">
        <f>A21+('Dados atemporais'!$B$15)/100</f>
        <v>1859</v>
      </c>
      <c r="B22" s="17">
        <f t="shared" si="0"/>
        <v>495.29450862926717</v>
      </c>
      <c r="C22" s="26">
        <f t="shared" si="1"/>
        <v>0</v>
      </c>
      <c r="D22" s="27">
        <f t="shared" si="2"/>
        <v>1</v>
      </c>
      <c r="F22" s="31"/>
      <c r="G22" s="31"/>
      <c r="H22" s="31"/>
    </row>
    <row r="23" spans="1:14" x14ac:dyDescent="0.25">
      <c r="A23" s="17">
        <f>A22+('Dados atemporais'!$B$15)/100</f>
        <v>2002</v>
      </c>
      <c r="B23" s="17">
        <f t="shared" si="0"/>
        <v>495.34869233772895</v>
      </c>
      <c r="C23" s="26">
        <f t="shared" si="1"/>
        <v>0</v>
      </c>
      <c r="D23" s="27">
        <f t="shared" si="2"/>
        <v>1</v>
      </c>
      <c r="F23" s="31"/>
      <c r="G23" s="31"/>
      <c r="H23" s="31"/>
    </row>
    <row r="24" spans="1:14" x14ac:dyDescent="0.25">
      <c r="A24" s="17">
        <f>A23+('Dados atemporais'!$B$15)/100</f>
        <v>2145</v>
      </c>
      <c r="B24" s="17">
        <f t="shared" si="0"/>
        <v>495.39860993495574</v>
      </c>
      <c r="C24" s="26">
        <f t="shared" si="1"/>
        <v>0</v>
      </c>
      <c r="D24" s="27">
        <f t="shared" si="2"/>
        <v>1</v>
      </c>
      <c r="F24" s="31"/>
      <c r="G24" s="31"/>
      <c r="H24" s="31"/>
    </row>
    <row r="25" spans="1:14" x14ac:dyDescent="0.25">
      <c r="A25" s="17">
        <f>A24+('Dados atemporais'!$B$15)/100</f>
        <v>2288</v>
      </c>
      <c r="B25" s="17">
        <f t="shared" si="0"/>
        <v>495.44426142094744</v>
      </c>
      <c r="C25" s="26">
        <f t="shared" si="1"/>
        <v>0</v>
      </c>
      <c r="D25" s="27">
        <f t="shared" si="2"/>
        <v>1</v>
      </c>
      <c r="F25" s="31"/>
      <c r="G25" s="31"/>
      <c r="H25" s="31"/>
    </row>
    <row r="26" spans="1:14" x14ac:dyDescent="0.25">
      <c r="A26" s="17">
        <f>A25+('Dados atemporais'!$B$15)/100</f>
        <v>2431</v>
      </c>
      <c r="B26" s="17">
        <f t="shared" si="0"/>
        <v>495.48564679570416</v>
      </c>
      <c r="C26" s="26">
        <f t="shared" si="1"/>
        <v>0</v>
      </c>
      <c r="D26" s="27">
        <f t="shared" si="2"/>
        <v>1</v>
      </c>
      <c r="F26" s="31"/>
      <c r="G26" s="31"/>
      <c r="H26" s="31"/>
    </row>
    <row r="27" spans="1:14" x14ac:dyDescent="0.25">
      <c r="A27" s="17">
        <f>A26+('Dados atemporais'!$B$15)/100</f>
        <v>2574</v>
      </c>
      <c r="B27" s="17">
        <f t="shared" si="0"/>
        <v>495.52276605922577</v>
      </c>
      <c r="C27" s="26">
        <f t="shared" si="1"/>
        <v>0</v>
      </c>
      <c r="D27" s="27">
        <f t="shared" si="2"/>
        <v>1</v>
      </c>
      <c r="E27" s="3"/>
      <c r="F27" s="31"/>
      <c r="G27" s="31"/>
      <c r="H27" s="31"/>
    </row>
    <row r="28" spans="1:14" x14ac:dyDescent="0.25">
      <c r="A28" s="17">
        <f>A27+('Dados atemporais'!$B$15)/100</f>
        <v>2717</v>
      </c>
      <c r="B28" s="17">
        <f t="shared" si="0"/>
        <v>495.55561921151241</v>
      </c>
      <c r="C28" s="26">
        <f t="shared" si="1"/>
        <v>0</v>
      </c>
      <c r="D28" s="27">
        <f t="shared" si="2"/>
        <v>1</v>
      </c>
      <c r="F28" s="31"/>
      <c r="G28" s="31"/>
      <c r="H28" s="31"/>
    </row>
    <row r="29" spans="1:14" ht="15" customHeight="1" x14ac:dyDescent="0.25">
      <c r="A29" s="17">
        <f>A28+('Dados atemporais'!$B$15)/100</f>
        <v>2860</v>
      </c>
      <c r="B29" s="17">
        <f t="shared" si="0"/>
        <v>495.58420625256394</v>
      </c>
      <c r="C29" s="26">
        <f t="shared" si="1"/>
        <v>0</v>
      </c>
      <c r="D29" s="27">
        <f t="shared" si="2"/>
        <v>1</v>
      </c>
      <c r="E29" s="11"/>
      <c r="F29" s="31"/>
      <c r="G29" s="31"/>
      <c r="H29" s="31"/>
      <c r="I29" s="11"/>
      <c r="J29" s="11"/>
      <c r="K29" s="11"/>
      <c r="L29" s="11"/>
      <c r="M29" s="11"/>
      <c r="N29" s="11"/>
    </row>
    <row r="30" spans="1:14" ht="15" customHeight="1" x14ac:dyDescent="0.25">
      <c r="A30" s="17">
        <f>A29+('Dados atemporais'!$B$15)/100</f>
        <v>3003</v>
      </c>
      <c r="B30" s="17">
        <f t="shared" si="0"/>
        <v>495.6085271823805</v>
      </c>
      <c r="C30" s="26">
        <f t="shared" si="1"/>
        <v>0</v>
      </c>
      <c r="D30" s="27">
        <f t="shared" si="2"/>
        <v>1</v>
      </c>
      <c r="E30" s="11"/>
      <c r="F30" s="31"/>
      <c r="G30" s="31"/>
      <c r="H30" s="31"/>
      <c r="I30" s="11"/>
      <c r="J30" s="11"/>
      <c r="K30" s="11"/>
      <c r="L30" s="11"/>
      <c r="M30" s="11"/>
      <c r="N30" s="11"/>
    </row>
    <row r="31" spans="1:14" ht="15" customHeight="1" x14ac:dyDescent="0.25">
      <c r="A31" s="17">
        <f>A30+('Dados atemporais'!$B$15)/100</f>
        <v>3146</v>
      </c>
      <c r="B31" s="17">
        <f t="shared" si="0"/>
        <v>495.62858200096196</v>
      </c>
      <c r="C31" s="26">
        <f t="shared" si="1"/>
        <v>0</v>
      </c>
      <c r="D31" s="27">
        <f t="shared" si="2"/>
        <v>1</v>
      </c>
      <c r="E31" s="11"/>
      <c r="F31" s="31"/>
      <c r="G31" s="31"/>
      <c r="H31" s="31"/>
      <c r="I31" s="11"/>
      <c r="J31" s="11"/>
      <c r="K31" s="11"/>
      <c r="L31" s="11"/>
      <c r="M31" s="11"/>
      <c r="N31" s="11"/>
    </row>
    <row r="32" spans="1:14" x14ac:dyDescent="0.25">
      <c r="A32" s="17">
        <f>A31+('Dados atemporais'!$B$15)/100</f>
        <v>3289</v>
      </c>
      <c r="B32" s="17">
        <f t="shared" si="0"/>
        <v>495.64437070830843</v>
      </c>
      <c r="C32" s="26">
        <f t="shared" si="1"/>
        <v>0</v>
      </c>
      <c r="D32" s="27">
        <f t="shared" si="2"/>
        <v>1</v>
      </c>
      <c r="E32" s="11"/>
      <c r="F32" s="31"/>
      <c r="G32" s="31"/>
      <c r="H32" s="31"/>
      <c r="I32" s="11"/>
      <c r="J32" s="11"/>
      <c r="K32" s="11"/>
      <c r="L32" s="11"/>
      <c r="M32" s="11"/>
      <c r="N32" s="11"/>
    </row>
    <row r="33" spans="1:14" x14ac:dyDescent="0.25">
      <c r="A33" s="17">
        <f>A32+('Dados atemporais'!$B$15)/100</f>
        <v>3432</v>
      </c>
      <c r="B33" s="17">
        <f t="shared" si="0"/>
        <v>495.65589330441981</v>
      </c>
      <c r="C33" s="26">
        <f t="shared" si="1"/>
        <v>0</v>
      </c>
      <c r="D33" s="27">
        <f t="shared" si="2"/>
        <v>1</v>
      </c>
      <c r="E33" s="11"/>
      <c r="F33" s="31"/>
      <c r="G33" s="31"/>
      <c r="H33" s="31"/>
      <c r="I33" s="11"/>
      <c r="J33" s="11"/>
      <c r="K33" s="11"/>
      <c r="L33" s="11"/>
      <c r="M33" s="11"/>
      <c r="N33" s="11"/>
    </row>
    <row r="34" spans="1:14" x14ac:dyDescent="0.25">
      <c r="A34" s="17">
        <f>A33+('Dados atemporais'!$B$15)/100</f>
        <v>3575</v>
      </c>
      <c r="B34" s="17">
        <f t="shared" si="0"/>
        <v>495.6631497892962</v>
      </c>
      <c r="C34" s="26">
        <f t="shared" si="1"/>
        <v>0</v>
      </c>
      <c r="D34" s="27">
        <f t="shared" si="2"/>
        <v>1</v>
      </c>
      <c r="F34" s="31"/>
      <c r="G34" s="31"/>
      <c r="H34" s="31"/>
    </row>
    <row r="35" spans="1:14" x14ac:dyDescent="0.25">
      <c r="A35" s="17">
        <f>A34+('Dados atemporais'!$B$15)/100</f>
        <v>3718</v>
      </c>
      <c r="B35" s="17">
        <f t="shared" si="0"/>
        <v>495.6661401629375</v>
      </c>
      <c r="C35" s="26">
        <f t="shared" si="1"/>
        <v>0</v>
      </c>
      <c r="D35" s="27">
        <f t="shared" si="2"/>
        <v>1</v>
      </c>
      <c r="F35" s="31"/>
      <c r="G35" s="31"/>
      <c r="H35" s="31"/>
    </row>
    <row r="36" spans="1:14" x14ac:dyDescent="0.25">
      <c r="A36" s="17">
        <f>A35+('Dados atemporais'!$B$15)/100</f>
        <v>3861</v>
      </c>
      <c r="B36" s="17">
        <f t="shared" si="0"/>
        <v>495.66486442534381</v>
      </c>
      <c r="C36" s="26">
        <f t="shared" si="1"/>
        <v>0</v>
      </c>
      <c r="D36" s="27">
        <f t="shared" si="2"/>
        <v>1</v>
      </c>
      <c r="F36" s="31"/>
      <c r="G36" s="31"/>
      <c r="H36" s="31"/>
    </row>
    <row r="37" spans="1:14" x14ac:dyDescent="0.25">
      <c r="A37" s="17">
        <f>A36+('Dados atemporais'!$B$15)/100</f>
        <v>4004</v>
      </c>
      <c r="B37" s="17">
        <f t="shared" si="0"/>
        <v>495.65932257651502</v>
      </c>
      <c r="C37" s="26">
        <f t="shared" si="1"/>
        <v>0</v>
      </c>
      <c r="D37" s="27">
        <f t="shared" si="2"/>
        <v>1</v>
      </c>
      <c r="F37" s="31"/>
      <c r="G37" s="31"/>
      <c r="H37" s="31"/>
    </row>
    <row r="38" spans="1:14" x14ac:dyDescent="0.25">
      <c r="A38" s="17">
        <f>A37+('Dados atemporais'!$B$15)/100</f>
        <v>4147</v>
      </c>
      <c r="B38" s="17">
        <f t="shared" si="0"/>
        <v>495.64951461645126</v>
      </c>
      <c r="C38" s="26">
        <f t="shared" si="1"/>
        <v>0</v>
      </c>
      <c r="D38" s="27">
        <f t="shared" si="2"/>
        <v>1</v>
      </c>
      <c r="F38" s="31"/>
      <c r="G38" s="31"/>
      <c r="H38" s="31"/>
    </row>
    <row r="39" spans="1:14" x14ac:dyDescent="0.25">
      <c r="A39" s="17">
        <f>A38+('Dados atemporais'!$B$15)/100</f>
        <v>4290</v>
      </c>
      <c r="B39" s="17">
        <f t="shared" si="0"/>
        <v>495.63544054515239</v>
      </c>
      <c r="C39" s="26">
        <f t="shared" si="1"/>
        <v>0</v>
      </c>
      <c r="D39" s="27">
        <f t="shared" si="2"/>
        <v>1</v>
      </c>
      <c r="F39" s="31"/>
      <c r="G39" s="31"/>
      <c r="H39" s="31"/>
    </row>
    <row r="40" spans="1:14" x14ac:dyDescent="0.25">
      <c r="A40" s="17">
        <f>A39+('Dados atemporais'!$B$15)/100</f>
        <v>4433</v>
      </c>
      <c r="B40" s="17">
        <f t="shared" si="0"/>
        <v>495.61710036261854</v>
      </c>
      <c r="C40" s="26">
        <f t="shared" si="1"/>
        <v>0</v>
      </c>
      <c r="D40" s="27">
        <f t="shared" si="2"/>
        <v>1</v>
      </c>
      <c r="F40" s="31"/>
      <c r="G40" s="31"/>
      <c r="H40" s="31"/>
    </row>
    <row r="41" spans="1:14" x14ac:dyDescent="0.25">
      <c r="A41" s="17">
        <f>A40+('Dados atemporais'!$B$15)/100</f>
        <v>4576</v>
      </c>
      <c r="B41" s="17">
        <f t="shared" si="0"/>
        <v>495.5944940688496</v>
      </c>
      <c r="C41" s="26">
        <f t="shared" si="1"/>
        <v>0</v>
      </c>
      <c r="D41" s="27">
        <f t="shared" si="2"/>
        <v>1</v>
      </c>
      <c r="F41" s="31"/>
      <c r="G41" s="31"/>
      <c r="H41" s="31"/>
    </row>
    <row r="42" spans="1:14" x14ac:dyDescent="0.25">
      <c r="A42" s="17">
        <f>A41+('Dados atemporais'!$B$15)/100</f>
        <v>4719</v>
      </c>
      <c r="B42" s="17">
        <f t="shared" si="0"/>
        <v>495.56762166384567</v>
      </c>
      <c r="C42" s="26">
        <f t="shared" si="1"/>
        <v>0</v>
      </c>
      <c r="D42" s="27">
        <f t="shared" si="2"/>
        <v>1</v>
      </c>
      <c r="F42" s="31"/>
      <c r="G42" s="31"/>
      <c r="H42" s="31"/>
    </row>
    <row r="43" spans="1:14" x14ac:dyDescent="0.25">
      <c r="A43" s="17">
        <f>A42+('Dados atemporais'!$B$15)/100</f>
        <v>4862</v>
      </c>
      <c r="B43" s="17">
        <f t="shared" si="0"/>
        <v>495.53648314760665</v>
      </c>
      <c r="C43" s="26">
        <f t="shared" si="1"/>
        <v>0</v>
      </c>
      <c r="D43" s="27">
        <f t="shared" si="2"/>
        <v>1</v>
      </c>
      <c r="F43" s="31"/>
      <c r="G43" s="31"/>
      <c r="H43" s="31"/>
    </row>
    <row r="44" spans="1:14" x14ac:dyDescent="0.25">
      <c r="A44" s="17">
        <f>A43+('Dados atemporais'!$B$15)/100</f>
        <v>5005</v>
      </c>
      <c r="B44" s="17">
        <f t="shared" si="0"/>
        <v>495.50107852013264</v>
      </c>
      <c r="C44" s="26">
        <f t="shared" si="1"/>
        <v>0</v>
      </c>
      <c r="D44" s="27">
        <f t="shared" si="2"/>
        <v>1</v>
      </c>
      <c r="F44" s="31"/>
      <c r="G44" s="31"/>
      <c r="H44" s="31"/>
    </row>
    <row r="45" spans="1:14" x14ac:dyDescent="0.25">
      <c r="A45" s="17">
        <f>A44+('Dados atemporais'!$B$15)/100</f>
        <v>5148</v>
      </c>
      <c r="B45" s="17">
        <f t="shared" si="0"/>
        <v>495.46140778142353</v>
      </c>
      <c r="C45" s="26">
        <f t="shared" si="1"/>
        <v>0</v>
      </c>
      <c r="D45" s="27">
        <f t="shared" si="2"/>
        <v>1</v>
      </c>
      <c r="F45" s="31"/>
      <c r="G45" s="31"/>
      <c r="H45" s="31"/>
    </row>
    <row r="46" spans="1:14" x14ac:dyDescent="0.25">
      <c r="A46" s="17">
        <f>A45+('Dados atemporais'!$B$15)/100</f>
        <v>5291</v>
      </c>
      <c r="B46" s="17">
        <f t="shared" si="0"/>
        <v>495.41747093147944</v>
      </c>
      <c r="C46" s="26">
        <f t="shared" si="1"/>
        <v>0</v>
      </c>
      <c r="D46" s="27">
        <f t="shared" si="2"/>
        <v>1</v>
      </c>
      <c r="F46" s="31"/>
      <c r="G46" s="31"/>
      <c r="H46" s="31"/>
    </row>
    <row r="47" spans="1:14" x14ac:dyDescent="0.25">
      <c r="A47" s="17">
        <f>A46+('Dados atemporais'!$B$15)/100</f>
        <v>5434</v>
      </c>
      <c r="B47" s="17">
        <f t="shared" si="0"/>
        <v>495.36926797030026</v>
      </c>
      <c r="C47" s="26">
        <f t="shared" si="1"/>
        <v>0</v>
      </c>
      <c r="D47" s="27">
        <f t="shared" si="2"/>
        <v>1</v>
      </c>
      <c r="F47" s="31"/>
      <c r="G47" s="31"/>
      <c r="H47" s="31"/>
    </row>
    <row r="48" spans="1:14" x14ac:dyDescent="0.25">
      <c r="A48" s="17">
        <f>A47+('Dados atemporais'!$B$15)/100</f>
        <v>5577</v>
      </c>
      <c r="B48" s="17">
        <f t="shared" si="0"/>
        <v>495.31679889788609</v>
      </c>
      <c r="C48" s="26">
        <f t="shared" si="1"/>
        <v>0</v>
      </c>
      <c r="D48" s="27">
        <f t="shared" si="2"/>
        <v>1</v>
      </c>
      <c r="F48" s="31"/>
      <c r="G48" s="31"/>
      <c r="H48" s="31"/>
    </row>
    <row r="49" spans="1:8" x14ac:dyDescent="0.25">
      <c r="A49" s="17">
        <f>A48+('Dados atemporais'!$B$15)/100</f>
        <v>5720</v>
      </c>
      <c r="B49" s="17">
        <f t="shared" si="0"/>
        <v>495.26006371423682</v>
      </c>
      <c r="C49" s="26">
        <f t="shared" si="1"/>
        <v>0</v>
      </c>
      <c r="D49" s="27">
        <f t="shared" si="2"/>
        <v>1</v>
      </c>
      <c r="F49" s="31"/>
      <c r="G49" s="31"/>
      <c r="H49" s="31"/>
    </row>
    <row r="50" spans="1:8" x14ac:dyDescent="0.25">
      <c r="A50" s="17">
        <f>A49+('Dados atemporais'!$B$15)/100</f>
        <v>5863</v>
      </c>
      <c r="B50" s="17">
        <f t="shared" si="0"/>
        <v>495.19906241935257</v>
      </c>
      <c r="C50" s="26">
        <f t="shared" si="1"/>
        <v>0</v>
      </c>
      <c r="D50" s="27">
        <f t="shared" si="2"/>
        <v>1</v>
      </c>
      <c r="F50" s="31"/>
      <c r="G50" s="31"/>
      <c r="H50" s="31"/>
    </row>
    <row r="51" spans="1:8" x14ac:dyDescent="0.25">
      <c r="A51" s="17">
        <f>A50+('Dados atemporais'!$B$15)/100</f>
        <v>6006</v>
      </c>
      <c r="B51" s="17">
        <f t="shared" si="0"/>
        <v>495.13379501323323</v>
      </c>
      <c r="C51" s="26">
        <f t="shared" si="1"/>
        <v>0</v>
      </c>
      <c r="D51" s="27">
        <f t="shared" si="2"/>
        <v>1</v>
      </c>
      <c r="F51" s="31"/>
      <c r="G51" s="31"/>
      <c r="H51" s="31"/>
    </row>
    <row r="52" spans="1:8" x14ac:dyDescent="0.25">
      <c r="A52" s="17">
        <f>A51+('Dados atemporais'!$B$15)/100</f>
        <v>6149</v>
      </c>
      <c r="B52" s="17">
        <f t="shared" si="0"/>
        <v>495.0642614958789</v>
      </c>
      <c r="C52" s="26">
        <f t="shared" si="1"/>
        <v>0</v>
      </c>
      <c r="D52" s="27">
        <f t="shared" si="2"/>
        <v>1</v>
      </c>
      <c r="F52" s="31"/>
      <c r="G52" s="31"/>
      <c r="H52" s="31"/>
    </row>
    <row r="53" spans="1:8" x14ac:dyDescent="0.25">
      <c r="A53" s="17">
        <f>A52+('Dados atemporais'!$B$15)/100</f>
        <v>6292</v>
      </c>
      <c r="B53" s="17">
        <f t="shared" si="0"/>
        <v>494.99046186728947</v>
      </c>
      <c r="C53" s="26">
        <f t="shared" si="1"/>
        <v>0</v>
      </c>
      <c r="D53" s="27">
        <f t="shared" si="2"/>
        <v>1</v>
      </c>
      <c r="F53" s="31"/>
      <c r="G53" s="31"/>
      <c r="H53" s="31"/>
    </row>
    <row r="54" spans="1:8" x14ac:dyDescent="0.25">
      <c r="A54" s="17">
        <f>A53+('Dados atemporais'!$B$15)/100</f>
        <v>6435</v>
      </c>
      <c r="B54" s="17">
        <f t="shared" si="0"/>
        <v>494.91239612746506</v>
      </c>
      <c r="C54" s="26">
        <f t="shared" si="1"/>
        <v>0</v>
      </c>
      <c r="D54" s="27">
        <f t="shared" si="2"/>
        <v>1</v>
      </c>
      <c r="F54" s="31"/>
      <c r="G54" s="31"/>
      <c r="H54" s="31"/>
    </row>
    <row r="55" spans="1:8" x14ac:dyDescent="0.25">
      <c r="A55" s="17">
        <f>A54+('Dados atemporais'!$B$15)/100</f>
        <v>6578</v>
      </c>
      <c r="B55" s="17">
        <f t="shared" si="0"/>
        <v>494.83006427640555</v>
      </c>
      <c r="C55" s="26">
        <f t="shared" si="1"/>
        <v>0</v>
      </c>
      <c r="D55" s="27">
        <f t="shared" si="2"/>
        <v>1</v>
      </c>
      <c r="F55" s="31"/>
      <c r="G55" s="31"/>
      <c r="H55" s="31"/>
    </row>
    <row r="56" spans="1:8" x14ac:dyDescent="0.25">
      <c r="A56" s="17">
        <f>A55+('Dados atemporais'!$B$15)/100</f>
        <v>6721</v>
      </c>
      <c r="B56" s="17">
        <f t="shared" si="0"/>
        <v>494.74346631411106</v>
      </c>
      <c r="C56" s="26">
        <f t="shared" si="1"/>
        <v>0</v>
      </c>
      <c r="D56" s="27">
        <f t="shared" si="2"/>
        <v>1</v>
      </c>
      <c r="F56" s="31"/>
      <c r="G56" s="31"/>
      <c r="H56" s="31"/>
    </row>
    <row r="57" spans="1:8" x14ac:dyDescent="0.25">
      <c r="A57" s="17">
        <f>A56+('Dados atemporais'!$B$15)/100</f>
        <v>6864</v>
      </c>
      <c r="B57" s="17">
        <f t="shared" si="0"/>
        <v>494.65260224058147</v>
      </c>
      <c r="C57" s="26">
        <f t="shared" si="1"/>
        <v>0</v>
      </c>
      <c r="D57" s="27">
        <f t="shared" si="2"/>
        <v>1</v>
      </c>
      <c r="F57" s="31"/>
      <c r="G57" s="31"/>
      <c r="H57" s="31"/>
    </row>
    <row r="58" spans="1:8" x14ac:dyDescent="0.25">
      <c r="A58" s="17">
        <f>A57+('Dados atemporais'!$B$15)/100</f>
        <v>7007</v>
      </c>
      <c r="B58" s="17">
        <f t="shared" si="0"/>
        <v>494.5574720558169</v>
      </c>
      <c r="C58" s="26">
        <f t="shared" si="1"/>
        <v>0</v>
      </c>
      <c r="D58" s="27">
        <f t="shared" si="2"/>
        <v>1</v>
      </c>
      <c r="F58" s="31"/>
      <c r="G58" s="31"/>
      <c r="H58" s="31"/>
    </row>
    <row r="59" spans="1:8" x14ac:dyDescent="0.25">
      <c r="A59" s="17">
        <f>A58+('Dados atemporais'!$B$15)/100</f>
        <v>7150</v>
      </c>
      <c r="B59" s="17">
        <f t="shared" si="0"/>
        <v>494.45807575981723</v>
      </c>
      <c r="C59" s="26">
        <f t="shared" si="1"/>
        <v>0</v>
      </c>
      <c r="D59" s="27">
        <f t="shared" si="2"/>
        <v>1</v>
      </c>
      <c r="F59" s="31"/>
      <c r="G59" s="31"/>
      <c r="H59" s="31"/>
    </row>
    <row r="60" spans="1:8" x14ac:dyDescent="0.25">
      <c r="A60" s="17">
        <f>A59+('Dados atemporais'!$B$15)/100</f>
        <v>7293</v>
      </c>
      <c r="B60" s="17">
        <f t="shared" si="0"/>
        <v>494.35441335258258</v>
      </c>
      <c r="C60" s="26">
        <f t="shared" si="1"/>
        <v>0</v>
      </c>
      <c r="D60" s="27">
        <f t="shared" si="2"/>
        <v>1</v>
      </c>
      <c r="F60" s="31"/>
      <c r="G60" s="31"/>
      <c r="H60" s="31"/>
    </row>
    <row r="61" spans="1:8" x14ac:dyDescent="0.25">
      <c r="A61" s="17">
        <f>A60+('Dados atemporais'!$B$15)/100</f>
        <v>7436</v>
      </c>
      <c r="B61" s="17">
        <f t="shared" si="0"/>
        <v>494.24648483411283</v>
      </c>
      <c r="C61" s="26">
        <f t="shared" si="1"/>
        <v>0</v>
      </c>
      <c r="D61" s="27">
        <f t="shared" si="2"/>
        <v>1</v>
      </c>
      <c r="F61" s="31"/>
      <c r="G61" s="31"/>
      <c r="H61" s="31"/>
    </row>
    <row r="62" spans="1:8" x14ac:dyDescent="0.25">
      <c r="A62" s="17">
        <f>A61+('Dados atemporais'!$B$15)/100</f>
        <v>7579</v>
      </c>
      <c r="B62" s="17">
        <f t="shared" si="0"/>
        <v>494.1342902044081</v>
      </c>
      <c r="C62" s="26">
        <f t="shared" si="1"/>
        <v>0</v>
      </c>
      <c r="D62" s="27">
        <f t="shared" si="2"/>
        <v>1</v>
      </c>
      <c r="F62" s="31"/>
      <c r="G62" s="31"/>
      <c r="H62" s="31"/>
    </row>
    <row r="63" spans="1:8" x14ac:dyDescent="0.25">
      <c r="A63" s="17">
        <f>A62+('Dados atemporais'!$B$15)/100</f>
        <v>7722</v>
      </c>
      <c r="B63" s="17">
        <f t="shared" si="0"/>
        <v>494.01782946346827</v>
      </c>
      <c r="C63" s="26">
        <f t="shared" si="1"/>
        <v>0</v>
      </c>
      <c r="D63" s="27">
        <f t="shared" si="2"/>
        <v>1</v>
      </c>
      <c r="F63" s="31"/>
      <c r="G63" s="31"/>
      <c r="H63" s="31"/>
    </row>
    <row r="64" spans="1:8" x14ac:dyDescent="0.25">
      <c r="A64" s="17">
        <f>A63+('Dados atemporais'!$B$15)/100</f>
        <v>7865</v>
      </c>
      <c r="B64" s="17">
        <f t="shared" si="0"/>
        <v>493.89710261129346</v>
      </c>
      <c r="C64" s="26">
        <f t="shared" si="1"/>
        <v>0</v>
      </c>
      <c r="D64" s="27">
        <f t="shared" si="2"/>
        <v>1</v>
      </c>
      <c r="F64" s="31"/>
      <c r="G64" s="31"/>
      <c r="H64" s="31"/>
    </row>
    <row r="65" spans="1:8" x14ac:dyDescent="0.25">
      <c r="A65" s="17">
        <f>A64+('Dados atemporais'!$B$15)/100</f>
        <v>8008</v>
      </c>
      <c r="B65" s="17">
        <f t="shared" si="0"/>
        <v>493.77210964788355</v>
      </c>
      <c r="C65" s="26">
        <f t="shared" si="1"/>
        <v>0</v>
      </c>
      <c r="D65" s="27">
        <f t="shared" si="2"/>
        <v>1</v>
      </c>
      <c r="F65" s="31"/>
      <c r="G65" s="31"/>
      <c r="H65" s="31"/>
    </row>
    <row r="66" spans="1:8" x14ac:dyDescent="0.25">
      <c r="A66" s="17">
        <f>A65+('Dados atemporais'!$B$15)/100</f>
        <v>8151</v>
      </c>
      <c r="B66" s="17">
        <f t="shared" si="0"/>
        <v>493.64285057323866</v>
      </c>
      <c r="C66" s="26">
        <f t="shared" si="1"/>
        <v>0</v>
      </c>
      <c r="D66" s="27">
        <f t="shared" si="2"/>
        <v>1</v>
      </c>
      <c r="F66" s="31"/>
      <c r="G66" s="31"/>
      <c r="H66" s="31"/>
    </row>
    <row r="67" spans="1:8" x14ac:dyDescent="0.25">
      <c r="A67" s="17">
        <f>A66+('Dados atemporais'!$B$15)/100</f>
        <v>8294</v>
      </c>
      <c r="B67" s="17">
        <f t="shared" si="0"/>
        <v>493.50932538735867</v>
      </c>
      <c r="C67" s="26">
        <f t="shared" si="1"/>
        <v>0</v>
      </c>
      <c r="D67" s="27">
        <f t="shared" si="2"/>
        <v>1</v>
      </c>
      <c r="F67" s="31"/>
      <c r="G67" s="31"/>
      <c r="H67" s="31"/>
    </row>
    <row r="68" spans="1:8" x14ac:dyDescent="0.25">
      <c r="A68" s="17">
        <f>A67+('Dados atemporais'!$B$15)/100</f>
        <v>8437</v>
      </c>
      <c r="B68" s="17">
        <f t="shared" si="0"/>
        <v>493.3715340902437</v>
      </c>
      <c r="C68" s="26">
        <f t="shared" si="1"/>
        <v>0</v>
      </c>
      <c r="D68" s="27">
        <f t="shared" si="2"/>
        <v>1</v>
      </c>
      <c r="F68" s="31"/>
      <c r="G68" s="31"/>
      <c r="H68" s="31"/>
    </row>
    <row r="69" spans="1:8" x14ac:dyDescent="0.25">
      <c r="A69" s="17">
        <f>A68+('Dados atemporais'!$B$15)/100</f>
        <v>8580</v>
      </c>
      <c r="B69" s="17">
        <f t="shared" si="0"/>
        <v>493.22947668189363</v>
      </c>
      <c r="C69" s="26">
        <f t="shared" si="1"/>
        <v>0</v>
      </c>
      <c r="D69" s="27">
        <f t="shared" si="2"/>
        <v>1</v>
      </c>
      <c r="F69" s="31"/>
      <c r="G69" s="31"/>
      <c r="H69" s="31"/>
    </row>
    <row r="70" spans="1:8" x14ac:dyDescent="0.25">
      <c r="A70" s="17">
        <f>A69+('Dados atemporais'!$B$15)/100</f>
        <v>8723</v>
      </c>
      <c r="B70" s="17">
        <f t="shared" si="0"/>
        <v>493.08315316230858</v>
      </c>
      <c r="C70" s="26">
        <f t="shared" si="1"/>
        <v>0</v>
      </c>
      <c r="D70" s="27">
        <f t="shared" si="2"/>
        <v>1</v>
      </c>
      <c r="F70" s="31"/>
      <c r="G70" s="31"/>
      <c r="H70" s="31"/>
    </row>
    <row r="71" spans="1:8" x14ac:dyDescent="0.25">
      <c r="A71" s="17">
        <f>A70+('Dados atemporais'!$B$15)/100</f>
        <v>8866</v>
      </c>
      <c r="B71" s="17">
        <f t="shared" si="0"/>
        <v>492.93256353148843</v>
      </c>
      <c r="C71" s="26">
        <f t="shared" si="1"/>
        <v>0</v>
      </c>
      <c r="D71" s="27">
        <f t="shared" si="2"/>
        <v>1</v>
      </c>
      <c r="F71" s="31"/>
      <c r="G71" s="31"/>
      <c r="H71" s="31"/>
    </row>
    <row r="72" spans="1:8" x14ac:dyDescent="0.25">
      <c r="A72" s="17">
        <f>A71+('Dados atemporais'!$B$15)/100</f>
        <v>9009</v>
      </c>
      <c r="B72" s="17">
        <f t="shared" si="0"/>
        <v>492.77770778943329</v>
      </c>
      <c r="C72" s="26">
        <f t="shared" si="1"/>
        <v>0</v>
      </c>
      <c r="D72" s="27">
        <f t="shared" si="2"/>
        <v>1</v>
      </c>
      <c r="F72" s="31"/>
      <c r="G72" s="31"/>
      <c r="H72" s="31"/>
    </row>
    <row r="73" spans="1:8" x14ac:dyDescent="0.25">
      <c r="A73" s="17">
        <f>A72+('Dados atemporais'!$B$15)/100</f>
        <v>9152</v>
      </c>
      <c r="B73" s="17">
        <f t="shared" si="0"/>
        <v>492.61858593614306</v>
      </c>
      <c r="C73" s="26">
        <f t="shared" si="1"/>
        <v>0</v>
      </c>
      <c r="D73" s="27">
        <f t="shared" si="2"/>
        <v>1</v>
      </c>
      <c r="F73" s="31"/>
      <c r="G73" s="31"/>
      <c r="H73" s="31"/>
    </row>
    <row r="74" spans="1:8" x14ac:dyDescent="0.25">
      <c r="A74" s="17">
        <f>A73+('Dados atemporais'!$B$15)/100</f>
        <v>9295</v>
      </c>
      <c r="B74" s="17">
        <f t="shared" ref="B74:B109" si="3">B$1+B$2*A74+B$3*A74^2+B$4*A74^3+B$5*A74^4</f>
        <v>492.45519797161785</v>
      </c>
      <c r="C74" s="26">
        <f t="shared" ref="C74:C109" si="4">$C$1+$C$2*A74</f>
        <v>0</v>
      </c>
      <c r="D74" s="27">
        <f t="shared" ref="D74:D109" si="5">(ABS(B74-C74)/B74)</f>
        <v>1</v>
      </c>
      <c r="F74" s="31"/>
      <c r="G74" s="31"/>
      <c r="H74" s="31"/>
    </row>
    <row r="75" spans="1:8" x14ac:dyDescent="0.25">
      <c r="A75" s="17">
        <f>A74+('Dados atemporais'!$B$15)/100</f>
        <v>9438</v>
      </c>
      <c r="B75" s="17">
        <f t="shared" si="3"/>
        <v>492.28754389585754</v>
      </c>
      <c r="C75" s="26">
        <f t="shared" si="4"/>
        <v>0</v>
      </c>
      <c r="D75" s="27">
        <f t="shared" si="5"/>
        <v>1</v>
      </c>
      <c r="F75" s="31"/>
      <c r="G75" s="31"/>
      <c r="H75" s="31"/>
    </row>
    <row r="76" spans="1:8" x14ac:dyDescent="0.25">
      <c r="A76" s="17">
        <f>A75+('Dados atemporais'!$B$15)/100</f>
        <v>9581</v>
      </c>
      <c r="B76" s="17">
        <f t="shared" si="3"/>
        <v>492.11562370886224</v>
      </c>
      <c r="C76" s="26">
        <f t="shared" si="4"/>
        <v>0</v>
      </c>
      <c r="D76" s="27">
        <f t="shared" si="5"/>
        <v>1</v>
      </c>
      <c r="F76" s="31"/>
      <c r="G76" s="31"/>
      <c r="H76" s="31"/>
    </row>
    <row r="77" spans="1:8" x14ac:dyDescent="0.25">
      <c r="A77" s="17">
        <f>A76+('Dados atemporais'!$B$15)/100</f>
        <v>9724</v>
      </c>
      <c r="B77" s="17">
        <f t="shared" si="3"/>
        <v>491.93943741063185</v>
      </c>
      <c r="C77" s="26">
        <f t="shared" si="4"/>
        <v>0</v>
      </c>
      <c r="D77" s="27">
        <f t="shared" si="5"/>
        <v>1</v>
      </c>
      <c r="F77" s="31"/>
      <c r="G77" s="31"/>
      <c r="H77" s="31"/>
    </row>
    <row r="78" spans="1:8" x14ac:dyDescent="0.25">
      <c r="A78" s="17">
        <f>A77+('Dados atemporais'!$B$15)/100</f>
        <v>9867</v>
      </c>
      <c r="B78" s="17">
        <f t="shared" si="3"/>
        <v>491.75898500116648</v>
      </c>
      <c r="C78" s="26">
        <f t="shared" si="4"/>
        <v>0</v>
      </c>
      <c r="D78" s="27">
        <f t="shared" si="5"/>
        <v>1</v>
      </c>
      <c r="F78" s="31"/>
      <c r="G78" s="31"/>
      <c r="H78" s="31"/>
    </row>
    <row r="79" spans="1:8" x14ac:dyDescent="0.25">
      <c r="A79" s="17">
        <f>A78+('Dados atemporais'!$B$15)/100</f>
        <v>10010</v>
      </c>
      <c r="B79" s="17">
        <f t="shared" si="3"/>
        <v>491.57426648046601</v>
      </c>
      <c r="C79" s="26">
        <f t="shared" si="4"/>
        <v>0</v>
      </c>
      <c r="D79" s="27">
        <f t="shared" si="5"/>
        <v>1</v>
      </c>
      <c r="F79" s="31"/>
      <c r="G79" s="31"/>
      <c r="H79" s="31"/>
    </row>
    <row r="80" spans="1:8" x14ac:dyDescent="0.25">
      <c r="A80" s="17">
        <f>A79+('Dados atemporais'!$B$15)/100</f>
        <v>10153</v>
      </c>
      <c r="B80" s="17">
        <f t="shared" si="3"/>
        <v>491.38528184853055</v>
      </c>
      <c r="C80" s="26">
        <f t="shared" si="4"/>
        <v>0</v>
      </c>
      <c r="D80" s="27">
        <f t="shared" si="5"/>
        <v>1</v>
      </c>
      <c r="F80" s="31"/>
      <c r="G80" s="31"/>
      <c r="H80" s="31"/>
    </row>
    <row r="81" spans="1:8" x14ac:dyDescent="0.25">
      <c r="A81" s="17">
        <f>A80+('Dados atemporais'!$B$15)/100</f>
        <v>10296</v>
      </c>
      <c r="B81" s="17">
        <f t="shared" si="3"/>
        <v>491.19203110536</v>
      </c>
      <c r="C81" s="26">
        <f t="shared" si="4"/>
        <v>0</v>
      </c>
      <c r="D81" s="27">
        <f t="shared" si="5"/>
        <v>1</v>
      </c>
      <c r="F81" s="31"/>
      <c r="G81" s="31"/>
      <c r="H81" s="31"/>
    </row>
    <row r="82" spans="1:8" x14ac:dyDescent="0.25">
      <c r="A82" s="17">
        <f>A81+('Dados atemporais'!$B$15)/100</f>
        <v>10439</v>
      </c>
      <c r="B82" s="17">
        <f t="shared" si="3"/>
        <v>490.99451425095447</v>
      </c>
      <c r="C82" s="26">
        <f t="shared" si="4"/>
        <v>0</v>
      </c>
      <c r="D82" s="27">
        <f t="shared" si="5"/>
        <v>1</v>
      </c>
      <c r="F82" s="31"/>
      <c r="G82" s="31"/>
      <c r="H82" s="31"/>
    </row>
    <row r="83" spans="1:8" x14ac:dyDescent="0.25">
      <c r="A83" s="17">
        <f>A82+('Dados atemporais'!$B$15)/100</f>
        <v>10582</v>
      </c>
      <c r="B83" s="17">
        <f t="shared" si="3"/>
        <v>490.79273128531383</v>
      </c>
      <c r="C83" s="26">
        <f t="shared" si="4"/>
        <v>0</v>
      </c>
      <c r="D83" s="27">
        <f t="shared" si="5"/>
        <v>1</v>
      </c>
      <c r="F83" s="31"/>
      <c r="G83" s="31"/>
      <c r="H83" s="31"/>
    </row>
    <row r="84" spans="1:8" x14ac:dyDescent="0.25">
      <c r="A84" s="17">
        <f>A83+('Dados atemporais'!$B$15)/100</f>
        <v>10725</v>
      </c>
      <c r="B84" s="17">
        <f t="shared" si="3"/>
        <v>490.58668220843822</v>
      </c>
      <c r="C84" s="26">
        <f t="shared" si="4"/>
        <v>0</v>
      </c>
      <c r="D84" s="27">
        <f t="shared" si="5"/>
        <v>1</v>
      </c>
      <c r="F84" s="31"/>
      <c r="G84" s="31"/>
      <c r="H84" s="31"/>
    </row>
    <row r="85" spans="1:8" x14ac:dyDescent="0.25">
      <c r="A85" s="17">
        <f>A84+('Dados atemporais'!$B$15)/100</f>
        <v>10868</v>
      </c>
      <c r="B85" s="17">
        <f t="shared" si="3"/>
        <v>490.37636702032751</v>
      </c>
      <c r="C85" s="26">
        <f t="shared" si="4"/>
        <v>0</v>
      </c>
      <c r="D85" s="27">
        <f t="shared" si="5"/>
        <v>1</v>
      </c>
      <c r="F85" s="31"/>
      <c r="G85" s="31"/>
      <c r="H85" s="31"/>
    </row>
    <row r="86" spans="1:8" x14ac:dyDescent="0.25">
      <c r="A86" s="17">
        <f>A85+('Dados atemporais'!$B$15)/100</f>
        <v>11011</v>
      </c>
      <c r="B86" s="17">
        <f t="shared" si="3"/>
        <v>490.16178572098181</v>
      </c>
      <c r="C86" s="26">
        <f t="shared" si="4"/>
        <v>0</v>
      </c>
      <c r="D86" s="27">
        <f t="shared" si="5"/>
        <v>1</v>
      </c>
      <c r="F86" s="31"/>
      <c r="G86" s="31"/>
      <c r="H86" s="31"/>
    </row>
    <row r="87" spans="1:8" x14ac:dyDescent="0.25">
      <c r="A87" s="17">
        <f>A86+('Dados atemporais'!$B$15)/100</f>
        <v>11154</v>
      </c>
      <c r="B87" s="17">
        <f t="shared" si="3"/>
        <v>489.94293831040102</v>
      </c>
      <c r="C87" s="26">
        <f t="shared" si="4"/>
        <v>0</v>
      </c>
      <c r="D87" s="27">
        <f t="shared" si="5"/>
        <v>1</v>
      </c>
      <c r="F87" s="31"/>
      <c r="G87" s="31"/>
      <c r="H87" s="31"/>
    </row>
    <row r="88" spans="1:8" x14ac:dyDescent="0.25">
      <c r="A88" s="17">
        <f>A87+('Dados atemporais'!$B$15)/100</f>
        <v>11297</v>
      </c>
      <c r="B88" s="17">
        <f t="shared" si="3"/>
        <v>489.71982478858524</v>
      </c>
      <c r="C88" s="26">
        <f t="shared" si="4"/>
        <v>0</v>
      </c>
      <c r="D88" s="27">
        <f t="shared" si="5"/>
        <v>1</v>
      </c>
      <c r="F88" s="31"/>
      <c r="G88" s="31"/>
      <c r="H88" s="31"/>
    </row>
    <row r="89" spans="1:8" x14ac:dyDescent="0.25">
      <c r="A89" s="17">
        <f>A88+('Dados atemporais'!$B$15)/100</f>
        <v>11440</v>
      </c>
      <c r="B89" s="17">
        <f t="shared" si="3"/>
        <v>489.49244515553437</v>
      </c>
      <c r="C89" s="26">
        <f t="shared" si="4"/>
        <v>0</v>
      </c>
      <c r="D89" s="27">
        <f t="shared" si="5"/>
        <v>1</v>
      </c>
      <c r="F89" s="31"/>
      <c r="G89" s="31"/>
      <c r="H89" s="31"/>
    </row>
    <row r="90" spans="1:8" x14ac:dyDescent="0.25">
      <c r="A90" s="17">
        <f>A89+('Dados atemporais'!$B$15)/100</f>
        <v>11583</v>
      </c>
      <c r="B90" s="17">
        <f t="shared" si="3"/>
        <v>489.26079941124851</v>
      </c>
      <c r="C90" s="26">
        <f t="shared" si="4"/>
        <v>0</v>
      </c>
      <c r="D90" s="27">
        <f t="shared" si="5"/>
        <v>1</v>
      </c>
      <c r="F90" s="31"/>
      <c r="G90" s="31"/>
      <c r="H90" s="31"/>
    </row>
    <row r="91" spans="1:8" x14ac:dyDescent="0.25">
      <c r="A91" s="17">
        <f>A90+('Dados atemporais'!$B$15)/100</f>
        <v>11726</v>
      </c>
      <c r="B91" s="17">
        <f t="shared" si="3"/>
        <v>489.02488755572756</v>
      </c>
      <c r="C91" s="26">
        <f t="shared" si="4"/>
        <v>0</v>
      </c>
      <c r="D91" s="27">
        <f t="shared" si="5"/>
        <v>1</v>
      </c>
      <c r="F91" s="31"/>
      <c r="G91" s="31"/>
      <c r="H91" s="31"/>
    </row>
    <row r="92" spans="1:8" x14ac:dyDescent="0.25">
      <c r="A92" s="17">
        <f>A91+('Dados atemporais'!$B$15)/100</f>
        <v>11869</v>
      </c>
      <c r="B92" s="17">
        <f t="shared" si="3"/>
        <v>488.78470958897162</v>
      </c>
      <c r="C92" s="26">
        <f t="shared" si="4"/>
        <v>0</v>
      </c>
      <c r="D92" s="27">
        <f t="shared" si="5"/>
        <v>1</v>
      </c>
      <c r="F92" s="31"/>
      <c r="G92" s="31"/>
      <c r="H92" s="31"/>
    </row>
    <row r="93" spans="1:8" x14ac:dyDescent="0.25">
      <c r="A93" s="17">
        <f>A92+('Dados atemporais'!$B$15)/100</f>
        <v>12012</v>
      </c>
      <c r="B93" s="17">
        <f t="shared" si="3"/>
        <v>488.54026551098059</v>
      </c>
      <c r="C93" s="26">
        <f t="shared" si="4"/>
        <v>0</v>
      </c>
      <c r="D93" s="27">
        <f t="shared" si="5"/>
        <v>1</v>
      </c>
      <c r="F93" s="31"/>
      <c r="G93" s="31"/>
      <c r="H93" s="31"/>
    </row>
    <row r="94" spans="1:8" x14ac:dyDescent="0.25">
      <c r="A94" s="17">
        <f>A93+('Dados atemporais'!$B$15)/100</f>
        <v>12155</v>
      </c>
      <c r="B94" s="17">
        <f t="shared" si="3"/>
        <v>488.29155532175457</v>
      </c>
      <c r="C94" s="26">
        <f t="shared" si="4"/>
        <v>0</v>
      </c>
      <c r="D94" s="27">
        <f t="shared" si="5"/>
        <v>1</v>
      </c>
      <c r="F94" s="31"/>
      <c r="G94" s="31"/>
      <c r="H94" s="31"/>
    </row>
    <row r="95" spans="1:8" x14ac:dyDescent="0.25">
      <c r="A95" s="17">
        <f>A94+('Dados atemporais'!$B$15)/100</f>
        <v>12298</v>
      </c>
      <c r="B95" s="17">
        <f t="shared" si="3"/>
        <v>488.03857902129346</v>
      </c>
      <c r="C95" s="26">
        <f t="shared" si="4"/>
        <v>0</v>
      </c>
      <c r="D95" s="27">
        <f t="shared" si="5"/>
        <v>1</v>
      </c>
      <c r="F95" s="31"/>
      <c r="G95" s="31"/>
      <c r="H95" s="31"/>
    </row>
    <row r="96" spans="1:8" x14ac:dyDescent="0.25">
      <c r="A96" s="17">
        <f>A95+('Dados atemporais'!$B$15)/100</f>
        <v>12441</v>
      </c>
      <c r="B96" s="17">
        <f t="shared" si="3"/>
        <v>487.78133660959736</v>
      </c>
      <c r="C96" s="26">
        <f t="shared" si="4"/>
        <v>0</v>
      </c>
      <c r="D96" s="27">
        <f t="shared" si="5"/>
        <v>1</v>
      </c>
      <c r="F96" s="31"/>
      <c r="G96" s="31"/>
      <c r="H96" s="31"/>
    </row>
    <row r="97" spans="1:6" x14ac:dyDescent="0.25">
      <c r="A97" s="17">
        <f>A96+('Dados atemporais'!$B$15)/100</f>
        <v>12584</v>
      </c>
      <c r="B97" s="17">
        <f t="shared" si="3"/>
        <v>487.51982808666617</v>
      </c>
      <c r="C97" s="26">
        <f t="shared" si="4"/>
        <v>0</v>
      </c>
      <c r="D97" s="27">
        <f t="shared" si="5"/>
        <v>1</v>
      </c>
      <c r="F97" s="31"/>
    </row>
    <row r="98" spans="1:6" x14ac:dyDescent="0.25">
      <c r="A98" s="17">
        <f>A97+('Dados atemporais'!$B$15)/100</f>
        <v>12727</v>
      </c>
      <c r="B98" s="17">
        <f t="shared" si="3"/>
        <v>487.25405345249999</v>
      </c>
      <c r="C98" s="26">
        <f t="shared" si="4"/>
        <v>0</v>
      </c>
      <c r="D98" s="27">
        <f t="shared" si="5"/>
        <v>1</v>
      </c>
      <c r="F98" s="31"/>
    </row>
    <row r="99" spans="1:6" x14ac:dyDescent="0.25">
      <c r="A99" s="17">
        <f>A98+('Dados atemporais'!$B$15)/100</f>
        <v>12870</v>
      </c>
      <c r="B99" s="17">
        <f t="shared" si="3"/>
        <v>486.98401270709871</v>
      </c>
      <c r="C99" s="26">
        <f t="shared" si="4"/>
        <v>0</v>
      </c>
      <c r="D99" s="27">
        <f t="shared" si="5"/>
        <v>1</v>
      </c>
      <c r="F99" s="31"/>
    </row>
    <row r="100" spans="1:6" x14ac:dyDescent="0.25">
      <c r="A100" s="17">
        <f>A99+('Dados atemporais'!$B$15)/100</f>
        <v>13013</v>
      </c>
      <c r="B100" s="17">
        <f t="shared" si="3"/>
        <v>486.70970585046246</v>
      </c>
      <c r="C100" s="26">
        <f t="shared" si="4"/>
        <v>0</v>
      </c>
      <c r="D100" s="27">
        <f t="shared" si="5"/>
        <v>1</v>
      </c>
      <c r="F100" s="31"/>
    </row>
    <row r="101" spans="1:6" x14ac:dyDescent="0.25">
      <c r="A101" s="17">
        <f>A100+('Dados atemporais'!$B$15)/100</f>
        <v>13156</v>
      </c>
      <c r="B101" s="17">
        <f t="shared" si="3"/>
        <v>486.4311328825911</v>
      </c>
      <c r="C101" s="26">
        <f t="shared" si="4"/>
        <v>0</v>
      </c>
      <c r="D101" s="27">
        <f t="shared" si="5"/>
        <v>1</v>
      </c>
      <c r="F101" s="31"/>
    </row>
    <row r="102" spans="1:6" x14ac:dyDescent="0.25">
      <c r="A102" s="17">
        <f>A101+('Dados atemporais'!$B$15)/100</f>
        <v>13299</v>
      </c>
      <c r="B102" s="17">
        <f t="shared" si="3"/>
        <v>486.14829380348476</v>
      </c>
      <c r="C102" s="26">
        <f t="shared" si="4"/>
        <v>0</v>
      </c>
      <c r="D102" s="27">
        <f t="shared" si="5"/>
        <v>1</v>
      </c>
      <c r="F102" s="31"/>
    </row>
    <row r="103" spans="1:6" x14ac:dyDescent="0.25">
      <c r="A103" s="17">
        <f>A102+('Dados atemporais'!$B$15)/100</f>
        <v>13442</v>
      </c>
      <c r="B103" s="17">
        <f t="shared" si="3"/>
        <v>485.86118861314333</v>
      </c>
      <c r="C103" s="26">
        <f t="shared" si="4"/>
        <v>0</v>
      </c>
      <c r="D103" s="27">
        <f t="shared" si="5"/>
        <v>1</v>
      </c>
      <c r="F103" s="31"/>
    </row>
    <row r="104" spans="1:6" x14ac:dyDescent="0.25">
      <c r="A104" s="17">
        <f>A103+('Dados atemporais'!$B$15)/100</f>
        <v>13585</v>
      </c>
      <c r="B104" s="17">
        <f t="shared" si="3"/>
        <v>485.56981731156691</v>
      </c>
      <c r="C104" s="26">
        <f t="shared" si="4"/>
        <v>0</v>
      </c>
      <c r="D104" s="27">
        <f t="shared" si="5"/>
        <v>1</v>
      </c>
      <c r="F104" s="31"/>
    </row>
    <row r="105" spans="1:6" x14ac:dyDescent="0.25">
      <c r="A105" s="17">
        <f>A104+('Dados atemporais'!$B$15)/100</f>
        <v>13728</v>
      </c>
      <c r="B105" s="17">
        <f t="shared" si="3"/>
        <v>485.27417989875539</v>
      </c>
      <c r="C105" s="26">
        <f t="shared" si="4"/>
        <v>0</v>
      </c>
      <c r="D105" s="27">
        <f t="shared" si="5"/>
        <v>1</v>
      </c>
      <c r="F105" s="31"/>
    </row>
    <row r="106" spans="1:6" x14ac:dyDescent="0.25">
      <c r="A106" s="17">
        <f>A105+('Dados atemporais'!$B$15)/100</f>
        <v>13871</v>
      </c>
      <c r="B106" s="17">
        <f t="shared" si="3"/>
        <v>484.97427637470889</v>
      </c>
      <c r="C106" s="26">
        <f t="shared" si="4"/>
        <v>0</v>
      </c>
      <c r="D106" s="27">
        <f t="shared" si="5"/>
        <v>1</v>
      </c>
      <c r="F106" s="31"/>
    </row>
    <row r="107" spans="1:6" x14ac:dyDescent="0.25">
      <c r="A107" s="17">
        <f>A106+('Dados atemporais'!$B$15)/100</f>
        <v>14014</v>
      </c>
      <c r="B107" s="17">
        <f t="shared" si="3"/>
        <v>484.6701067394273</v>
      </c>
      <c r="C107" s="26">
        <f t="shared" si="4"/>
        <v>0</v>
      </c>
      <c r="D107" s="27">
        <f t="shared" si="5"/>
        <v>1</v>
      </c>
      <c r="F107" s="31"/>
    </row>
    <row r="108" spans="1:6" x14ac:dyDescent="0.25">
      <c r="A108" s="17">
        <f>A107+('Dados atemporais'!$B$15)/100</f>
        <v>14157</v>
      </c>
      <c r="B108" s="17">
        <f t="shared" si="3"/>
        <v>484.36167099291072</v>
      </c>
      <c r="C108" s="26">
        <f t="shared" si="4"/>
        <v>0</v>
      </c>
      <c r="D108" s="27">
        <f t="shared" si="5"/>
        <v>1</v>
      </c>
      <c r="F108" s="31"/>
    </row>
    <row r="109" spans="1:6" x14ac:dyDescent="0.25">
      <c r="A109" s="17">
        <f>A108+('Dados atemporais'!$B$15)/100</f>
        <v>14300</v>
      </c>
      <c r="B109" s="17">
        <f t="shared" si="3"/>
        <v>484.04896913515904</v>
      </c>
      <c r="C109" s="26">
        <f t="shared" si="4"/>
        <v>0</v>
      </c>
      <c r="D109" s="27">
        <f t="shared" si="5"/>
        <v>1</v>
      </c>
      <c r="F109" s="3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E3D-FAE3-4D06-9F71-0F514ED9AEE5}">
  <dimension ref="A1:H8"/>
  <sheetViews>
    <sheetView tabSelected="1" workbookViewId="0">
      <selection activeCell="C9" sqref="C9"/>
    </sheetView>
  </sheetViews>
  <sheetFormatPr defaultRowHeight="15" x14ac:dyDescent="0.25"/>
  <cols>
    <col min="3" max="3" width="13.7109375" customWidth="1"/>
    <col min="4" max="4" width="12.42578125" customWidth="1"/>
    <col min="5" max="5" width="13.42578125" customWidth="1"/>
    <col min="6" max="6" width="22.42578125" customWidth="1"/>
    <col min="7" max="7" width="13.28515625" customWidth="1"/>
    <col min="8" max="8" width="21.85546875" customWidth="1"/>
  </cols>
  <sheetData>
    <row r="1" spans="1:8" x14ac:dyDescent="0.25">
      <c r="B1" s="29" t="s">
        <v>28</v>
      </c>
      <c r="C1" s="29" t="s">
        <v>29</v>
      </c>
      <c r="D1" s="29" t="s">
        <v>30</v>
      </c>
      <c r="E1" s="29" t="s">
        <v>46</v>
      </c>
      <c r="F1" s="29" t="s">
        <v>61</v>
      </c>
      <c r="G1" s="29" t="s">
        <v>62</v>
      </c>
      <c r="H1" s="18" t="s">
        <v>45</v>
      </c>
    </row>
    <row r="2" spans="1:8" x14ac:dyDescent="0.25">
      <c r="A2" s="29">
        <v>0</v>
      </c>
      <c r="B2" s="34">
        <v>0</v>
      </c>
      <c r="C2" s="34">
        <v>0.1561626383115457</v>
      </c>
      <c r="D2" s="34">
        <v>0</v>
      </c>
      <c r="E2" s="34">
        <v>1.018878128666101E-2</v>
      </c>
      <c r="F2" s="34">
        <v>0</v>
      </c>
      <c r="G2" s="30">
        <v>0.25054267978969302</v>
      </c>
      <c r="H2" s="22">
        <v>14.9455580011488</v>
      </c>
    </row>
    <row r="3" spans="1:8" x14ac:dyDescent="0.25">
      <c r="A3" s="29">
        <v>1</v>
      </c>
      <c r="B3" s="34">
        <v>1</v>
      </c>
      <c r="C3" s="34">
        <v>0.1517175753252715</v>
      </c>
      <c r="D3" s="34">
        <v>0</v>
      </c>
      <c r="E3" s="34">
        <v>1.0961420990283769E-2</v>
      </c>
      <c r="F3" s="34">
        <v>1.6502296336542801</v>
      </c>
      <c r="G3" s="30"/>
      <c r="H3" s="22"/>
    </row>
    <row r="4" spans="1:8" x14ac:dyDescent="0.25">
      <c r="A4" s="29">
        <v>2</v>
      </c>
      <c r="B4" s="34">
        <v>2</v>
      </c>
      <c r="C4" s="34">
        <v>0.14804851588558751</v>
      </c>
      <c r="D4" s="34">
        <v>0</v>
      </c>
      <c r="E4" s="34">
        <v>1.138659096827291E-2</v>
      </c>
      <c r="F4" s="34">
        <v>4.3745062676197159</v>
      </c>
      <c r="G4" s="30"/>
      <c r="H4" s="30"/>
    </row>
    <row r="5" spans="1:8" x14ac:dyDescent="0.25">
      <c r="A5" s="29">
        <v>3</v>
      </c>
      <c r="B5" s="34">
        <v>3</v>
      </c>
      <c r="C5" s="34">
        <v>0.1451554599924936</v>
      </c>
      <c r="D5" s="34">
        <v>0</v>
      </c>
      <c r="E5" s="34">
        <v>1.155421437838779E-2</v>
      </c>
      <c r="F5" s="34">
        <v>7.5966472685530331</v>
      </c>
      <c r="G5" s="30"/>
      <c r="H5" s="30"/>
    </row>
    <row r="6" spans="1:8" x14ac:dyDescent="0.25">
      <c r="A6" s="29"/>
      <c r="B6" s="34"/>
      <c r="C6" s="34"/>
      <c r="D6" s="34"/>
      <c r="E6" s="34"/>
      <c r="F6" s="34"/>
      <c r="G6" s="30"/>
      <c r="H6" s="30"/>
    </row>
    <row r="7" spans="1:8" x14ac:dyDescent="0.25">
      <c r="A7" s="29"/>
      <c r="B7" s="34"/>
      <c r="C7" s="34"/>
      <c r="D7" s="34"/>
      <c r="E7" s="34"/>
      <c r="F7" s="34"/>
      <c r="G7" s="30"/>
      <c r="H7" s="30"/>
    </row>
    <row r="8" spans="1:8" x14ac:dyDescent="0.25">
      <c r="A8" s="29"/>
      <c r="B8" s="34"/>
      <c r="C8" s="34"/>
      <c r="D8" s="34"/>
      <c r="E8" s="34"/>
      <c r="F8" s="34"/>
      <c r="G8" s="30"/>
      <c r="H8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atemporais</vt:lpstr>
      <vt:lpstr>Cota de Montante</vt:lpstr>
      <vt:lpstr>Cota de Jusante</vt:lpstr>
      <vt:lpstr>Cortes_FPH_Linear_V_DESSEM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LABPLAN_27517</dc:creator>
  <cp:lastModifiedBy>DAVID L S ABREU</cp:lastModifiedBy>
  <dcterms:created xsi:type="dcterms:W3CDTF">2017-05-12T18:37:07Z</dcterms:created>
  <dcterms:modified xsi:type="dcterms:W3CDTF">2024-10-22T17:19:57Z</dcterms:modified>
</cp:coreProperties>
</file>