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GitHub\fph_lin\FPH_Linear\"/>
    </mc:Choice>
  </mc:AlternateContent>
  <xr:revisionPtr revIDLastSave="0" documentId="13_ncr:1_{5329F0A1-7FAC-4CFA-80D1-5D2BACC7DCBC}" xr6:coauthVersionLast="47" xr6:coauthVersionMax="47" xr10:uidLastSave="{00000000-0000-0000-0000-000000000000}"/>
  <bookViews>
    <workbookView xWindow="-120" yWindow="-120" windowWidth="29040" windowHeight="15840" tabRatio="854" activeTab="5" xr2:uid="{00000000-000D-0000-FFFF-FFFF00000000}"/>
  </bookViews>
  <sheets>
    <sheet name="Dados atemporais" sheetId="38" r:id="rId1"/>
    <sheet name="Cota de Montante" sheetId="39" r:id="rId2"/>
    <sheet name="Cota de Jusante" sheetId="41" r:id="rId3"/>
    <sheet name="Cortes_FPH_Linear_V_Faixa" sheetId="42" r:id="rId4"/>
    <sheet name="Cortes_FPH_Linear_V50%_DESSEM" sheetId="43" r:id="rId5"/>
    <sheet name="Disc x Erro" sheetId="44" r:id="rId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1" l="1"/>
  <c r="A12" i="41"/>
  <c r="A13" i="41" s="1"/>
  <c r="A14" i="41" s="1"/>
  <c r="A15" i="41" s="1"/>
  <c r="A10" i="41"/>
  <c r="C10" i="41"/>
  <c r="C9" i="41"/>
  <c r="D9" i="41" s="1"/>
  <c r="B6" i="39"/>
  <c r="C109" i="39"/>
  <c r="D109" i="39" s="1"/>
  <c r="D108" i="39"/>
  <c r="C108" i="39"/>
  <c r="C107" i="39"/>
  <c r="D107" i="39" s="1"/>
  <c r="D106" i="39"/>
  <c r="C106" i="39"/>
  <c r="D105" i="39"/>
  <c r="C105" i="39"/>
  <c r="C104" i="39"/>
  <c r="D104" i="39" s="1"/>
  <c r="D103" i="39"/>
  <c r="C103" i="39"/>
  <c r="D102" i="39"/>
  <c r="C102" i="39"/>
  <c r="C101" i="39"/>
  <c r="D101" i="39" s="1"/>
  <c r="D100" i="39"/>
  <c r="C100" i="39"/>
  <c r="D99" i="39"/>
  <c r="C99" i="39"/>
  <c r="C98" i="39"/>
  <c r="D98" i="39" s="1"/>
  <c r="D97" i="39"/>
  <c r="C97" i="39"/>
  <c r="D96" i="39"/>
  <c r="C96" i="39"/>
  <c r="C95" i="39"/>
  <c r="D95" i="39" s="1"/>
  <c r="D94" i="39"/>
  <c r="C94" i="39"/>
  <c r="D93" i="39"/>
  <c r="C93" i="39"/>
  <c r="C92" i="39"/>
  <c r="D92" i="39" s="1"/>
  <c r="D91" i="39"/>
  <c r="C91" i="39"/>
  <c r="D90" i="39"/>
  <c r="C90" i="39"/>
  <c r="C89" i="39"/>
  <c r="D89" i="39" s="1"/>
  <c r="D88" i="39"/>
  <c r="C88" i="39"/>
  <c r="D87" i="39"/>
  <c r="C87" i="39"/>
  <c r="C86" i="39"/>
  <c r="D86" i="39" s="1"/>
  <c r="D85" i="39"/>
  <c r="C85" i="39"/>
  <c r="D84" i="39"/>
  <c r="C84" i="39"/>
  <c r="C83" i="39"/>
  <c r="D83" i="39" s="1"/>
  <c r="D82" i="39"/>
  <c r="C82" i="39"/>
  <c r="D81" i="39"/>
  <c r="C81" i="39"/>
  <c r="C80" i="39"/>
  <c r="D80" i="39" s="1"/>
  <c r="D79" i="39"/>
  <c r="C79" i="39"/>
  <c r="D78" i="39"/>
  <c r="C78" i="39"/>
  <c r="C77" i="39"/>
  <c r="D77" i="39" s="1"/>
  <c r="D76" i="39"/>
  <c r="C76" i="39"/>
  <c r="D75" i="39"/>
  <c r="C75" i="39"/>
  <c r="C74" i="39"/>
  <c r="D74" i="39" s="1"/>
  <c r="D73" i="39"/>
  <c r="C73" i="39"/>
  <c r="D72" i="39"/>
  <c r="C72" i="39"/>
  <c r="C71" i="39"/>
  <c r="D71" i="39" s="1"/>
  <c r="D70" i="39"/>
  <c r="C70" i="39"/>
  <c r="D69" i="39"/>
  <c r="C69" i="39"/>
  <c r="C68" i="39"/>
  <c r="D68" i="39" s="1"/>
  <c r="D67" i="39"/>
  <c r="C67" i="39"/>
  <c r="D66" i="39"/>
  <c r="C66" i="39"/>
  <c r="C65" i="39"/>
  <c r="D65" i="39" s="1"/>
  <c r="D64" i="39"/>
  <c r="C64" i="39"/>
  <c r="D63" i="39"/>
  <c r="C63" i="39"/>
  <c r="C62" i="39"/>
  <c r="D62" i="39" s="1"/>
  <c r="D61" i="39"/>
  <c r="C61" i="39"/>
  <c r="D60" i="39"/>
  <c r="C60" i="39"/>
  <c r="C59" i="39"/>
  <c r="D59" i="39" s="1"/>
  <c r="D58" i="39"/>
  <c r="C58" i="39"/>
  <c r="D57" i="39"/>
  <c r="C57" i="39"/>
  <c r="C56" i="39"/>
  <c r="D56" i="39" s="1"/>
  <c r="D55" i="39"/>
  <c r="C55" i="39"/>
  <c r="D54" i="39"/>
  <c r="C54" i="39"/>
  <c r="C53" i="39"/>
  <c r="D53" i="39" s="1"/>
  <c r="D52" i="39"/>
  <c r="C52" i="39"/>
  <c r="D51" i="39"/>
  <c r="C51" i="39"/>
  <c r="C50" i="39"/>
  <c r="D50" i="39" s="1"/>
  <c r="D49" i="39"/>
  <c r="C49" i="39"/>
  <c r="D48" i="39"/>
  <c r="C48" i="39"/>
  <c r="C47" i="39"/>
  <c r="D47" i="39" s="1"/>
  <c r="D46" i="39"/>
  <c r="C46" i="39"/>
  <c r="D45" i="39"/>
  <c r="C45" i="39"/>
  <c r="C44" i="39"/>
  <c r="D44" i="39" s="1"/>
  <c r="D43" i="39"/>
  <c r="C43" i="39"/>
  <c r="D42" i="39"/>
  <c r="C42" i="39"/>
  <c r="C41" i="39"/>
  <c r="D41" i="39" s="1"/>
  <c r="D40" i="39"/>
  <c r="C40" i="39"/>
  <c r="D39" i="39"/>
  <c r="C39" i="39"/>
  <c r="C38" i="39"/>
  <c r="D38" i="39" s="1"/>
  <c r="D37" i="39"/>
  <c r="C37" i="39"/>
  <c r="D36" i="39"/>
  <c r="C36" i="39"/>
  <c r="C35" i="39"/>
  <c r="D35" i="39" s="1"/>
  <c r="D34" i="39"/>
  <c r="C34" i="39"/>
  <c r="D33" i="39"/>
  <c r="C33" i="39"/>
  <c r="C32" i="39"/>
  <c r="D32" i="39" s="1"/>
  <c r="D31" i="39"/>
  <c r="C31" i="39"/>
  <c r="D30" i="39"/>
  <c r="C30" i="39"/>
  <c r="C29" i="39"/>
  <c r="D29" i="39" s="1"/>
  <c r="D28" i="39"/>
  <c r="C28" i="39"/>
  <c r="D27" i="39"/>
  <c r="C27" i="39"/>
  <c r="C26" i="39"/>
  <c r="D26" i="39" s="1"/>
  <c r="D25" i="39"/>
  <c r="C25" i="39"/>
  <c r="D24" i="39"/>
  <c r="C24" i="39"/>
  <c r="C23" i="39"/>
  <c r="D23" i="39" s="1"/>
  <c r="D22" i="39"/>
  <c r="C22" i="39"/>
  <c r="D21" i="39"/>
  <c r="C21" i="39"/>
  <c r="C20" i="39"/>
  <c r="D20" i="39" s="1"/>
  <c r="D19" i="39"/>
  <c r="C19" i="39"/>
  <c r="D18" i="39"/>
  <c r="C18" i="39"/>
  <c r="C17" i="39"/>
  <c r="D17" i="39" s="1"/>
  <c r="D16" i="39"/>
  <c r="C16" i="39"/>
  <c r="D15" i="39"/>
  <c r="C15" i="39"/>
  <c r="C14" i="39"/>
  <c r="D14" i="39" s="1"/>
  <c r="D13" i="39"/>
  <c r="C13" i="39"/>
  <c r="D12" i="39"/>
  <c r="C12" i="39"/>
  <c r="C11" i="39"/>
  <c r="D11" i="39" s="1"/>
  <c r="D10" i="39"/>
  <c r="C10" i="39"/>
  <c r="D9" i="39"/>
  <c r="C9" i="39"/>
  <c r="B11" i="38"/>
  <c r="A9" i="39"/>
  <c r="A9" i="41"/>
  <c r="B5" i="41"/>
  <c r="B4" i="41"/>
  <c r="B3" i="41"/>
  <c r="B2" i="41"/>
  <c r="B1" i="41"/>
  <c r="B5" i="39"/>
  <c r="B4" i="39"/>
  <c r="B3" i="39"/>
  <c r="B2" i="39"/>
  <c r="B1" i="39"/>
  <c r="C15" i="41" l="1"/>
  <c r="A16" i="4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B109" i="41" s="1"/>
  <c r="C21" i="41"/>
  <c r="C11" i="41"/>
  <c r="C17" i="41"/>
  <c r="C34" i="41"/>
  <c r="C51" i="41"/>
  <c r="C57" i="41"/>
  <c r="C56" i="41"/>
  <c r="C12" i="41"/>
  <c r="C23" i="41"/>
  <c r="C35" i="41"/>
  <c r="C40" i="41"/>
  <c r="C46" i="41"/>
  <c r="C26" i="41"/>
  <c r="C43" i="41"/>
  <c r="C22" i="41"/>
  <c r="C44" i="41"/>
  <c r="C13" i="41"/>
  <c r="C24" i="41"/>
  <c r="C36" i="41"/>
  <c r="C41" i="41"/>
  <c r="C47" i="41"/>
  <c r="C32" i="41"/>
  <c r="C38" i="41"/>
  <c r="C49" i="41"/>
  <c r="C16" i="41"/>
  <c r="C33" i="41"/>
  <c r="C50" i="41"/>
  <c r="C14" i="41"/>
  <c r="C20" i="41"/>
  <c r="C25" i="41"/>
  <c r="C37" i="41"/>
  <c r="C48" i="41"/>
  <c r="C54" i="41"/>
  <c r="C60" i="41"/>
  <c r="B9" i="39"/>
  <c r="A10" i="39"/>
  <c r="A11" i="39" s="1"/>
  <c r="B11" i="39" s="1"/>
  <c r="B9" i="41"/>
  <c r="B12" i="41"/>
  <c r="B10" i="41"/>
  <c r="D10" i="41" s="1"/>
  <c r="D109" i="41" l="1"/>
  <c r="C77" i="41"/>
  <c r="C76" i="41"/>
  <c r="C108" i="41"/>
  <c r="C96" i="41"/>
  <c r="C83" i="41"/>
  <c r="C62" i="41"/>
  <c r="C61" i="41"/>
  <c r="C82" i="41"/>
  <c r="C99" i="41"/>
  <c r="C63" i="41"/>
  <c r="C90" i="41"/>
  <c r="C93" i="41"/>
  <c r="C97" i="41"/>
  <c r="C71" i="41"/>
  <c r="C86" i="41"/>
  <c r="C70" i="41"/>
  <c r="D70" i="41" s="1"/>
  <c r="C87" i="41"/>
  <c r="C103" i="41"/>
  <c r="C78" i="41"/>
  <c r="C42" i="41"/>
  <c r="C98" i="41"/>
  <c r="C91" i="41"/>
  <c r="C101" i="41"/>
  <c r="C65" i="41"/>
  <c r="C30" i="41"/>
  <c r="C80" i="41"/>
  <c r="C104" i="41"/>
  <c r="C100" i="41"/>
  <c r="C64" i="41"/>
  <c r="C29" i="41"/>
  <c r="C27" i="41"/>
  <c r="C81" i="41"/>
  <c r="C45" i="41"/>
  <c r="C109" i="41"/>
  <c r="C105" i="41"/>
  <c r="C92" i="41"/>
  <c r="C84" i="41"/>
  <c r="C107" i="41"/>
  <c r="C72" i="41"/>
  <c r="C79" i="41"/>
  <c r="C95" i="41"/>
  <c r="C59" i="41"/>
  <c r="C74" i="41"/>
  <c r="C85" i="41"/>
  <c r="C94" i="41"/>
  <c r="C58" i="41"/>
  <c r="C55" i="41"/>
  <c r="C75" i="41"/>
  <c r="C102" i="41"/>
  <c r="C66" i="41"/>
  <c r="C31" i="41"/>
  <c r="C39" i="41"/>
  <c r="C67" i="41"/>
  <c r="C89" i="41"/>
  <c r="C53" i="41"/>
  <c r="C19" i="41"/>
  <c r="C68" i="41"/>
  <c r="C73" i="41"/>
  <c r="C88" i="41"/>
  <c r="C52" i="41"/>
  <c r="C18" i="41"/>
  <c r="C106" i="41"/>
  <c r="C69" i="41"/>
  <c r="C28" i="41"/>
  <c r="D12" i="41"/>
  <c r="D72" i="41"/>
  <c r="D33" i="41"/>
  <c r="D91" i="41"/>
  <c r="D23" i="41"/>
  <c r="A12" i="39"/>
  <c r="A13" i="39" s="1"/>
  <c r="A14" i="39" s="1"/>
  <c r="B10" i="39"/>
  <c r="B19" i="41"/>
  <c r="D19" i="41" s="1"/>
  <c r="B13" i="41"/>
  <c r="D13" i="41" s="1"/>
  <c r="B106" i="41"/>
  <c r="D106" i="41" s="1"/>
  <c r="B88" i="41"/>
  <c r="D88" i="41" s="1"/>
  <c r="B70" i="41"/>
  <c r="B52" i="41"/>
  <c r="B34" i="41"/>
  <c r="D34" i="41" s="1"/>
  <c r="B16" i="41"/>
  <c r="D16" i="41" s="1"/>
  <c r="B99" i="41"/>
  <c r="D99" i="41" s="1"/>
  <c r="B81" i="41"/>
  <c r="D81" i="41" s="1"/>
  <c r="B63" i="41"/>
  <c r="B45" i="41"/>
  <c r="B27" i="41"/>
  <c r="D27" i="41" s="1"/>
  <c r="B92" i="41"/>
  <c r="B74" i="41"/>
  <c r="D74" i="41" s="1"/>
  <c r="B56" i="41"/>
  <c r="D56" i="41" s="1"/>
  <c r="B38" i="41"/>
  <c r="D38" i="41" s="1"/>
  <c r="B20" i="41"/>
  <c r="D20" i="41" s="1"/>
  <c r="B91" i="41"/>
  <c r="B84" i="41"/>
  <c r="D84" i="41" s="1"/>
  <c r="B48" i="41"/>
  <c r="D48" i="41" s="1"/>
  <c r="B95" i="41"/>
  <c r="D95" i="41" s="1"/>
  <c r="B59" i="41"/>
  <c r="B41" i="41"/>
  <c r="D41" i="41" s="1"/>
  <c r="B23" i="41"/>
  <c r="B103" i="41"/>
  <c r="B85" i="41"/>
  <c r="D85" i="41" s="1"/>
  <c r="B67" i="41"/>
  <c r="D67" i="41" s="1"/>
  <c r="B49" i="41"/>
  <c r="D49" i="41" s="1"/>
  <c r="B31" i="41"/>
  <c r="B42" i="41"/>
  <c r="D42" i="41" s="1"/>
  <c r="B75" i="41"/>
  <c r="B39" i="41"/>
  <c r="B104" i="41"/>
  <c r="D104" i="41" s="1"/>
  <c r="B68" i="41"/>
  <c r="B50" i="41"/>
  <c r="D50" i="41" s="1"/>
  <c r="B14" i="41"/>
  <c r="D14" i="41" s="1"/>
  <c r="B97" i="41"/>
  <c r="D97" i="41" s="1"/>
  <c r="B79" i="41"/>
  <c r="D79" i="41" s="1"/>
  <c r="B61" i="41"/>
  <c r="D61" i="41" s="1"/>
  <c r="B43" i="41"/>
  <c r="D43" i="41" s="1"/>
  <c r="B25" i="41"/>
  <c r="D25" i="41" s="1"/>
  <c r="B108" i="41"/>
  <c r="D108" i="41" s="1"/>
  <c r="B90" i="41"/>
  <c r="D90" i="41" s="1"/>
  <c r="B72" i="41"/>
  <c r="B54" i="41"/>
  <c r="D54" i="41" s="1"/>
  <c r="B36" i="41"/>
  <c r="D36" i="41" s="1"/>
  <c r="B18" i="41"/>
  <c r="D18" i="41" s="1"/>
  <c r="B101" i="41"/>
  <c r="D101" i="41" s="1"/>
  <c r="B83" i="41"/>
  <c r="D83" i="41" s="1"/>
  <c r="B65" i="41"/>
  <c r="D65" i="41" s="1"/>
  <c r="B47" i="41"/>
  <c r="D47" i="41" s="1"/>
  <c r="B29" i="41"/>
  <c r="B11" i="41"/>
  <c r="D11" i="41" s="1"/>
  <c r="B73" i="41"/>
  <c r="D73" i="41" s="1"/>
  <c r="B55" i="41"/>
  <c r="D55" i="41" s="1"/>
  <c r="B37" i="41"/>
  <c r="D37" i="41" s="1"/>
  <c r="B102" i="41"/>
  <c r="D102" i="41" s="1"/>
  <c r="B66" i="41"/>
  <c r="D66" i="41" s="1"/>
  <c r="B30" i="41"/>
  <c r="D30" i="41" s="1"/>
  <c r="B77" i="41"/>
  <c r="D77" i="41" s="1"/>
  <c r="B96" i="41"/>
  <c r="D96" i="41" s="1"/>
  <c r="B78" i="41"/>
  <c r="D78" i="41" s="1"/>
  <c r="B60" i="41"/>
  <c r="D60" i="41" s="1"/>
  <c r="B24" i="41"/>
  <c r="D24" i="41" s="1"/>
  <c r="B107" i="41"/>
  <c r="D107" i="41" s="1"/>
  <c r="B89" i="41"/>
  <c r="B71" i="41"/>
  <c r="D71" i="41" s="1"/>
  <c r="B53" i="41"/>
  <c r="D53" i="41" s="1"/>
  <c r="B35" i="41"/>
  <c r="D35" i="41" s="1"/>
  <c r="B17" i="41"/>
  <c r="D17" i="41" s="1"/>
  <c r="B100" i="41"/>
  <c r="B82" i="41"/>
  <c r="D82" i="41" s="1"/>
  <c r="B64" i="41"/>
  <c r="D64" i="41" s="1"/>
  <c r="B46" i="41"/>
  <c r="D46" i="41" s="1"/>
  <c r="B28" i="41"/>
  <c r="D28" i="41" s="1"/>
  <c r="B93" i="41"/>
  <c r="B57" i="41"/>
  <c r="D57" i="41" s="1"/>
  <c r="B21" i="41"/>
  <c r="D21" i="41" s="1"/>
  <c r="B86" i="41"/>
  <c r="D86" i="41" s="1"/>
  <c r="B32" i="41"/>
  <c r="D32" i="41" s="1"/>
  <c r="B94" i="41"/>
  <c r="D94" i="41" s="1"/>
  <c r="B76" i="41"/>
  <c r="D76" i="41" s="1"/>
  <c r="B58" i="41"/>
  <c r="B40" i="41"/>
  <c r="D40" i="41" s="1"/>
  <c r="B22" i="41"/>
  <c r="D22" i="41" s="1"/>
  <c r="B105" i="41"/>
  <c r="D105" i="41" s="1"/>
  <c r="B87" i="41"/>
  <c r="D87" i="41" s="1"/>
  <c r="B69" i="41"/>
  <c r="D69" i="41" s="1"/>
  <c r="B51" i="41"/>
  <c r="D51" i="41" s="1"/>
  <c r="B33" i="41"/>
  <c r="B15" i="41"/>
  <c r="D15" i="41" s="1"/>
  <c r="B98" i="41"/>
  <c r="D98" i="41" s="1"/>
  <c r="B80" i="41"/>
  <c r="D80" i="41" s="1"/>
  <c r="B62" i="41"/>
  <c r="B44" i="41"/>
  <c r="D44" i="41" s="1"/>
  <c r="B26" i="41"/>
  <c r="D26" i="41" s="1"/>
  <c r="D39" i="41" l="1"/>
  <c r="D75" i="41"/>
  <c r="D92" i="41"/>
  <c r="D89" i="41"/>
  <c r="D58" i="41"/>
  <c r="D100" i="41"/>
  <c r="D31" i="41"/>
  <c r="D45" i="41"/>
  <c r="D52" i="41"/>
  <c r="D103" i="41"/>
  <c r="D62" i="41"/>
  <c r="D93" i="41"/>
  <c r="D29" i="41"/>
  <c r="D68" i="41"/>
  <c r="D59" i="41"/>
  <c r="D63" i="41"/>
  <c r="B6" i="41"/>
  <c r="B12" i="39"/>
  <c r="B13" i="39"/>
  <c r="A15" i="39"/>
  <c r="B14" i="39"/>
  <c r="A16" i="39" l="1"/>
  <c r="B15" i="39"/>
  <c r="A17" i="39" l="1"/>
  <c r="B16" i="39"/>
  <c r="A18" i="39" l="1"/>
  <c r="B17" i="39"/>
  <c r="A19" i="39" l="1"/>
  <c r="B18" i="39"/>
  <c r="A20" i="39" l="1"/>
  <c r="B19" i="39"/>
  <c r="A21" i="39" l="1"/>
  <c r="B20" i="39"/>
  <c r="A22" i="39" l="1"/>
  <c r="B21" i="39"/>
  <c r="A23" i="39" l="1"/>
  <c r="B22" i="39"/>
  <c r="A24" i="39" l="1"/>
  <c r="B23" i="39"/>
  <c r="A25" i="39" l="1"/>
  <c r="B24" i="39"/>
  <c r="A26" i="39" l="1"/>
  <c r="B25" i="39"/>
  <c r="A27" i="39" l="1"/>
  <c r="B26" i="39"/>
  <c r="A28" i="39" l="1"/>
  <c r="B27" i="39"/>
  <c r="A29" i="39" l="1"/>
  <c r="B28" i="39"/>
  <c r="A30" i="39" l="1"/>
  <c r="B29" i="39"/>
  <c r="A31" i="39" l="1"/>
  <c r="B30" i="39"/>
  <c r="A32" i="39" l="1"/>
  <c r="B31" i="39"/>
  <c r="A33" i="39" l="1"/>
  <c r="B32" i="39"/>
  <c r="A34" i="39" l="1"/>
  <c r="B33" i="39"/>
  <c r="A35" i="39" l="1"/>
  <c r="B34" i="39"/>
  <c r="A36" i="39" l="1"/>
  <c r="B35" i="39"/>
  <c r="A37" i="39" l="1"/>
  <c r="B36" i="39"/>
  <c r="A38" i="39" l="1"/>
  <c r="B37" i="39"/>
  <c r="A39" i="39" l="1"/>
  <c r="B38" i="39"/>
  <c r="A40" i="39" l="1"/>
  <c r="B39" i="39"/>
  <c r="A41" i="39" l="1"/>
  <c r="B40" i="39"/>
  <c r="A42" i="39" l="1"/>
  <c r="B41" i="39"/>
  <c r="A43" i="39" l="1"/>
  <c r="B42" i="39"/>
  <c r="A44" i="39" l="1"/>
  <c r="B43" i="39"/>
  <c r="A45" i="39" l="1"/>
  <c r="B44" i="39"/>
  <c r="A46" i="39" l="1"/>
  <c r="B45" i="39"/>
  <c r="A47" i="39" l="1"/>
  <c r="B46" i="39"/>
  <c r="A48" i="39" l="1"/>
  <c r="B47" i="39"/>
  <c r="A49" i="39" l="1"/>
  <c r="B48" i="39"/>
  <c r="A50" i="39" l="1"/>
  <c r="B49" i="39"/>
  <c r="A51" i="39" l="1"/>
  <c r="B50" i="39"/>
  <c r="A52" i="39" l="1"/>
  <c r="B51" i="39"/>
  <c r="A53" i="39" l="1"/>
  <c r="B52" i="39"/>
  <c r="A54" i="39" l="1"/>
  <c r="B53" i="39"/>
  <c r="A55" i="39" l="1"/>
  <c r="B54" i="39"/>
  <c r="A56" i="39" l="1"/>
  <c r="B55" i="39"/>
  <c r="A57" i="39" l="1"/>
  <c r="B56" i="39"/>
  <c r="A58" i="39" l="1"/>
  <c r="B57" i="39"/>
  <c r="A59" i="39" l="1"/>
  <c r="B58" i="39"/>
  <c r="A60" i="39" l="1"/>
  <c r="B59" i="39"/>
  <c r="A61" i="39" l="1"/>
  <c r="B60" i="39"/>
  <c r="A62" i="39" l="1"/>
  <c r="B61" i="39"/>
  <c r="A63" i="39" l="1"/>
  <c r="B62" i="39"/>
  <c r="A64" i="39" l="1"/>
  <c r="B63" i="39"/>
  <c r="A65" i="39" l="1"/>
  <c r="B64" i="39"/>
  <c r="A66" i="39" l="1"/>
  <c r="B65" i="39"/>
  <c r="A67" i="39" l="1"/>
  <c r="B66" i="39"/>
  <c r="A68" i="39" l="1"/>
  <c r="B67" i="39"/>
  <c r="A69" i="39" l="1"/>
  <c r="B68" i="39"/>
  <c r="A70" i="39" l="1"/>
  <c r="B69" i="39"/>
  <c r="A71" i="39" l="1"/>
  <c r="B70" i="39"/>
  <c r="A72" i="39" l="1"/>
  <c r="B71" i="39"/>
  <c r="A73" i="39" l="1"/>
  <c r="B72" i="39"/>
  <c r="A74" i="39" l="1"/>
  <c r="B73" i="39"/>
  <c r="A75" i="39" l="1"/>
  <c r="B74" i="39"/>
  <c r="A76" i="39" l="1"/>
  <c r="B75" i="39"/>
  <c r="A77" i="39" l="1"/>
  <c r="B76" i="39"/>
  <c r="A78" i="39" l="1"/>
  <c r="B77" i="39"/>
  <c r="A79" i="39" l="1"/>
  <c r="B78" i="39"/>
  <c r="A80" i="39" l="1"/>
  <c r="B79" i="39"/>
  <c r="A81" i="39" l="1"/>
  <c r="B80" i="39"/>
  <c r="A82" i="39" l="1"/>
  <c r="B81" i="39"/>
  <c r="A83" i="39" l="1"/>
  <c r="B82" i="39"/>
  <c r="A84" i="39" l="1"/>
  <c r="B83" i="39"/>
  <c r="A85" i="39" l="1"/>
  <c r="B84" i="39"/>
  <c r="A86" i="39" l="1"/>
  <c r="B85" i="39"/>
  <c r="A87" i="39" l="1"/>
  <c r="B86" i="39"/>
  <c r="A88" i="39" l="1"/>
  <c r="B87" i="39"/>
  <c r="A89" i="39" l="1"/>
  <c r="B88" i="39"/>
  <c r="A90" i="39" l="1"/>
  <c r="B89" i="39"/>
  <c r="A91" i="39" l="1"/>
  <c r="B90" i="39"/>
  <c r="A92" i="39" l="1"/>
  <c r="B91" i="39"/>
  <c r="A93" i="39" l="1"/>
  <c r="B92" i="39"/>
  <c r="A94" i="39" l="1"/>
  <c r="B93" i="39"/>
  <c r="A95" i="39" l="1"/>
  <c r="B94" i="39"/>
  <c r="A96" i="39" l="1"/>
  <c r="B95" i="39"/>
  <c r="A97" i="39" l="1"/>
  <c r="B96" i="39"/>
  <c r="A98" i="39" l="1"/>
  <c r="B97" i="39"/>
  <c r="A99" i="39" l="1"/>
  <c r="B98" i="39"/>
  <c r="A100" i="39" l="1"/>
  <c r="B99" i="39"/>
  <c r="A101" i="39" l="1"/>
  <c r="B100" i="39"/>
  <c r="A102" i="39" l="1"/>
  <c r="B101" i="39"/>
  <c r="A103" i="39" l="1"/>
  <c r="B102" i="39"/>
  <c r="A104" i="39" l="1"/>
  <c r="B103" i="39"/>
  <c r="A105" i="39" l="1"/>
  <c r="B104" i="39"/>
  <c r="A106" i="39" l="1"/>
  <c r="B105" i="39"/>
  <c r="A107" i="39" l="1"/>
  <c r="B106" i="39"/>
  <c r="A108" i="39" l="1"/>
  <c r="B107" i="39"/>
  <c r="A109" i="39" l="1"/>
  <c r="B109" i="39" s="1"/>
  <c r="B108" i="39"/>
</calcChain>
</file>

<file path=xl/sharedStrings.xml><?xml version="1.0" encoding="utf-8"?>
<sst xmlns="http://schemas.openxmlformats.org/spreadsheetml/2006/main" count="81" uniqueCount="67">
  <si>
    <t>Classificação</t>
  </si>
  <si>
    <t>Regularização</t>
  </si>
  <si>
    <t>Cota x volume</t>
  </si>
  <si>
    <t>Perda (m)</t>
  </si>
  <si>
    <t>Cota x jusante</t>
  </si>
  <si>
    <t>Vert. Influencia canal de fuga</t>
  </si>
  <si>
    <t>Queda efetiva (m)</t>
  </si>
  <si>
    <t>Mensal</t>
  </si>
  <si>
    <t>Tipo de Turbina</t>
  </si>
  <si>
    <t>Número de unidades geradoras</t>
  </si>
  <si>
    <t>Potência por unidade (MW)</t>
  </si>
  <si>
    <t>Acumulação</t>
  </si>
  <si>
    <t>Vmin (hm3)</t>
  </si>
  <si>
    <t>Vmax (hm3)</t>
  </si>
  <si>
    <t>Volume do vertedouro (hm3)</t>
  </si>
  <si>
    <t>Volume mínimo de desvio (hm3)</t>
  </si>
  <si>
    <t>Eng. por UG (m3/s)</t>
  </si>
  <si>
    <t>Prod. 65% VU [MW/(m3/s)]</t>
  </si>
  <si>
    <t>Prod. Esp. [MW/(m3/s)/m]</t>
  </si>
  <si>
    <t>Vazão total extravasores (m3/s)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</si>
  <si>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</si>
  <si>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</si>
  <si>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</si>
  <si>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</si>
  <si>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</si>
  <si>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Defluência (m³/s)</t>
  </si>
  <si>
    <t>Cota de Jusante(m)</t>
  </si>
  <si>
    <t>Volume (hm³)</t>
  </si>
  <si>
    <t>Cota de Montante (m)</t>
  </si>
  <si>
    <t>Cota de M. Linear (m)</t>
  </si>
  <si>
    <t>Corte</t>
  </si>
  <si>
    <t>Coef_Q</t>
  </si>
  <si>
    <t>Coef_V</t>
  </si>
  <si>
    <t>Coef_Independente</t>
  </si>
  <si>
    <t>MAPE (%)</t>
  </si>
  <si>
    <t>V_DISC</t>
  </si>
  <si>
    <t>Q_DISC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</si>
  <si>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</si>
  <si>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</si>
  <si>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</si>
  <si>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</si>
  <si>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</si>
  <si>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Cortes_FPH_Linear_V50%_DESSEM - ( Nº Cortes)</t>
  </si>
  <si>
    <t>Cortes_FPH_Linear_V_Faixa - (Nº Cortes)</t>
  </si>
  <si>
    <t>Erro_FPH_Linear_V_Faixa - (MAPE %)</t>
  </si>
  <si>
    <t>Erro_FPH_Linear_V50%_DESSEM - (MAPE %)</t>
  </si>
  <si>
    <t>Eng. Max da  UHE (m3/s)</t>
  </si>
  <si>
    <t>Grupo 1</t>
  </si>
  <si>
    <t>Grupo 2</t>
  </si>
  <si>
    <t>Grupo 3</t>
  </si>
  <si>
    <t>Grupo 4</t>
  </si>
  <si>
    <t>Grupo 5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</si>
  <si>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</si>
  <si>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</si>
  <si>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</si>
  <si>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</si>
  <si>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</si>
  <si>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</si>
  <si>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</si>
  <si>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</si>
  <si>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</si>
  <si>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</si>
  <si>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</si>
  <si>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</si>
  <si>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MLT</t>
  </si>
  <si>
    <t>APE (%)</t>
  </si>
  <si>
    <t>Cota de Jusante Linear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</si>
</sst>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000"/>
    <numFmt numFmtId="166" formatCode="0.00000"/>
    <numFmt numFmtId="167" formatCode="0.0000"/>
    <numFmt numFmtId="168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3" fillId="34" borderId="10" xfId="11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7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1" fontId="0" fillId="35" borderId="10" xfId="0" applyNumberForma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textRotation="18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 de Montante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'Cota de Montante'!$A$9:$A$109</c:f>
              <c:numCache>
                <c:formatCode>0.00</c:formatCode>
                <c:ptCount val="101"/>
                <c:pt idx="0">
                  <c:v>120</c:v>
                </c:pt>
                <c:pt idx="1">
                  <c:v>126.72</c:v>
                </c:pt>
                <c:pt idx="2">
                  <c:v>133.44</c:v>
                </c:pt>
                <c:pt idx="3">
                  <c:v>140.16</c:v>
                </c:pt>
                <c:pt idx="4">
                  <c:v>146.88</c:v>
                </c:pt>
                <c:pt idx="5">
                  <c:v>153.6</c:v>
                </c:pt>
                <c:pt idx="6">
                  <c:v>160.32</c:v>
                </c:pt>
                <c:pt idx="7">
                  <c:v>167.04</c:v>
                </c:pt>
                <c:pt idx="8">
                  <c:v>173.76</c:v>
                </c:pt>
                <c:pt idx="9">
                  <c:v>180.48</c:v>
                </c:pt>
                <c:pt idx="10">
                  <c:v>187.2</c:v>
                </c:pt>
                <c:pt idx="11">
                  <c:v>193.92</c:v>
                </c:pt>
                <c:pt idx="12">
                  <c:v>200.64</c:v>
                </c:pt>
                <c:pt idx="13">
                  <c:v>207.35999999999999</c:v>
                </c:pt>
                <c:pt idx="14">
                  <c:v>214.07999999999998</c:v>
                </c:pt>
                <c:pt idx="15">
                  <c:v>220.79999999999998</c:v>
                </c:pt>
                <c:pt idx="16">
                  <c:v>227.51999999999998</c:v>
                </c:pt>
                <c:pt idx="17">
                  <c:v>234.23999999999998</c:v>
                </c:pt>
                <c:pt idx="18">
                  <c:v>240.95999999999998</c:v>
                </c:pt>
                <c:pt idx="19">
                  <c:v>247.67999999999998</c:v>
                </c:pt>
                <c:pt idx="20">
                  <c:v>254.39999999999998</c:v>
                </c:pt>
                <c:pt idx="21">
                  <c:v>261.12</c:v>
                </c:pt>
                <c:pt idx="22">
                  <c:v>267.84000000000003</c:v>
                </c:pt>
                <c:pt idx="23">
                  <c:v>274.56000000000006</c:v>
                </c:pt>
                <c:pt idx="24">
                  <c:v>281.28000000000009</c:v>
                </c:pt>
                <c:pt idx="25">
                  <c:v>288.00000000000011</c:v>
                </c:pt>
                <c:pt idx="26">
                  <c:v>294.72000000000014</c:v>
                </c:pt>
                <c:pt idx="27">
                  <c:v>301.44000000000017</c:v>
                </c:pt>
                <c:pt idx="28">
                  <c:v>308.1600000000002</c:v>
                </c:pt>
                <c:pt idx="29">
                  <c:v>314.88000000000022</c:v>
                </c:pt>
                <c:pt idx="30">
                  <c:v>321.60000000000025</c:v>
                </c:pt>
                <c:pt idx="31">
                  <c:v>328.32000000000028</c:v>
                </c:pt>
                <c:pt idx="32">
                  <c:v>335.0400000000003</c:v>
                </c:pt>
                <c:pt idx="33">
                  <c:v>341.76000000000033</c:v>
                </c:pt>
                <c:pt idx="34">
                  <c:v>348.48000000000036</c:v>
                </c:pt>
                <c:pt idx="35">
                  <c:v>355.20000000000039</c:v>
                </c:pt>
                <c:pt idx="36">
                  <c:v>361.92000000000041</c:v>
                </c:pt>
                <c:pt idx="37">
                  <c:v>368.64000000000044</c:v>
                </c:pt>
                <c:pt idx="38">
                  <c:v>375.36000000000047</c:v>
                </c:pt>
                <c:pt idx="39">
                  <c:v>382.0800000000005</c:v>
                </c:pt>
                <c:pt idx="40">
                  <c:v>388.80000000000052</c:v>
                </c:pt>
                <c:pt idx="41">
                  <c:v>395.52000000000055</c:v>
                </c:pt>
                <c:pt idx="42">
                  <c:v>402.24000000000058</c:v>
                </c:pt>
                <c:pt idx="43">
                  <c:v>408.9600000000006</c:v>
                </c:pt>
                <c:pt idx="44">
                  <c:v>415.68000000000063</c:v>
                </c:pt>
                <c:pt idx="45">
                  <c:v>422.40000000000066</c:v>
                </c:pt>
                <c:pt idx="46">
                  <c:v>429.12000000000069</c:v>
                </c:pt>
                <c:pt idx="47">
                  <c:v>435.84000000000071</c:v>
                </c:pt>
                <c:pt idx="48">
                  <c:v>442.56000000000074</c:v>
                </c:pt>
                <c:pt idx="49">
                  <c:v>449.28000000000077</c:v>
                </c:pt>
                <c:pt idx="50">
                  <c:v>456.0000000000008</c:v>
                </c:pt>
                <c:pt idx="51">
                  <c:v>462.72000000000082</c:v>
                </c:pt>
                <c:pt idx="52">
                  <c:v>469.44000000000085</c:v>
                </c:pt>
                <c:pt idx="53">
                  <c:v>476.16000000000088</c:v>
                </c:pt>
                <c:pt idx="54">
                  <c:v>482.8800000000009</c:v>
                </c:pt>
                <c:pt idx="55">
                  <c:v>489.60000000000093</c:v>
                </c:pt>
                <c:pt idx="56">
                  <c:v>496.32000000000096</c:v>
                </c:pt>
                <c:pt idx="57">
                  <c:v>503.04000000000099</c:v>
                </c:pt>
                <c:pt idx="58">
                  <c:v>509.76000000000101</c:v>
                </c:pt>
                <c:pt idx="59">
                  <c:v>516.48000000000104</c:v>
                </c:pt>
                <c:pt idx="60">
                  <c:v>523.20000000000107</c:v>
                </c:pt>
                <c:pt idx="61">
                  <c:v>529.9200000000011</c:v>
                </c:pt>
                <c:pt idx="62">
                  <c:v>536.64000000000112</c:v>
                </c:pt>
                <c:pt idx="63">
                  <c:v>543.36000000000115</c:v>
                </c:pt>
                <c:pt idx="64">
                  <c:v>550.08000000000118</c:v>
                </c:pt>
                <c:pt idx="65">
                  <c:v>556.80000000000121</c:v>
                </c:pt>
                <c:pt idx="66">
                  <c:v>563.52000000000123</c:v>
                </c:pt>
                <c:pt idx="67">
                  <c:v>570.24000000000126</c:v>
                </c:pt>
                <c:pt idx="68">
                  <c:v>576.96000000000129</c:v>
                </c:pt>
                <c:pt idx="69">
                  <c:v>583.68000000000131</c:v>
                </c:pt>
                <c:pt idx="70">
                  <c:v>590.40000000000134</c:v>
                </c:pt>
                <c:pt idx="71">
                  <c:v>597.12000000000137</c:v>
                </c:pt>
                <c:pt idx="72">
                  <c:v>603.8400000000014</c:v>
                </c:pt>
                <c:pt idx="73">
                  <c:v>610.56000000000142</c:v>
                </c:pt>
                <c:pt idx="74">
                  <c:v>617.28000000000145</c:v>
                </c:pt>
                <c:pt idx="75">
                  <c:v>624.00000000000148</c:v>
                </c:pt>
                <c:pt idx="76">
                  <c:v>630.72000000000151</c:v>
                </c:pt>
                <c:pt idx="77">
                  <c:v>637.44000000000153</c:v>
                </c:pt>
                <c:pt idx="78">
                  <c:v>644.16000000000156</c:v>
                </c:pt>
                <c:pt idx="79">
                  <c:v>650.88000000000159</c:v>
                </c:pt>
                <c:pt idx="80">
                  <c:v>657.60000000000161</c:v>
                </c:pt>
                <c:pt idx="81">
                  <c:v>664.32000000000164</c:v>
                </c:pt>
                <c:pt idx="82">
                  <c:v>671.04000000000167</c:v>
                </c:pt>
                <c:pt idx="83">
                  <c:v>677.7600000000017</c:v>
                </c:pt>
                <c:pt idx="84">
                  <c:v>684.48000000000172</c:v>
                </c:pt>
                <c:pt idx="85">
                  <c:v>691.20000000000175</c:v>
                </c:pt>
                <c:pt idx="86">
                  <c:v>697.92000000000178</c:v>
                </c:pt>
                <c:pt idx="87">
                  <c:v>704.64000000000181</c:v>
                </c:pt>
                <c:pt idx="88">
                  <c:v>711.36000000000183</c:v>
                </c:pt>
                <c:pt idx="89">
                  <c:v>718.08000000000186</c:v>
                </c:pt>
                <c:pt idx="90">
                  <c:v>724.80000000000189</c:v>
                </c:pt>
                <c:pt idx="91">
                  <c:v>731.52000000000191</c:v>
                </c:pt>
                <c:pt idx="92">
                  <c:v>738.24000000000194</c:v>
                </c:pt>
                <c:pt idx="93">
                  <c:v>744.96000000000197</c:v>
                </c:pt>
                <c:pt idx="94">
                  <c:v>751.680000000002</c:v>
                </c:pt>
                <c:pt idx="95">
                  <c:v>758.40000000000202</c:v>
                </c:pt>
                <c:pt idx="96">
                  <c:v>765.12000000000205</c:v>
                </c:pt>
                <c:pt idx="97">
                  <c:v>771.84000000000208</c:v>
                </c:pt>
                <c:pt idx="98">
                  <c:v>778.56000000000211</c:v>
                </c:pt>
                <c:pt idx="99">
                  <c:v>785.28000000000213</c:v>
                </c:pt>
                <c:pt idx="100">
                  <c:v>792.00000000000216</c:v>
                </c:pt>
              </c:numCache>
            </c:numRef>
          </c:cat>
          <c:val>
            <c:numRef>
              <c:f>'Cota de Montante'!$B$9:$B$109</c:f>
              <c:numCache>
                <c:formatCode>0.00</c:formatCode>
                <c:ptCount val="101"/>
                <c:pt idx="0">
                  <c:v>899.03471729700061</c:v>
                </c:pt>
                <c:pt idx="1">
                  <c:v>899.30436294096864</c:v>
                </c:pt>
                <c:pt idx="2">
                  <c:v>899.56783497876336</c:v>
                </c:pt>
                <c:pt idx="3">
                  <c:v>899.82530787086307</c:v>
                </c:pt>
                <c:pt idx="4">
                  <c:v>900.07695336083714</c:v>
                </c:pt>
                <c:pt idx="5">
                  <c:v>900.32294047534469</c:v>
                </c:pt>
                <c:pt idx="6">
                  <c:v>900.56343552413523</c:v>
                </c:pt>
                <c:pt idx="7">
                  <c:v>900.79860210004836</c:v>
                </c:pt>
                <c:pt idx="8">
                  <c:v>901.02860107901381</c:v>
                </c:pt>
                <c:pt idx="9">
                  <c:v>901.25359062005202</c:v>
                </c:pt>
                <c:pt idx="10">
                  <c:v>901.47372616527309</c:v>
                </c:pt>
                <c:pt idx="11">
                  <c:v>901.68916043987747</c:v>
                </c:pt>
                <c:pt idx="12">
                  <c:v>901.90004345215596</c:v>
                </c:pt>
                <c:pt idx="13">
                  <c:v>902.10652249348959</c:v>
                </c:pt>
                <c:pt idx="14">
                  <c:v>902.30874213834909</c:v>
                </c:pt>
                <c:pt idx="15">
                  <c:v>902.5068442442963</c:v>
                </c:pt>
                <c:pt idx="16">
                  <c:v>902.70096795198265</c:v>
                </c:pt>
                <c:pt idx="17">
                  <c:v>902.89124968514989</c:v>
                </c:pt>
                <c:pt idx="18">
                  <c:v>903.07782315063025</c:v>
                </c:pt>
                <c:pt idx="19">
                  <c:v>903.26081933834541</c:v>
                </c:pt>
                <c:pt idx="20">
                  <c:v>903.44036652130831</c:v>
                </c:pt>
                <c:pt idx="21">
                  <c:v>903.6165902556213</c:v>
                </c:pt>
                <c:pt idx="22">
                  <c:v>903.78961338047759</c:v>
                </c:pt>
                <c:pt idx="23">
                  <c:v>903.95955601815979</c:v>
                </c:pt>
                <c:pt idx="24">
                  <c:v>904.12653557404133</c:v>
                </c:pt>
                <c:pt idx="25">
                  <c:v>904.29066673658599</c:v>
                </c:pt>
                <c:pt idx="26">
                  <c:v>904.45206147734723</c:v>
                </c:pt>
                <c:pt idx="27">
                  <c:v>904.61082905096896</c:v>
                </c:pt>
                <c:pt idx="28">
                  <c:v>904.76707599518545</c:v>
                </c:pt>
                <c:pt idx="29">
                  <c:v>904.92090613082109</c:v>
                </c:pt>
                <c:pt idx="30">
                  <c:v>905.07242056179018</c:v>
                </c:pt>
                <c:pt idx="31">
                  <c:v>905.22171767509769</c:v>
                </c:pt>
                <c:pt idx="32">
                  <c:v>905.36889314083851</c:v>
                </c:pt>
                <c:pt idx="33">
                  <c:v>905.51403991219797</c:v>
                </c:pt>
                <c:pt idx="34">
                  <c:v>905.65724822545155</c:v>
                </c:pt>
                <c:pt idx="35">
                  <c:v>905.79860559996473</c:v>
                </c:pt>
                <c:pt idx="36">
                  <c:v>905.93819683819333</c:v>
                </c:pt>
                <c:pt idx="37">
                  <c:v>906.07610402568355</c:v>
                </c:pt>
                <c:pt idx="38">
                  <c:v>906.21240653107157</c:v>
                </c:pt>
                <c:pt idx="39">
                  <c:v>906.34718100608393</c:v>
                </c:pt>
                <c:pt idx="40">
                  <c:v>906.4805013855372</c:v>
                </c:pt>
                <c:pt idx="41">
                  <c:v>906.61243888733861</c:v>
                </c:pt>
                <c:pt idx="42">
                  <c:v>906.74306201248464</c:v>
                </c:pt>
                <c:pt idx="43">
                  <c:v>906.87243654506347</c:v>
                </c:pt>
                <c:pt idx="44">
                  <c:v>907.00062555225202</c:v>
                </c:pt>
                <c:pt idx="45">
                  <c:v>907.1276893843185</c:v>
                </c:pt>
                <c:pt idx="46">
                  <c:v>907.25368567462033</c:v>
                </c:pt>
                <c:pt idx="47">
                  <c:v>907.37866933960629</c:v>
                </c:pt>
                <c:pt idx="48">
                  <c:v>907.5026925788145</c:v>
                </c:pt>
                <c:pt idx="49">
                  <c:v>907.62580487487378</c:v>
                </c:pt>
                <c:pt idx="50">
                  <c:v>907.74805299350248</c:v>
                </c:pt>
                <c:pt idx="51">
                  <c:v>907.86948098351013</c:v>
                </c:pt>
                <c:pt idx="52">
                  <c:v>907.99013017679601</c:v>
                </c:pt>
                <c:pt idx="53">
                  <c:v>908.11003918834899</c:v>
                </c:pt>
                <c:pt idx="54">
                  <c:v>908.22924391624963</c:v>
                </c:pt>
                <c:pt idx="55">
                  <c:v>908.34777754166714</c:v>
                </c:pt>
                <c:pt idx="56">
                  <c:v>908.46567052886201</c:v>
                </c:pt>
                <c:pt idx="57">
                  <c:v>908.58295062518448</c:v>
                </c:pt>
                <c:pt idx="58">
                  <c:v>908.69964286107495</c:v>
                </c:pt>
                <c:pt idx="59">
                  <c:v>908.81576955006415</c:v>
                </c:pt>
                <c:pt idx="60">
                  <c:v>908.9313502887735</c:v>
                </c:pt>
                <c:pt idx="61">
                  <c:v>909.04640195691366</c:v>
                </c:pt>
                <c:pt idx="62">
                  <c:v>909.16093871728617</c:v>
                </c:pt>
                <c:pt idx="63">
                  <c:v>909.27497201578296</c:v>
                </c:pt>
                <c:pt idx="64">
                  <c:v>909.38851058138528</c:v>
                </c:pt>
                <c:pt idx="65">
                  <c:v>909.50156042616584</c:v>
                </c:pt>
                <c:pt idx="66">
                  <c:v>909.61412484528614</c:v>
                </c:pt>
                <c:pt idx="67">
                  <c:v>909.72620441699939</c:v>
                </c:pt>
                <c:pt idx="68">
                  <c:v>909.83779700264756</c:v>
                </c:pt>
                <c:pt idx="69">
                  <c:v>909.94889774666422</c:v>
                </c:pt>
                <c:pt idx="70">
                  <c:v>910.05949907657191</c:v>
                </c:pt>
                <c:pt idx="71">
                  <c:v>910.16959070298424</c:v>
                </c:pt>
                <c:pt idx="72">
                  <c:v>910.2791596196048</c:v>
                </c:pt>
                <c:pt idx="73">
                  <c:v>910.38819010322698</c:v>
                </c:pt>
                <c:pt idx="74">
                  <c:v>910.4966637137353</c:v>
                </c:pt>
                <c:pt idx="75">
                  <c:v>910.60455929410318</c:v>
                </c:pt>
                <c:pt idx="76">
                  <c:v>910.71185297039574</c:v>
                </c:pt>
                <c:pt idx="77">
                  <c:v>910.81851815176719</c:v>
                </c:pt>
                <c:pt idx="78">
                  <c:v>910.92452553046246</c:v>
                </c:pt>
                <c:pt idx="79">
                  <c:v>911.02984308181647</c:v>
                </c:pt>
                <c:pt idx="80">
                  <c:v>911.1344360642546</c:v>
                </c:pt>
                <c:pt idx="81">
                  <c:v>911.23826701929215</c:v>
                </c:pt>
                <c:pt idx="82">
                  <c:v>911.34129577153476</c:v>
                </c:pt>
                <c:pt idx="83">
                  <c:v>911.44347942867853</c:v>
                </c:pt>
                <c:pt idx="84">
                  <c:v>911.54477238150935</c:v>
                </c:pt>
                <c:pt idx="85">
                  <c:v>911.64512630390368</c:v>
                </c:pt>
                <c:pt idx="86">
                  <c:v>911.74449015282789</c:v>
                </c:pt>
                <c:pt idx="87">
                  <c:v>911.84281016833881</c:v>
                </c:pt>
                <c:pt idx="88">
                  <c:v>911.94002987358328</c:v>
                </c:pt>
                <c:pt idx="89">
                  <c:v>912.03609007479861</c:v>
                </c:pt>
                <c:pt idx="90">
                  <c:v>912.1309288613121</c:v>
                </c:pt>
                <c:pt idx="91">
                  <c:v>912.22448160554143</c:v>
                </c:pt>
                <c:pt idx="92">
                  <c:v>912.31668096299416</c:v>
                </c:pt>
                <c:pt idx="93">
                  <c:v>912.40745687226831</c:v>
                </c:pt>
                <c:pt idx="94">
                  <c:v>912.49673655505262</c:v>
                </c:pt>
                <c:pt idx="95">
                  <c:v>912.58444451612479</c:v>
                </c:pt>
                <c:pt idx="96">
                  <c:v>912.67050254335413</c:v>
                </c:pt>
                <c:pt idx="97">
                  <c:v>912.75482970769895</c:v>
                </c:pt>
                <c:pt idx="98">
                  <c:v>912.83734236320879</c:v>
                </c:pt>
                <c:pt idx="99">
                  <c:v>912.91795414702267</c:v>
                </c:pt>
                <c:pt idx="100">
                  <c:v>912.99657597937028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7C0-93A2-3C0D82F72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91471"/>
        <c:axId val="1907488591"/>
      </c:lineChart>
      <c:catAx>
        <c:axId val="19074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(hm³)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859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907488591"/>
        <c:scaling>
          <c:orientation val="minMax"/>
          <c:max val="913"/>
          <c:min val="8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1471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</a:t>
            </a:r>
            <a:r>
              <a:rPr lang="en-US" baseline="0"/>
              <a:t> de Jusante (m)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'Cota de Jusante'!$A$9:$A$109</c:f>
              <c:numCache>
                <c:formatCode>0.00</c:formatCode>
                <c:ptCount val="101"/>
                <c:pt idx="0">
                  <c:v>0</c:v>
                </c:pt>
                <c:pt idx="1">
                  <c:v>22.42</c:v>
                </c:pt>
                <c:pt idx="2">
                  <c:v>44.84</c:v>
                </c:pt>
                <c:pt idx="3">
                  <c:v>67.260000000000005</c:v>
                </c:pt>
                <c:pt idx="4">
                  <c:v>89.68</c:v>
                </c:pt>
                <c:pt idx="5">
                  <c:v>112.10000000000001</c:v>
                </c:pt>
                <c:pt idx="6">
                  <c:v>134.52000000000001</c:v>
                </c:pt>
                <c:pt idx="7">
                  <c:v>156.94</c:v>
                </c:pt>
                <c:pt idx="8">
                  <c:v>179.36</c:v>
                </c:pt>
                <c:pt idx="9">
                  <c:v>201.78000000000003</c:v>
                </c:pt>
                <c:pt idx="10">
                  <c:v>224.20000000000005</c:v>
                </c:pt>
                <c:pt idx="11">
                  <c:v>246.62000000000006</c:v>
                </c:pt>
                <c:pt idx="12">
                  <c:v>269.04000000000008</c:v>
                </c:pt>
                <c:pt idx="13">
                  <c:v>291.46000000000009</c:v>
                </c:pt>
                <c:pt idx="14">
                  <c:v>313.88000000000011</c:v>
                </c:pt>
                <c:pt idx="15">
                  <c:v>336.30000000000013</c:v>
                </c:pt>
                <c:pt idx="16">
                  <c:v>358.72000000000014</c:v>
                </c:pt>
                <c:pt idx="17">
                  <c:v>381.14000000000016</c:v>
                </c:pt>
                <c:pt idx="18">
                  <c:v>403.56000000000017</c:v>
                </c:pt>
                <c:pt idx="19">
                  <c:v>425.98000000000019</c:v>
                </c:pt>
                <c:pt idx="20">
                  <c:v>448.4000000000002</c:v>
                </c:pt>
                <c:pt idx="21">
                  <c:v>470.82000000000022</c:v>
                </c:pt>
                <c:pt idx="22">
                  <c:v>493.24000000000024</c:v>
                </c:pt>
                <c:pt idx="23">
                  <c:v>515.6600000000002</c:v>
                </c:pt>
                <c:pt idx="24">
                  <c:v>538.08000000000015</c:v>
                </c:pt>
                <c:pt idx="25">
                  <c:v>560.50000000000011</c:v>
                </c:pt>
                <c:pt idx="26">
                  <c:v>582.92000000000007</c:v>
                </c:pt>
                <c:pt idx="27">
                  <c:v>605.34</c:v>
                </c:pt>
                <c:pt idx="28">
                  <c:v>627.76</c:v>
                </c:pt>
                <c:pt idx="29">
                  <c:v>650.17999999999995</c:v>
                </c:pt>
                <c:pt idx="30">
                  <c:v>672.59999999999991</c:v>
                </c:pt>
                <c:pt idx="31">
                  <c:v>695.01999999999987</c:v>
                </c:pt>
                <c:pt idx="32">
                  <c:v>717.43999999999983</c:v>
                </c:pt>
                <c:pt idx="33">
                  <c:v>739.85999999999979</c:v>
                </c:pt>
                <c:pt idx="34">
                  <c:v>762.27999999999975</c:v>
                </c:pt>
                <c:pt idx="35">
                  <c:v>784.6999999999997</c:v>
                </c:pt>
                <c:pt idx="36">
                  <c:v>807.11999999999966</c:v>
                </c:pt>
                <c:pt idx="37">
                  <c:v>829.53999999999962</c:v>
                </c:pt>
                <c:pt idx="38">
                  <c:v>851.95999999999958</c:v>
                </c:pt>
                <c:pt idx="39">
                  <c:v>874.37999999999954</c:v>
                </c:pt>
                <c:pt idx="40">
                  <c:v>896.7999999999995</c:v>
                </c:pt>
                <c:pt idx="41">
                  <c:v>919.21999999999946</c:v>
                </c:pt>
                <c:pt idx="42">
                  <c:v>941.63999999999942</c:v>
                </c:pt>
                <c:pt idx="43">
                  <c:v>964.05999999999938</c:v>
                </c:pt>
                <c:pt idx="44">
                  <c:v>986.47999999999934</c:v>
                </c:pt>
                <c:pt idx="45">
                  <c:v>1008.8999999999993</c:v>
                </c:pt>
                <c:pt idx="46">
                  <c:v>1031.3199999999993</c:v>
                </c:pt>
                <c:pt idx="47">
                  <c:v>1053.7399999999993</c:v>
                </c:pt>
                <c:pt idx="48">
                  <c:v>1076.1599999999994</c:v>
                </c:pt>
                <c:pt idx="49">
                  <c:v>1098.5799999999995</c:v>
                </c:pt>
                <c:pt idx="50">
                  <c:v>1120.9999999999995</c:v>
                </c:pt>
                <c:pt idx="51">
                  <c:v>1143.4199999999996</c:v>
                </c:pt>
                <c:pt idx="52">
                  <c:v>1165.8399999999997</c:v>
                </c:pt>
                <c:pt idx="53">
                  <c:v>1188.2599999999998</c:v>
                </c:pt>
                <c:pt idx="54">
                  <c:v>1210.6799999999998</c:v>
                </c:pt>
                <c:pt idx="55">
                  <c:v>1233.0999999999999</c:v>
                </c:pt>
                <c:pt idx="56">
                  <c:v>1255.52</c:v>
                </c:pt>
                <c:pt idx="57">
                  <c:v>1277.94</c:v>
                </c:pt>
                <c:pt idx="58">
                  <c:v>1300.3600000000001</c:v>
                </c:pt>
                <c:pt idx="59">
                  <c:v>1322.7800000000002</c:v>
                </c:pt>
                <c:pt idx="60">
                  <c:v>1345.2000000000003</c:v>
                </c:pt>
                <c:pt idx="61">
                  <c:v>1367.6200000000003</c:v>
                </c:pt>
                <c:pt idx="62">
                  <c:v>1390.0400000000004</c:v>
                </c:pt>
                <c:pt idx="63">
                  <c:v>1412.4600000000005</c:v>
                </c:pt>
                <c:pt idx="64">
                  <c:v>1434.8800000000006</c:v>
                </c:pt>
                <c:pt idx="65">
                  <c:v>1457.3000000000006</c:v>
                </c:pt>
                <c:pt idx="66">
                  <c:v>1479.7200000000007</c:v>
                </c:pt>
                <c:pt idx="67">
                  <c:v>1502.1400000000008</c:v>
                </c:pt>
                <c:pt idx="68">
                  <c:v>1524.5600000000009</c:v>
                </c:pt>
                <c:pt idx="69">
                  <c:v>1546.9800000000009</c:v>
                </c:pt>
                <c:pt idx="70">
                  <c:v>1569.400000000001</c:v>
                </c:pt>
                <c:pt idx="71">
                  <c:v>1591.8200000000011</c:v>
                </c:pt>
                <c:pt idx="72">
                  <c:v>1614.2400000000011</c:v>
                </c:pt>
                <c:pt idx="73">
                  <c:v>1636.6600000000012</c:v>
                </c:pt>
                <c:pt idx="74">
                  <c:v>1659.0800000000013</c:v>
                </c:pt>
                <c:pt idx="75">
                  <c:v>1681.5000000000014</c:v>
                </c:pt>
                <c:pt idx="76">
                  <c:v>1703.9200000000014</c:v>
                </c:pt>
                <c:pt idx="77">
                  <c:v>1726.3400000000015</c:v>
                </c:pt>
                <c:pt idx="78">
                  <c:v>1748.7600000000016</c:v>
                </c:pt>
                <c:pt idx="79">
                  <c:v>1771.1800000000017</c:v>
                </c:pt>
                <c:pt idx="80">
                  <c:v>1793.6000000000017</c:v>
                </c:pt>
                <c:pt idx="81">
                  <c:v>1816.0200000000018</c:v>
                </c:pt>
                <c:pt idx="82">
                  <c:v>1838.4400000000019</c:v>
                </c:pt>
                <c:pt idx="83">
                  <c:v>1860.8600000000019</c:v>
                </c:pt>
                <c:pt idx="84">
                  <c:v>1883.280000000002</c:v>
                </c:pt>
                <c:pt idx="85">
                  <c:v>1905.7000000000021</c:v>
                </c:pt>
                <c:pt idx="86">
                  <c:v>1928.1200000000022</c:v>
                </c:pt>
                <c:pt idx="87">
                  <c:v>1950.5400000000022</c:v>
                </c:pt>
                <c:pt idx="88">
                  <c:v>1972.9600000000023</c:v>
                </c:pt>
                <c:pt idx="89">
                  <c:v>1995.3800000000024</c:v>
                </c:pt>
                <c:pt idx="90">
                  <c:v>2017.8000000000025</c:v>
                </c:pt>
                <c:pt idx="91">
                  <c:v>2040.2200000000025</c:v>
                </c:pt>
                <c:pt idx="92">
                  <c:v>2062.6400000000026</c:v>
                </c:pt>
                <c:pt idx="93">
                  <c:v>2085.0600000000027</c:v>
                </c:pt>
                <c:pt idx="94">
                  <c:v>2107.4800000000027</c:v>
                </c:pt>
                <c:pt idx="95">
                  <c:v>2129.9000000000028</c:v>
                </c:pt>
                <c:pt idx="96">
                  <c:v>2152.3200000000029</c:v>
                </c:pt>
                <c:pt idx="97">
                  <c:v>2174.740000000003</c:v>
                </c:pt>
                <c:pt idx="98">
                  <c:v>2197.160000000003</c:v>
                </c:pt>
                <c:pt idx="99">
                  <c:v>2219.5800000000031</c:v>
                </c:pt>
                <c:pt idx="100">
                  <c:v>2242.0000000000032</c:v>
                </c:pt>
              </c:numCache>
            </c:numRef>
          </c:cat>
          <c:val>
            <c:numRef>
              <c:f>'Cota de Jusante'!$B$9:$B$109</c:f>
              <c:numCache>
                <c:formatCode>0.00</c:formatCode>
                <c:ptCount val="101"/>
                <c:pt idx="0">
                  <c:v>886.09997558593705</c:v>
                </c:pt>
                <c:pt idx="1">
                  <c:v>886.09997558593705</c:v>
                </c:pt>
                <c:pt idx="2">
                  <c:v>886.09997558593705</c:v>
                </c:pt>
                <c:pt idx="3">
                  <c:v>886.09997558593705</c:v>
                </c:pt>
                <c:pt idx="4">
                  <c:v>886.09997558593705</c:v>
                </c:pt>
                <c:pt idx="5">
                  <c:v>886.09997558593705</c:v>
                </c:pt>
                <c:pt idx="6">
                  <c:v>886.09997558593705</c:v>
                </c:pt>
                <c:pt idx="7">
                  <c:v>886.09997558593705</c:v>
                </c:pt>
                <c:pt idx="8">
                  <c:v>886.09997558593705</c:v>
                </c:pt>
                <c:pt idx="9">
                  <c:v>886.09997558593705</c:v>
                </c:pt>
                <c:pt idx="10">
                  <c:v>886.09997558593705</c:v>
                </c:pt>
                <c:pt idx="11">
                  <c:v>886.09997558593705</c:v>
                </c:pt>
                <c:pt idx="12">
                  <c:v>886.09997558593705</c:v>
                </c:pt>
                <c:pt idx="13">
                  <c:v>886.09997558593705</c:v>
                </c:pt>
                <c:pt idx="14">
                  <c:v>886.09997558593705</c:v>
                </c:pt>
                <c:pt idx="15">
                  <c:v>886.09997558593705</c:v>
                </c:pt>
                <c:pt idx="16">
                  <c:v>886.09997558593705</c:v>
                </c:pt>
                <c:pt idx="17">
                  <c:v>886.09997558593705</c:v>
                </c:pt>
                <c:pt idx="18">
                  <c:v>886.09997558593705</c:v>
                </c:pt>
                <c:pt idx="19">
                  <c:v>886.09997558593705</c:v>
                </c:pt>
                <c:pt idx="20">
                  <c:v>886.09997558593705</c:v>
                </c:pt>
                <c:pt idx="21">
                  <c:v>886.09997558593705</c:v>
                </c:pt>
                <c:pt idx="22">
                  <c:v>886.09997558593705</c:v>
                </c:pt>
                <c:pt idx="23">
                  <c:v>886.09997558593705</c:v>
                </c:pt>
                <c:pt idx="24">
                  <c:v>886.09997558593705</c:v>
                </c:pt>
                <c:pt idx="25">
                  <c:v>886.09997558593705</c:v>
                </c:pt>
                <c:pt idx="26">
                  <c:v>886.09997558593705</c:v>
                </c:pt>
                <c:pt idx="27">
                  <c:v>886.09997558593705</c:v>
                </c:pt>
                <c:pt idx="28">
                  <c:v>886.09997558593705</c:v>
                </c:pt>
                <c:pt idx="29">
                  <c:v>886.09997558593705</c:v>
                </c:pt>
                <c:pt idx="30">
                  <c:v>886.09997558593705</c:v>
                </c:pt>
                <c:pt idx="31">
                  <c:v>886.09997558593705</c:v>
                </c:pt>
                <c:pt idx="32">
                  <c:v>886.09997558593705</c:v>
                </c:pt>
                <c:pt idx="33">
                  <c:v>886.09997558593705</c:v>
                </c:pt>
                <c:pt idx="34">
                  <c:v>886.09997558593705</c:v>
                </c:pt>
                <c:pt idx="35">
                  <c:v>886.09997558593705</c:v>
                </c:pt>
                <c:pt idx="36">
                  <c:v>886.09997558593705</c:v>
                </c:pt>
                <c:pt idx="37">
                  <c:v>886.09997558593705</c:v>
                </c:pt>
                <c:pt idx="38">
                  <c:v>886.09997558593705</c:v>
                </c:pt>
                <c:pt idx="39">
                  <c:v>886.09997558593705</c:v>
                </c:pt>
                <c:pt idx="40">
                  <c:v>886.09997558593705</c:v>
                </c:pt>
                <c:pt idx="41">
                  <c:v>886.09997558593705</c:v>
                </c:pt>
                <c:pt idx="42">
                  <c:v>886.09997558593705</c:v>
                </c:pt>
                <c:pt idx="43">
                  <c:v>886.09997558593705</c:v>
                </c:pt>
                <c:pt idx="44">
                  <c:v>886.09997558593705</c:v>
                </c:pt>
                <c:pt idx="45">
                  <c:v>886.09997558593705</c:v>
                </c:pt>
                <c:pt idx="46">
                  <c:v>886.09997558593705</c:v>
                </c:pt>
                <c:pt idx="47">
                  <c:v>886.09997558593705</c:v>
                </c:pt>
                <c:pt idx="48">
                  <c:v>886.09997558593705</c:v>
                </c:pt>
                <c:pt idx="49">
                  <c:v>886.09997558593705</c:v>
                </c:pt>
                <c:pt idx="50">
                  <c:v>886.09997558593705</c:v>
                </c:pt>
                <c:pt idx="51">
                  <c:v>886.09997558593705</c:v>
                </c:pt>
                <c:pt idx="52">
                  <c:v>886.09997558593705</c:v>
                </c:pt>
                <c:pt idx="53">
                  <c:v>886.09997558593705</c:v>
                </c:pt>
                <c:pt idx="54">
                  <c:v>886.09997558593705</c:v>
                </c:pt>
                <c:pt idx="55">
                  <c:v>886.09997558593705</c:v>
                </c:pt>
                <c:pt idx="56">
                  <c:v>886.09997558593705</c:v>
                </c:pt>
                <c:pt idx="57">
                  <c:v>886.09997558593705</c:v>
                </c:pt>
                <c:pt idx="58">
                  <c:v>886.09997558593705</c:v>
                </c:pt>
                <c:pt idx="59">
                  <c:v>886.09997558593705</c:v>
                </c:pt>
                <c:pt idx="60">
                  <c:v>886.09997558593705</c:v>
                </c:pt>
                <c:pt idx="61">
                  <c:v>886.09997558593705</c:v>
                </c:pt>
                <c:pt idx="62">
                  <c:v>886.09997558593705</c:v>
                </c:pt>
                <c:pt idx="63">
                  <c:v>886.09997558593705</c:v>
                </c:pt>
                <c:pt idx="64">
                  <c:v>886.09997558593705</c:v>
                </c:pt>
                <c:pt idx="65">
                  <c:v>886.09997558593705</c:v>
                </c:pt>
                <c:pt idx="66">
                  <c:v>886.09997558593705</c:v>
                </c:pt>
                <c:pt idx="67">
                  <c:v>886.09997558593705</c:v>
                </c:pt>
                <c:pt idx="68">
                  <c:v>886.09997558593705</c:v>
                </c:pt>
                <c:pt idx="69">
                  <c:v>886.09997558593705</c:v>
                </c:pt>
                <c:pt idx="70">
                  <c:v>886.09997558593705</c:v>
                </c:pt>
                <c:pt idx="71">
                  <c:v>886.09997558593705</c:v>
                </c:pt>
                <c:pt idx="72">
                  <c:v>886.09997558593705</c:v>
                </c:pt>
                <c:pt idx="73">
                  <c:v>886.09997558593705</c:v>
                </c:pt>
                <c:pt idx="74">
                  <c:v>886.09997558593705</c:v>
                </c:pt>
                <c:pt idx="75">
                  <c:v>886.09997558593705</c:v>
                </c:pt>
                <c:pt idx="76">
                  <c:v>886.09997558593705</c:v>
                </c:pt>
                <c:pt idx="77">
                  <c:v>886.09997558593705</c:v>
                </c:pt>
                <c:pt idx="78">
                  <c:v>886.09997558593705</c:v>
                </c:pt>
                <c:pt idx="79">
                  <c:v>886.09997558593705</c:v>
                </c:pt>
                <c:pt idx="80">
                  <c:v>886.09997558593705</c:v>
                </c:pt>
                <c:pt idx="81">
                  <c:v>886.09997558593705</c:v>
                </c:pt>
                <c:pt idx="82">
                  <c:v>886.09997558593705</c:v>
                </c:pt>
                <c:pt idx="83">
                  <c:v>886.09997558593705</c:v>
                </c:pt>
                <c:pt idx="84">
                  <c:v>886.09997558593705</c:v>
                </c:pt>
                <c:pt idx="85">
                  <c:v>886.09997558593705</c:v>
                </c:pt>
                <c:pt idx="86">
                  <c:v>886.09997558593705</c:v>
                </c:pt>
                <c:pt idx="87">
                  <c:v>886.09997558593705</c:v>
                </c:pt>
                <c:pt idx="88">
                  <c:v>886.09997558593705</c:v>
                </c:pt>
                <c:pt idx="89">
                  <c:v>886.09997558593705</c:v>
                </c:pt>
                <c:pt idx="90">
                  <c:v>886.09997558593705</c:v>
                </c:pt>
                <c:pt idx="91">
                  <c:v>886.09997558593705</c:v>
                </c:pt>
                <c:pt idx="92">
                  <c:v>886.09997558593705</c:v>
                </c:pt>
                <c:pt idx="93">
                  <c:v>886.09997558593705</c:v>
                </c:pt>
                <c:pt idx="94">
                  <c:v>886.09997558593705</c:v>
                </c:pt>
                <c:pt idx="95">
                  <c:v>886.09997558593705</c:v>
                </c:pt>
                <c:pt idx="96">
                  <c:v>886.09997558593705</c:v>
                </c:pt>
                <c:pt idx="97">
                  <c:v>886.09997558593705</c:v>
                </c:pt>
                <c:pt idx="98">
                  <c:v>886.09997558593705</c:v>
                </c:pt>
                <c:pt idx="99">
                  <c:v>886.09997558593705</c:v>
                </c:pt>
                <c:pt idx="100">
                  <c:v>886.09997558593705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4C2E-8C38-C220283A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91471"/>
        <c:axId val="1907488591"/>
      </c:lineChart>
      <c:catAx>
        <c:axId val="19074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Defluência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859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907488591"/>
        <c:scaling>
          <c:orientation val="minMax"/>
          <c:min val="8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1471"/>
        <c:crosses val="autoZero"/>
        <c:crossBetween val="midCat"/>
        <c:majorUnit val="1"/>
        <c:min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1343025</xdr:colOff>
      <xdr:row>0</xdr:row>
      <xdr:rowOff>0</xdr:rowOff>
    </xdr:from>
    <xdr:to>
      <xdr:col>15</xdr:col>
      <xdr:colOff>19050</xdr:colOff>
      <xdr:row>24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0FEC93-42F3-4889-84E9-074DD3985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114300</xdr:rowOff>
    </xdr:from>
    <xdr:to>
      <xdr:col>16</xdr:col>
      <xdr:colOff>209550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17DFE-AFEC-4127-8718-862A5ECEC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79A-4AB2-4139-AC97-4E1C49AF264B}">
  <dimension ref="A1:M36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12.28515625" customWidth="1"/>
    <col min="3" max="6" width="10.7109375" customWidth="1"/>
  </cols>
  <sheetData>
    <row r="1" spans="1:11" ht="20.100000000000001" customHeight="1" x14ac:dyDescent="0.25">
      <c r="A1" s="5" t="s">
        <v>0</v>
      </c>
      <c r="B1" s="6" t="s">
        <v>11</v>
      </c>
      <c r="C1" s="7"/>
      <c r="D1" s="7"/>
      <c r="E1" s="7"/>
      <c r="F1" s="7"/>
      <c r="G1" s="32" t="s">
        <v>47</v>
      </c>
      <c r="H1" s="32" t="s">
        <v>48</v>
      </c>
      <c r="I1" s="32" t="s">
        <v>49</v>
      </c>
      <c r="J1" s="32" t="s">
        <v>50</v>
      </c>
      <c r="K1" s="32" t="s">
        <v>51</v>
      </c>
    </row>
    <row r="2" spans="1:11" ht="20.100000000000001" customHeight="1" x14ac:dyDescent="0.25">
      <c r="A2" s="5" t="s">
        <v>1</v>
      </c>
      <c r="B2" s="6" t="s">
        <v>7</v>
      </c>
      <c r="C2" s="7"/>
      <c r="D2" s="7"/>
      <c r="E2" s="7"/>
      <c r="F2" s="7"/>
      <c r="G2" s="33"/>
      <c r="H2" s="33"/>
      <c r="I2" s="33"/>
      <c r="J2" s="33"/>
      <c r="K2" s="33"/>
    </row>
    <row r="3" spans="1:11" ht="20.100000000000001" customHeight="1" x14ac:dyDescent="0.25">
      <c r="A3" s="5" t="s">
        <v>12</v>
      </c>
      <c r="B3" s="6">
        <v>120</v>
      </c>
      <c r="C3" s="7"/>
      <c r="D3" s="7"/>
      <c r="E3" s="7"/>
      <c r="F3" s="7"/>
      <c r="G3" s="33"/>
      <c r="H3" s="33"/>
      <c r="I3" s="33"/>
      <c r="J3" s="33"/>
      <c r="K3" s="33"/>
    </row>
    <row r="4" spans="1:11" ht="20.100000000000001" customHeight="1" x14ac:dyDescent="0.25">
      <c r="A4" s="5" t="s">
        <v>13</v>
      </c>
      <c r="B4" s="6">
        <v>792</v>
      </c>
      <c r="C4" s="7"/>
      <c r="D4" s="7"/>
      <c r="E4" s="7"/>
      <c r="F4" s="7"/>
      <c r="G4" s="33"/>
      <c r="H4" s="33"/>
      <c r="I4" s="33"/>
      <c r="J4" s="33"/>
      <c r="K4" s="33"/>
    </row>
    <row r="5" spans="1:11" ht="20.100000000000001" customHeight="1" x14ac:dyDescent="0.25">
      <c r="A5" s="5" t="s">
        <v>14</v>
      </c>
      <c r="B5" s="6">
        <v>418.97</v>
      </c>
      <c r="C5" s="7"/>
      <c r="D5" s="7"/>
      <c r="E5" s="7"/>
      <c r="F5" s="7"/>
      <c r="G5" s="33"/>
      <c r="H5" s="33"/>
      <c r="I5" s="33"/>
      <c r="J5" s="33"/>
      <c r="K5" s="33"/>
    </row>
    <row r="6" spans="1:11" ht="20.100000000000001" customHeight="1" x14ac:dyDescent="0.25">
      <c r="A6" s="5" t="s">
        <v>15</v>
      </c>
      <c r="B6" s="6">
        <v>120</v>
      </c>
      <c r="C6" s="7"/>
      <c r="D6" s="7"/>
      <c r="E6" s="7"/>
      <c r="F6" s="7"/>
      <c r="G6" s="33"/>
      <c r="H6" s="33"/>
      <c r="I6" s="33"/>
      <c r="J6" s="33"/>
      <c r="K6" s="33"/>
    </row>
    <row r="7" spans="1:11" ht="20.100000000000001" customHeight="1" x14ac:dyDescent="0.25">
      <c r="A7" s="5" t="s">
        <v>9</v>
      </c>
      <c r="B7" s="6"/>
      <c r="C7" s="7"/>
      <c r="D7" s="7"/>
      <c r="E7" s="7"/>
      <c r="F7" s="7"/>
      <c r="G7" s="32">
        <v>2</v>
      </c>
      <c r="H7" s="32"/>
      <c r="I7" s="32"/>
      <c r="J7" s="32"/>
      <c r="K7" s="32"/>
    </row>
    <row r="8" spans="1:11" ht="20.100000000000001" customHeight="1" x14ac:dyDescent="0.25">
      <c r="A8" s="5" t="s">
        <v>10</v>
      </c>
      <c r="B8" s="6"/>
      <c r="C8" s="7"/>
      <c r="D8" s="7"/>
      <c r="E8" s="7"/>
      <c r="F8" s="7"/>
      <c r="G8" s="32">
        <v>23</v>
      </c>
      <c r="H8" s="32">
        <v>0</v>
      </c>
      <c r="I8" s="32">
        <v>0</v>
      </c>
      <c r="J8" s="32">
        <v>0</v>
      </c>
      <c r="K8" s="32">
        <v>0</v>
      </c>
    </row>
    <row r="9" spans="1:11" ht="20.100000000000001" customHeight="1" x14ac:dyDescent="0.25">
      <c r="A9" s="5" t="s">
        <v>8</v>
      </c>
      <c r="B9" s="6">
        <v>2</v>
      </c>
      <c r="C9" s="7"/>
      <c r="D9" s="7"/>
      <c r="E9" s="7"/>
      <c r="F9" s="7"/>
      <c r="G9" s="32"/>
      <c r="H9" s="32"/>
      <c r="I9" s="32"/>
      <c r="J9" s="32"/>
      <c r="K9" s="32"/>
    </row>
    <row r="10" spans="1:11" ht="20.100000000000001" customHeight="1" x14ac:dyDescent="0.25">
      <c r="A10" s="5" t="s">
        <v>16</v>
      </c>
      <c r="B10" s="6"/>
      <c r="C10" s="7"/>
      <c r="D10" s="7"/>
      <c r="E10" s="7"/>
      <c r="F10" s="7"/>
      <c r="G10" s="32">
        <v>107</v>
      </c>
      <c r="H10" s="32">
        <v>0</v>
      </c>
      <c r="I10" s="32">
        <v>0</v>
      </c>
      <c r="J10" s="32">
        <v>0</v>
      </c>
      <c r="K10" s="32">
        <v>0</v>
      </c>
    </row>
    <row r="11" spans="1:11" ht="20.100000000000001" customHeight="1" x14ac:dyDescent="0.25">
      <c r="A11" s="5" t="s">
        <v>46</v>
      </c>
      <c r="B11" s="6">
        <f>G10*G7+H10*H7+I10*I7+J10*J7+K10*K7</f>
        <v>214</v>
      </c>
      <c r="C11" s="7"/>
      <c r="D11" s="7"/>
      <c r="E11" s="7"/>
      <c r="F11" s="7"/>
      <c r="G11" s="32"/>
      <c r="H11" s="32"/>
      <c r="I11" s="32"/>
      <c r="J11" s="32"/>
      <c r="K11" s="32"/>
    </row>
    <row r="12" spans="1:11" ht="20.100000000000001" customHeight="1" x14ac:dyDescent="0.25">
      <c r="A12" s="5" t="s">
        <v>6</v>
      </c>
      <c r="B12" s="6">
        <v>24.6</v>
      </c>
      <c r="C12" s="7"/>
      <c r="D12" s="7"/>
      <c r="E12" s="7"/>
      <c r="F12" s="7"/>
      <c r="G12" s="6">
        <v>24.6</v>
      </c>
      <c r="H12" s="6">
        <v>0</v>
      </c>
      <c r="I12" s="6">
        <v>0</v>
      </c>
      <c r="J12" s="6">
        <v>0</v>
      </c>
      <c r="K12" s="6">
        <v>0</v>
      </c>
    </row>
    <row r="13" spans="1:11" ht="20.100000000000001" customHeight="1" x14ac:dyDescent="0.25">
      <c r="A13" s="5" t="s">
        <v>17</v>
      </c>
      <c r="B13" s="8">
        <v>0.1971</v>
      </c>
      <c r="C13" s="9"/>
      <c r="D13" s="9"/>
      <c r="E13" s="9"/>
      <c r="F13" s="9"/>
      <c r="G13" s="33"/>
      <c r="H13" s="33"/>
      <c r="I13" s="33"/>
      <c r="J13" s="33"/>
      <c r="K13" s="33"/>
    </row>
    <row r="14" spans="1:11" ht="20.100000000000001" customHeight="1" x14ac:dyDescent="0.25">
      <c r="A14" s="5" t="s">
        <v>18</v>
      </c>
      <c r="B14" s="8">
        <v>8.7667917832732201E-3</v>
      </c>
      <c r="C14" s="9"/>
      <c r="D14" s="9"/>
      <c r="E14" s="9"/>
      <c r="F14" s="9"/>
      <c r="G14" s="33"/>
      <c r="H14" s="33"/>
      <c r="I14" s="33"/>
      <c r="J14" s="33"/>
      <c r="K14" s="33"/>
    </row>
    <row r="15" spans="1:11" ht="20.100000000000001" customHeight="1" x14ac:dyDescent="0.25">
      <c r="A15" s="5" t="s">
        <v>19</v>
      </c>
      <c r="B15" s="6">
        <v>2242</v>
      </c>
      <c r="C15" s="7"/>
      <c r="D15" s="7"/>
      <c r="E15" s="7"/>
      <c r="F15" s="7"/>
      <c r="G15" s="33"/>
      <c r="H15" s="33"/>
      <c r="I15" s="33"/>
      <c r="J15" s="33"/>
      <c r="K15" s="33"/>
    </row>
    <row r="16" spans="1:11" ht="20.100000000000001" customHeight="1" x14ac:dyDescent="0.25">
      <c r="A16" s="5" t="s">
        <v>2</v>
      </c>
      <c r="B16" s="10">
        <v>892.969970703125</v>
      </c>
      <c r="C16" s="11">
        <v>6.2088999897241502E-2</v>
      </c>
      <c r="D16" s="11">
        <v>-1.10410001070704E-4</v>
      </c>
      <c r="E16" s="11">
        <v>1.2469999433051199E-7</v>
      </c>
      <c r="F16" s="11">
        <v>-5.5512001245760997E-11</v>
      </c>
      <c r="G16" s="6"/>
      <c r="H16" s="33"/>
      <c r="I16" s="33"/>
      <c r="J16" s="33"/>
      <c r="K16" s="33"/>
    </row>
    <row r="17" spans="1:13" ht="20.100000000000001" customHeight="1" x14ac:dyDescent="0.25">
      <c r="A17" s="5" t="s">
        <v>4</v>
      </c>
      <c r="B17" s="10">
        <v>886.09997558593705</v>
      </c>
      <c r="C17" s="11">
        <v>0</v>
      </c>
      <c r="D17" s="11">
        <v>0</v>
      </c>
      <c r="E17" s="11">
        <v>0</v>
      </c>
      <c r="F17" s="11">
        <v>0</v>
      </c>
      <c r="G17" s="33"/>
      <c r="H17" s="33"/>
      <c r="I17" s="33"/>
      <c r="J17" s="33"/>
      <c r="K17" s="33"/>
    </row>
    <row r="18" spans="1:13" ht="20.100000000000001" customHeight="1" x14ac:dyDescent="0.25">
      <c r="A18" s="5" t="s">
        <v>5</v>
      </c>
      <c r="B18" s="6">
        <v>0</v>
      </c>
      <c r="C18" s="7"/>
      <c r="D18" s="7"/>
      <c r="E18" s="7"/>
      <c r="F18" s="7"/>
      <c r="G18" s="33"/>
      <c r="H18" s="33"/>
      <c r="I18" s="33"/>
      <c r="J18" s="33"/>
      <c r="K18" s="33"/>
    </row>
    <row r="19" spans="1:13" ht="20.100000000000001" customHeight="1" x14ac:dyDescent="0.25">
      <c r="A19" s="5" t="s">
        <v>3</v>
      </c>
      <c r="B19" s="6">
        <v>9.5000000000000001E-2</v>
      </c>
      <c r="C19" s="7"/>
      <c r="D19" s="7"/>
      <c r="E19" s="7"/>
      <c r="F19" s="7"/>
      <c r="G19" s="33"/>
      <c r="H19" s="33"/>
      <c r="I19" s="33"/>
      <c r="J19" s="33"/>
      <c r="K19" s="33"/>
    </row>
    <row r="20" spans="1:13" ht="20.100000000000001" customHeight="1" x14ac:dyDescent="0.25"/>
    <row r="21" spans="1:13" ht="20.100000000000001" customHeight="1" x14ac:dyDescent="0.25"/>
    <row r="22" spans="1:13" ht="20.100000000000001" customHeight="1" x14ac:dyDescent="0.25">
      <c r="A22" s="17"/>
      <c r="B22" s="16" t="s">
        <v>52</v>
      </c>
      <c r="C22" s="16" t="s">
        <v>53</v>
      </c>
      <c r="D22" s="16" t="s">
        <v>54</v>
      </c>
      <c r="E22" s="16" t="s">
        <v>55</v>
      </c>
      <c r="F22" s="16" t="s">
        <v>56</v>
      </c>
      <c r="G22" s="16" t="s">
        <v>57</v>
      </c>
      <c r="H22" s="16" t="s">
        <v>58</v>
      </c>
      <c r="I22" s="16" t="s">
        <v>59</v>
      </c>
      <c r="J22" s="16" t="s">
        <v>60</v>
      </c>
      <c r="K22" s="16" t="s">
        <v>61</v>
      </c>
      <c r="L22" s="16" t="s">
        <v>62</v>
      </c>
      <c r="M22" s="16" t="s">
        <v>63</v>
      </c>
    </row>
    <row r="23" spans="1:13" ht="20.100000000000001" customHeight="1" x14ac:dyDescent="0.25">
      <c r="A23" s="17" t="s">
        <v>64</v>
      </c>
      <c r="B23" s="34">
        <v>241.80219779999999</v>
      </c>
      <c r="C23" s="34">
        <v>220</v>
      </c>
      <c r="D23" s="34">
        <v>196.10989011000001</v>
      </c>
      <c r="E23" s="34">
        <v>133.26373626</v>
      </c>
      <c r="F23" s="34">
        <v>100.06593407</v>
      </c>
      <c r="G23" s="34">
        <v>85.274725270000005</v>
      </c>
      <c r="H23" s="34">
        <v>71.175824180000006</v>
      </c>
      <c r="I23" s="34">
        <v>61.296703299999997</v>
      </c>
      <c r="J23" s="34">
        <v>63.934065930000003</v>
      </c>
      <c r="K23" s="34">
        <v>75.835164840000004</v>
      </c>
      <c r="L23" s="34">
        <v>108.08791209</v>
      </c>
      <c r="M23" s="34">
        <v>175.70329670000001</v>
      </c>
    </row>
    <row r="24" spans="1:13" ht="20.100000000000001" customHeight="1" x14ac:dyDescent="0.25"/>
    <row r="25" spans="1:13" ht="20.100000000000001" customHeight="1" x14ac:dyDescent="0.25"/>
    <row r="26" spans="1:13" ht="20.100000000000001" customHeight="1" x14ac:dyDescent="0.25"/>
    <row r="27" spans="1:13" ht="20.100000000000001" customHeight="1" x14ac:dyDescent="0.25"/>
    <row r="28" spans="1:13" ht="20.100000000000001" customHeight="1" x14ac:dyDescent="0.25"/>
    <row r="29" spans="1:13" ht="20.100000000000001" customHeight="1" x14ac:dyDescent="0.25"/>
    <row r="30" spans="1:13" ht="20.100000000000001" customHeight="1" x14ac:dyDescent="0.25"/>
    <row r="31" spans="1:13" ht="20.100000000000001" customHeight="1" x14ac:dyDescent="0.25"/>
    <row r="32" spans="1:1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FE6-8C15-4DC2-8B32-C15821B03BEC}">
  <dimension ref="A1:O109"/>
  <sheetViews>
    <sheetView workbookViewId="0">
      <selection activeCell="A7" sqref="A7"/>
    </sheetView>
  </sheetViews>
  <sheetFormatPr defaultRowHeight="15" x14ac:dyDescent="0.25"/>
  <cols>
    <col min="1" max="1" width="21" customWidth="1"/>
    <col min="2" max="2" width="23.140625" customWidth="1"/>
    <col min="3" max="4" width="20.42578125" customWidth="1"/>
    <col min="5" max="5" width="14" customWidth="1"/>
    <col min="15" max="15" width="19.5703125" customWidth="1"/>
  </cols>
  <sheetData>
    <row r="1" spans="1:4" ht="18" x14ac:dyDescent="0.25">
      <c r="A1" s="14" t="s">
        <v>37</v>
      </c>
      <c r="B1" s="2">
        <f>'Dados atemporais'!B16</f>
        <v>892.969970703125</v>
      </c>
      <c r="C1" s="13">
        <v>900.48</v>
      </c>
      <c r="D1" s="13"/>
    </row>
    <row r="2" spans="1:4" ht="18" x14ac:dyDescent="0.25">
      <c r="A2" s="14" t="s">
        <v>38</v>
      </c>
      <c r="B2" s="1">
        <f>'Dados atemporais'!C16</f>
        <v>6.2088999897241502E-2</v>
      </c>
      <c r="C2" s="13">
        <v>0.13270000000000001</v>
      </c>
      <c r="D2" s="13"/>
    </row>
    <row r="3" spans="1:4" ht="18" x14ac:dyDescent="0.25">
      <c r="A3" s="14" t="s">
        <v>39</v>
      </c>
      <c r="B3" s="1">
        <f>'Dados atemporais'!D16</f>
        <v>-1.10410001070704E-4</v>
      </c>
    </row>
    <row r="4" spans="1:4" ht="18" x14ac:dyDescent="0.25">
      <c r="A4" s="14" t="s">
        <v>40</v>
      </c>
      <c r="B4" s="1">
        <f>'Dados atemporais'!E16</f>
        <v>1.2469999433051199E-7</v>
      </c>
    </row>
    <row r="5" spans="1:4" ht="18" x14ac:dyDescent="0.25">
      <c r="A5" s="14" t="s">
        <v>41</v>
      </c>
      <c r="B5" s="1">
        <f>'Dados atemporais'!F16</f>
        <v>-5.5512001245760997E-11</v>
      </c>
    </row>
    <row r="6" spans="1:4" x14ac:dyDescent="0.25">
      <c r="A6" s="14" t="s">
        <v>34</v>
      </c>
      <c r="B6" s="37">
        <f>AVERAGE(D9:D109)</f>
        <v>0.1252536838782535</v>
      </c>
    </row>
    <row r="7" spans="1:4" x14ac:dyDescent="0.25">
      <c r="A7" s="14"/>
      <c r="B7" s="15"/>
    </row>
    <row r="8" spans="1:4" x14ac:dyDescent="0.25">
      <c r="A8" s="16" t="s">
        <v>27</v>
      </c>
      <c r="B8" s="17" t="s">
        <v>28</v>
      </c>
      <c r="C8" s="17" t="s">
        <v>29</v>
      </c>
      <c r="D8" s="35" t="s">
        <v>65</v>
      </c>
    </row>
    <row r="9" spans="1:4" x14ac:dyDescent="0.25">
      <c r="A9" s="18">
        <f>'Dados atemporais'!B6</f>
        <v>120</v>
      </c>
      <c r="B9" s="18">
        <f>B$1+B$2*A9+B$3*A9^2+B$4*A9^3+B$5*A9^4</f>
        <v>899.03471729700061</v>
      </c>
      <c r="C9" s="19">
        <f>$C$1+B9*$C$2</f>
        <v>1019.781906985312</v>
      </c>
      <c r="D9" s="36">
        <f>(ABS(B9-C9)/B9)</f>
        <v>0.13430759387284263</v>
      </c>
    </row>
    <row r="10" spans="1:4" x14ac:dyDescent="0.25">
      <c r="A10" s="18">
        <f>A9+('Dados atemporais'!B$4-'Dados atemporais'!B$3)/100</f>
        <v>126.72</v>
      </c>
      <c r="B10" s="18">
        <f t="shared" ref="B10:B73" si="0">B$1+B$2*A10+B$3*A10^2+B$4*A10^3+B$5*A10^4</f>
        <v>899.30436294096864</v>
      </c>
      <c r="C10" s="19">
        <f t="shared" ref="C10:C73" si="1">$C$1+B10*$C$2</f>
        <v>1019.8176889622666</v>
      </c>
      <c r="D10" s="36">
        <f t="shared" ref="D10:D73" si="2">(ABS(B10-C10)/B10)</f>
        <v>0.13400727383017114</v>
      </c>
    </row>
    <row r="11" spans="1:4" x14ac:dyDescent="0.25">
      <c r="A11" s="18">
        <f>A10+('Dados atemporais'!B$4-'Dados atemporais'!B$3)/100</f>
        <v>133.44</v>
      </c>
      <c r="B11" s="18">
        <f t="shared" si="0"/>
        <v>899.56783497876336</v>
      </c>
      <c r="C11" s="19">
        <f t="shared" si="1"/>
        <v>1019.8526517016819</v>
      </c>
      <c r="D11" s="36">
        <f t="shared" si="2"/>
        <v>0.13371400359791452</v>
      </c>
    </row>
    <row r="12" spans="1:4" x14ac:dyDescent="0.25">
      <c r="A12" s="18">
        <f>A11+('Dados atemporais'!B$4-'Dados atemporais'!B$3)/100</f>
        <v>140.16</v>
      </c>
      <c r="B12" s="18">
        <f t="shared" si="0"/>
        <v>899.82530787086307</v>
      </c>
      <c r="C12" s="19">
        <f t="shared" si="1"/>
        <v>1019.8868183544636</v>
      </c>
      <c r="D12" s="36">
        <f t="shared" si="2"/>
        <v>0.13342757692344315</v>
      </c>
    </row>
    <row r="13" spans="1:4" x14ac:dyDescent="0.25">
      <c r="A13" s="18">
        <f>A12+('Dados atemporais'!B$4-'Dados atemporais'!B$3)/100</f>
        <v>146.88</v>
      </c>
      <c r="B13" s="18">
        <f t="shared" si="0"/>
        <v>900.07695336083714</v>
      </c>
      <c r="C13" s="19">
        <f t="shared" si="1"/>
        <v>1019.9202117109832</v>
      </c>
      <c r="D13" s="36">
        <f t="shared" si="2"/>
        <v>0.13314779131124063</v>
      </c>
    </row>
    <row r="14" spans="1:4" x14ac:dyDescent="0.25">
      <c r="A14" s="18">
        <f>A13+('Dados atemporais'!B$4-'Dados atemporais'!B$3)/100</f>
        <v>153.6</v>
      </c>
      <c r="B14" s="18">
        <f t="shared" si="0"/>
        <v>900.32294047534469</v>
      </c>
      <c r="C14" s="19">
        <f t="shared" si="1"/>
        <v>1019.9528542010783</v>
      </c>
      <c r="D14" s="36">
        <f t="shared" si="2"/>
        <v>0.13287444798704384</v>
      </c>
    </row>
    <row r="15" spans="1:4" x14ac:dyDescent="0.25">
      <c r="A15" s="18">
        <f>A14+('Dados atemporais'!B$4-'Dados atemporais'!B$3)/100</f>
        <v>160.32</v>
      </c>
      <c r="B15" s="18">
        <f t="shared" si="0"/>
        <v>900.56343552413523</v>
      </c>
      <c r="C15" s="19">
        <f t="shared" si="1"/>
        <v>1019.9847678940528</v>
      </c>
      <c r="D15" s="36">
        <f t="shared" si="2"/>
        <v>0.1326073518634624</v>
      </c>
    </row>
    <row r="16" spans="1:4" x14ac:dyDescent="0.25">
      <c r="A16" s="18">
        <f>A15+('Dados atemporais'!B$4-'Dados atemporais'!B$3)/100</f>
        <v>167.04</v>
      </c>
      <c r="B16" s="18">
        <f t="shared" si="0"/>
        <v>900.79860210004836</v>
      </c>
      <c r="C16" s="19">
        <f t="shared" si="1"/>
        <v>1020.0159744986764</v>
      </c>
      <c r="D16" s="36">
        <f t="shared" si="2"/>
        <v>0.13234631150702766</v>
      </c>
    </row>
    <row r="17" spans="1:15" x14ac:dyDescent="0.25">
      <c r="A17" s="18">
        <f>A16+('Dados atemporais'!B$4-'Dados atemporais'!B$3)/100</f>
        <v>173.76</v>
      </c>
      <c r="B17" s="18">
        <f t="shared" si="0"/>
        <v>901.02860107901381</v>
      </c>
      <c r="C17" s="19">
        <f t="shared" si="1"/>
        <v>1020.0464953631852</v>
      </c>
      <c r="D17" s="36">
        <f t="shared" si="2"/>
        <v>0.13209113910662013</v>
      </c>
    </row>
    <row r="18" spans="1:15" x14ac:dyDescent="0.25">
      <c r="A18" s="18">
        <f>A17+('Dados atemporais'!B$4-'Dados atemporais'!B$3)/100</f>
        <v>180.48</v>
      </c>
      <c r="B18" s="18">
        <f t="shared" si="0"/>
        <v>901.25359062005202</v>
      </c>
      <c r="C18" s="19">
        <f t="shared" si="1"/>
        <v>1020.0763514752809</v>
      </c>
      <c r="D18" s="36">
        <f t="shared" si="2"/>
        <v>0.13184165044322346</v>
      </c>
    </row>
    <row r="19" spans="1:15" x14ac:dyDescent="0.25">
      <c r="A19" s="18">
        <f>A18+('Dados atemporais'!B$4-'Dados atemporais'!B$3)/100</f>
        <v>187.2</v>
      </c>
      <c r="B19" s="18">
        <f t="shared" si="0"/>
        <v>901.47372616527309</v>
      </c>
      <c r="C19" s="19">
        <f t="shared" si="1"/>
        <v>1020.1055634621317</v>
      </c>
      <c r="D19" s="36">
        <f t="shared" si="2"/>
        <v>0.13159766486096022</v>
      </c>
    </row>
    <row r="20" spans="1:15" x14ac:dyDescent="0.25">
      <c r="A20" s="18">
        <f>A19+('Dados atemporais'!B$4-'Dados atemporais'!B$3)/100</f>
        <v>193.92</v>
      </c>
      <c r="B20" s="18">
        <f t="shared" si="0"/>
        <v>901.68916043987747</v>
      </c>
      <c r="C20" s="19">
        <f t="shared" si="1"/>
        <v>1020.1341515903717</v>
      </c>
      <c r="D20" s="36">
        <f t="shared" si="2"/>
        <v>0.13135900523935812</v>
      </c>
    </row>
    <row r="21" spans="1:15" x14ac:dyDescent="0.25">
      <c r="A21" s="18">
        <f>A20+('Dados atemporais'!B$4-'Dados atemporais'!B$3)/100</f>
        <v>200.64</v>
      </c>
      <c r="B21" s="18">
        <f t="shared" si="0"/>
        <v>901.90004345215596</v>
      </c>
      <c r="C21" s="19">
        <f t="shared" si="1"/>
        <v>1020.1621357661011</v>
      </c>
      <c r="D21" s="36">
        <f t="shared" si="2"/>
        <v>0.1311254979668029</v>
      </c>
    </row>
    <row r="22" spans="1:15" x14ac:dyDescent="0.25">
      <c r="A22" s="18">
        <f>A21+('Dados atemporais'!B$4-'Dados atemporais'!B$3)/100</f>
        <v>207.35999999999999</v>
      </c>
      <c r="B22" s="18">
        <f t="shared" si="0"/>
        <v>902.10652249348959</v>
      </c>
      <c r="C22" s="19">
        <f t="shared" si="1"/>
        <v>1020.1895355348861</v>
      </c>
      <c r="D22" s="36">
        <f t="shared" si="2"/>
        <v>0.13089697291513452</v>
      </c>
    </row>
    <row r="23" spans="1:15" x14ac:dyDescent="0.25">
      <c r="A23" s="18">
        <f>A22+('Dados atemporais'!B$4-'Dados atemporais'!B$3)/100</f>
        <v>214.07999999999998</v>
      </c>
      <c r="B23" s="18">
        <f t="shared" si="0"/>
        <v>902.30874213834909</v>
      </c>
      <c r="C23" s="19">
        <f t="shared" si="1"/>
        <v>1020.2163700817589</v>
      </c>
      <c r="D23" s="36">
        <f t="shared" si="2"/>
        <v>0.13067326341534136</v>
      </c>
    </row>
    <row r="24" spans="1:15" x14ac:dyDescent="0.25">
      <c r="A24" s="18">
        <f>A23+('Dados atemporais'!B$4-'Dados atemporais'!B$3)/100</f>
        <v>220.79999999999998</v>
      </c>
      <c r="B24" s="18">
        <f t="shared" si="0"/>
        <v>902.5068442442963</v>
      </c>
      <c r="C24" s="19">
        <f t="shared" si="1"/>
        <v>1020.2426582312181</v>
      </c>
      <c r="D24" s="36">
        <f t="shared" si="2"/>
        <v>0.13045420623431009</v>
      </c>
    </row>
    <row r="25" spans="1:15" x14ac:dyDescent="0.25">
      <c r="A25" s="18">
        <f>A24+('Dados atemporais'!B$4-'Dados atemporais'!B$3)/100</f>
        <v>227.51999999999998</v>
      </c>
      <c r="B25" s="18">
        <f t="shared" si="0"/>
        <v>902.70096795198265</v>
      </c>
      <c r="C25" s="19">
        <f t="shared" si="1"/>
        <v>1020.2684184472281</v>
      </c>
      <c r="D25" s="36">
        <f t="shared" si="2"/>
        <v>0.13023964155259354</v>
      </c>
    </row>
    <row r="26" spans="1:15" x14ac:dyDescent="0.25">
      <c r="A26" s="18">
        <f>A25+('Dados atemporais'!B$4-'Dados atemporais'!B$3)/100</f>
        <v>234.23999999999998</v>
      </c>
      <c r="B26" s="18">
        <f t="shared" si="0"/>
        <v>902.89124968514989</v>
      </c>
      <c r="C26" s="19">
        <f t="shared" si="1"/>
        <v>1020.2936688332194</v>
      </c>
      <c r="D26" s="36">
        <f t="shared" si="2"/>
        <v>0.13002941294315265</v>
      </c>
    </row>
    <row r="27" spans="1:15" x14ac:dyDescent="0.25">
      <c r="A27" s="18">
        <f>A26+('Dados atemporais'!B$4-'Dados atemporais'!B$3)/100</f>
        <v>240.95999999999998</v>
      </c>
      <c r="B27" s="18">
        <f t="shared" si="0"/>
        <v>903.07782315063025</v>
      </c>
      <c r="C27" s="19">
        <f t="shared" si="1"/>
        <v>1020.3184271320887</v>
      </c>
      <c r="D27" s="36">
        <f t="shared" si="2"/>
        <v>0.12982336735103628</v>
      </c>
      <c r="E27" s="3"/>
      <c r="F27" s="4"/>
    </row>
    <row r="28" spans="1:15" x14ac:dyDescent="0.25">
      <c r="A28" s="18">
        <f>A27+('Dados atemporais'!B$4-'Dados atemporais'!B$3)/100</f>
        <v>247.67999999999998</v>
      </c>
      <c r="B28" s="18">
        <f t="shared" si="0"/>
        <v>903.26081933834541</v>
      </c>
      <c r="C28" s="19">
        <f t="shared" si="1"/>
        <v>1020.3427107261984</v>
      </c>
      <c r="D28" s="36">
        <f t="shared" si="2"/>
        <v>0.12962135507396147</v>
      </c>
    </row>
    <row r="29" spans="1:15" ht="15" customHeight="1" x14ac:dyDescent="0.25">
      <c r="A29" s="18">
        <f>A28+('Dados atemporais'!B$4-'Dados atemporais'!B$3)/100</f>
        <v>254.39999999999998</v>
      </c>
      <c r="B29" s="18">
        <f t="shared" si="0"/>
        <v>903.44036652130831</v>
      </c>
      <c r="C29" s="19">
        <f t="shared" si="1"/>
        <v>1020.3665366373776</v>
      </c>
      <c r="D29" s="36">
        <f t="shared" si="2"/>
        <v>0.12942322974375481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5" customHeight="1" x14ac:dyDescent="0.25">
      <c r="A30" s="18">
        <f>A29+('Dados atemporais'!B$4-'Dados atemporais'!B$3)/100</f>
        <v>261.12</v>
      </c>
      <c r="B30" s="18">
        <f t="shared" si="0"/>
        <v>903.6165902556213</v>
      </c>
      <c r="C30" s="19">
        <f t="shared" si="1"/>
        <v>1020.3899215269209</v>
      </c>
      <c r="D30" s="36">
        <f t="shared" si="2"/>
        <v>0.12922884830862388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ht="15" customHeight="1" x14ac:dyDescent="0.25">
      <c r="A31" s="18">
        <f>A30+('Dados atemporais'!B$4-'Dados atemporais'!B$3)/100</f>
        <v>267.84000000000003</v>
      </c>
      <c r="B31" s="18">
        <f t="shared" si="0"/>
        <v>903.78961338047759</v>
      </c>
      <c r="C31" s="19">
        <f t="shared" si="1"/>
        <v>1020.4128816955894</v>
      </c>
      <c r="D31" s="36">
        <f t="shared" si="2"/>
        <v>0.12903807101621964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A32" s="18">
        <f>A31+('Dados atemporais'!B$4-'Dados atemporais'!B$3)/100</f>
        <v>274.56000000000006</v>
      </c>
      <c r="B32" s="18">
        <f t="shared" si="0"/>
        <v>903.95955601815979</v>
      </c>
      <c r="C32" s="19">
        <f t="shared" si="1"/>
        <v>1020.4354330836098</v>
      </c>
      <c r="D32" s="36">
        <f t="shared" si="2"/>
        <v>0.12885076139746029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8">
        <f>A32+('Dados atemporais'!B$4-'Dados atemporais'!B$3)/100</f>
        <v>281.28000000000009</v>
      </c>
      <c r="B33" s="18">
        <f t="shared" si="0"/>
        <v>904.12653557404133</v>
      </c>
      <c r="C33" s="19">
        <f t="shared" si="1"/>
        <v>1020.4575912706753</v>
      </c>
      <c r="D33" s="36">
        <f t="shared" si="2"/>
        <v>0.12866678625107922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18">
        <f>A33+('Dados atemporais'!B$4-'Dados atemporais'!B$3)/100</f>
        <v>288.00000000000011</v>
      </c>
      <c r="B34" s="18">
        <f t="shared" si="0"/>
        <v>904.29066673658599</v>
      </c>
      <c r="C34" s="19">
        <f t="shared" si="1"/>
        <v>1020.479371475945</v>
      </c>
      <c r="D34" s="36">
        <f t="shared" si="2"/>
        <v>0.12848601562887077</v>
      </c>
    </row>
    <row r="35" spans="1:15" x14ac:dyDescent="0.25">
      <c r="A35" s="18">
        <f>A34+('Dados atemporais'!B$4-'Dados atemporais'!B$3)/100</f>
        <v>294.72000000000014</v>
      </c>
      <c r="B35" s="18">
        <f t="shared" si="0"/>
        <v>904.45206147734723</v>
      </c>
      <c r="C35" s="19">
        <f t="shared" si="1"/>
        <v>1020.500788558044</v>
      </c>
      <c r="D35" s="36">
        <f t="shared" si="2"/>
        <v>0.1283083228215996</v>
      </c>
    </row>
    <row r="36" spans="1:15" x14ac:dyDescent="0.25">
      <c r="A36" s="18">
        <f>A35+('Dados atemporais'!B$4-'Dados atemporais'!B$3)/100</f>
        <v>301.44000000000017</v>
      </c>
      <c r="B36" s="18">
        <f t="shared" si="0"/>
        <v>904.61082905096896</v>
      </c>
      <c r="C36" s="19">
        <f t="shared" si="1"/>
        <v>1020.5218570150636</v>
      </c>
      <c r="D36" s="36">
        <f t="shared" si="2"/>
        <v>0.12813358434554378</v>
      </c>
    </row>
    <row r="37" spans="1:15" x14ac:dyDescent="0.25">
      <c r="A37" s="18">
        <f>A36+('Dados atemporais'!B$4-'Dados atemporais'!B$3)/100</f>
        <v>308.1600000000002</v>
      </c>
      <c r="B37" s="18">
        <f t="shared" si="0"/>
        <v>904.76707599518545</v>
      </c>
      <c r="C37" s="19">
        <f t="shared" si="1"/>
        <v>1020.5425909845611</v>
      </c>
      <c r="D37" s="36">
        <f t="shared" si="2"/>
        <v>0.12796167992964383</v>
      </c>
    </row>
    <row r="38" spans="1:15" x14ac:dyDescent="0.25">
      <c r="A38" s="18">
        <f>A37+('Dados atemporais'!B$4-'Dados atemporais'!B$3)/100</f>
        <v>314.88000000000022</v>
      </c>
      <c r="B38" s="18">
        <f t="shared" si="0"/>
        <v>904.92090613082109</v>
      </c>
      <c r="C38" s="19">
        <f t="shared" si="1"/>
        <v>1020.56300424356</v>
      </c>
      <c r="D38" s="36">
        <f t="shared" si="2"/>
        <v>0.12779249250322988</v>
      </c>
    </row>
    <row r="39" spans="1:15" x14ac:dyDescent="0.25">
      <c r="A39" s="18">
        <f>A38+('Dados atemporais'!B$4-'Dados atemporais'!B$3)/100</f>
        <v>321.60000000000025</v>
      </c>
      <c r="B39" s="18">
        <f t="shared" si="0"/>
        <v>905.07242056179018</v>
      </c>
      <c r="C39" s="19">
        <f t="shared" si="1"/>
        <v>1020.5831102085496</v>
      </c>
      <c r="D39" s="36">
        <f t="shared" si="2"/>
        <v>0.127625908184298</v>
      </c>
    </row>
    <row r="40" spans="1:15" x14ac:dyDescent="0.25">
      <c r="A40" s="18">
        <f>A39+('Dados atemporais'!B$4-'Dados atemporais'!B$3)/100</f>
        <v>328.32000000000028</v>
      </c>
      <c r="B40" s="18">
        <f t="shared" si="0"/>
        <v>905.22171767509769</v>
      </c>
      <c r="C40" s="19">
        <f t="shared" si="1"/>
        <v>1020.6029219354855</v>
      </c>
      <c r="D40" s="36">
        <f t="shared" si="2"/>
        <v>0.12746181626831055</v>
      </c>
    </row>
    <row r="41" spans="1:15" x14ac:dyDescent="0.25">
      <c r="A41" s="18">
        <f>A40+('Dados atemporais'!B$4-'Dados atemporais'!B$3)/100</f>
        <v>335.0400000000003</v>
      </c>
      <c r="B41" s="18">
        <f t="shared" si="0"/>
        <v>905.36889314083851</v>
      </c>
      <c r="C41" s="19">
        <f t="shared" si="1"/>
        <v>1020.6224521197893</v>
      </c>
      <c r="D41" s="36">
        <f t="shared" si="2"/>
        <v>0.12730010921749441</v>
      </c>
    </row>
    <row r="42" spans="1:15" x14ac:dyDescent="0.25">
      <c r="A42" s="18">
        <f>A41+('Dados atemporais'!B$4-'Dados atemporais'!B$3)/100</f>
        <v>341.76000000000033</v>
      </c>
      <c r="B42" s="18">
        <f t="shared" si="0"/>
        <v>905.51403991219797</v>
      </c>
      <c r="C42" s="19">
        <f t="shared" si="1"/>
        <v>1020.6417130963487</v>
      </c>
      <c r="D42" s="36">
        <f t="shared" si="2"/>
        <v>0.12714068265061235</v>
      </c>
    </row>
    <row r="43" spans="1:15" x14ac:dyDescent="0.25">
      <c r="A43" s="18">
        <f>A42+('Dados atemporais'!B$4-'Dados atemporais'!B$3)/100</f>
        <v>348.48000000000036</v>
      </c>
      <c r="B43" s="18">
        <f t="shared" si="0"/>
        <v>905.65724822545155</v>
      </c>
      <c r="C43" s="19">
        <f t="shared" si="1"/>
        <v>1020.6607168395175</v>
      </c>
      <c r="D43" s="36">
        <f t="shared" si="2"/>
        <v>0.12698343533318393</v>
      </c>
    </row>
    <row r="44" spans="1:15" x14ac:dyDescent="0.25">
      <c r="A44" s="18">
        <f>A43+('Dados atemporais'!B$4-'Dados atemporais'!B$3)/100</f>
        <v>355.20000000000039</v>
      </c>
      <c r="B44" s="18">
        <f t="shared" si="0"/>
        <v>905.79860559996473</v>
      </c>
      <c r="C44" s="19">
        <f t="shared" si="1"/>
        <v>1020.6794749631154</v>
      </c>
      <c r="D44" s="36">
        <f t="shared" si="2"/>
        <v>0.12682826916813161</v>
      </c>
    </row>
    <row r="45" spans="1:15" x14ac:dyDescent="0.25">
      <c r="A45" s="18">
        <f>A44+('Dados atemporais'!B$4-'Dados atemporais'!B$3)/100</f>
        <v>361.92000000000041</v>
      </c>
      <c r="B45" s="18">
        <f t="shared" si="0"/>
        <v>905.93819683819333</v>
      </c>
      <c r="C45" s="19">
        <f t="shared" si="1"/>
        <v>1020.6979987204282</v>
      </c>
      <c r="D45" s="36">
        <f t="shared" si="2"/>
        <v>0.1266750891868309</v>
      </c>
    </row>
    <row r="46" spans="1:15" x14ac:dyDescent="0.25">
      <c r="A46" s="18">
        <f>A45+('Dados atemporais'!B$4-'Dados atemporais'!B$3)/100</f>
        <v>368.64000000000044</v>
      </c>
      <c r="B46" s="18">
        <f t="shared" si="0"/>
        <v>906.07610402568355</v>
      </c>
      <c r="C46" s="19">
        <f t="shared" si="1"/>
        <v>1020.7162990042083</v>
      </c>
      <c r="D46" s="36">
        <f t="shared" si="2"/>
        <v>0.12652380354054141</v>
      </c>
    </row>
    <row r="47" spans="1:15" x14ac:dyDescent="0.25">
      <c r="A47" s="18">
        <f>A46+('Dados atemporais'!B$4-'Dados atemporais'!B$3)/100</f>
        <v>375.36000000000047</v>
      </c>
      <c r="B47" s="18">
        <f t="shared" si="0"/>
        <v>906.21240653107157</v>
      </c>
      <c r="C47" s="19">
        <f t="shared" si="1"/>
        <v>1020.7343863466732</v>
      </c>
      <c r="D47" s="36">
        <f t="shared" si="2"/>
        <v>0.12637432349219885</v>
      </c>
    </row>
    <row r="48" spans="1:15" x14ac:dyDescent="0.25">
      <c r="A48" s="18">
        <f>A47+('Dados atemporais'!B$4-'Dados atemporais'!B$3)/100</f>
        <v>382.0800000000005</v>
      </c>
      <c r="B48" s="18">
        <f t="shared" si="0"/>
        <v>906.34718100608393</v>
      </c>
      <c r="C48" s="19">
        <f t="shared" si="1"/>
        <v>1020.7522709195074</v>
      </c>
      <c r="D48" s="36">
        <f t="shared" si="2"/>
        <v>0.12622656340854832</v>
      </c>
    </row>
    <row r="49" spans="1:4" x14ac:dyDescent="0.25">
      <c r="A49" s="18">
        <f>A48+('Dados atemporais'!B$4-'Dados atemporais'!B$3)/100</f>
        <v>388.80000000000052</v>
      </c>
      <c r="B49" s="18">
        <f t="shared" si="0"/>
        <v>906.4805013855372</v>
      </c>
      <c r="C49" s="19">
        <f t="shared" si="1"/>
        <v>1020.7699625338608</v>
      </c>
      <c r="D49" s="36">
        <f t="shared" si="2"/>
        <v>0.126080440752597</v>
      </c>
    </row>
    <row r="50" spans="1:4" x14ac:dyDescent="0.25">
      <c r="A50" s="18">
        <f>A49+('Dados atemporais'!B$4-'Dados atemporais'!B$3)/100</f>
        <v>395.52000000000055</v>
      </c>
      <c r="B50" s="18">
        <f t="shared" si="0"/>
        <v>906.61243888733861</v>
      </c>
      <c r="C50" s="19">
        <f t="shared" si="1"/>
        <v>1020.7874706403499</v>
      </c>
      <c r="D50" s="36">
        <f t="shared" si="2"/>
        <v>0.12593587607636977</v>
      </c>
    </row>
    <row r="51" spans="1:4" x14ac:dyDescent="0.25">
      <c r="A51" s="18">
        <f>A50+('Dados atemporais'!B$4-'Dados atemporais'!B$3)/100</f>
        <v>402.24000000000058</v>
      </c>
      <c r="B51" s="18">
        <f t="shared" si="0"/>
        <v>906.74306201248464</v>
      </c>
      <c r="C51" s="19">
        <f t="shared" si="1"/>
        <v>1020.8048043290568</v>
      </c>
      <c r="D51" s="36">
        <f t="shared" si="2"/>
        <v>0.12579279301395047</v>
      </c>
    </row>
    <row r="52" spans="1:4" x14ac:dyDescent="0.25">
      <c r="A52" s="18">
        <f>A51+('Dados atemporais'!B$4-'Dados atemporais'!B$3)/100</f>
        <v>408.9600000000006</v>
      </c>
      <c r="B52" s="18">
        <f t="shared" si="0"/>
        <v>906.87243654506347</v>
      </c>
      <c r="C52" s="19">
        <f t="shared" si="1"/>
        <v>1020.8219723295299</v>
      </c>
      <c r="D52" s="36">
        <f t="shared" si="2"/>
        <v>0.12565111827478523</v>
      </c>
    </row>
    <row r="53" spans="1:4" x14ac:dyDescent="0.25">
      <c r="A53" s="18">
        <f>A52+('Dados atemporais'!B$4-'Dados atemporais'!B$3)/100</f>
        <v>415.68000000000063</v>
      </c>
      <c r="B53" s="18">
        <f t="shared" si="0"/>
        <v>907.00062555225202</v>
      </c>
      <c r="C53" s="19">
        <f t="shared" si="1"/>
        <v>1020.8389830107839</v>
      </c>
      <c r="D53" s="36">
        <f t="shared" si="2"/>
        <v>0.12551078163724338</v>
      </c>
    </row>
    <row r="54" spans="1:4" x14ac:dyDescent="0.25">
      <c r="A54" s="18">
        <f>A53+('Dados atemporais'!B$4-'Dados atemporais'!B$3)/100</f>
        <v>422.40000000000066</v>
      </c>
      <c r="B54" s="18">
        <f t="shared" si="0"/>
        <v>907.1276893843185</v>
      </c>
      <c r="C54" s="19">
        <f t="shared" si="1"/>
        <v>1020.8558443812991</v>
      </c>
      <c r="D54" s="36">
        <f t="shared" si="2"/>
        <v>0.12537171594240459</v>
      </c>
    </row>
    <row r="55" spans="1:4" x14ac:dyDescent="0.25">
      <c r="A55" s="18">
        <f>A54+('Dados atemporais'!B$4-'Dados atemporais'!B$3)/100</f>
        <v>429.12000000000069</v>
      </c>
      <c r="B55" s="18">
        <f t="shared" si="0"/>
        <v>907.25368567462033</v>
      </c>
      <c r="C55" s="19">
        <f t="shared" si="1"/>
        <v>1020.8725640890221</v>
      </c>
      <c r="D55" s="36">
        <f t="shared" si="2"/>
        <v>0.1252338570880718</v>
      </c>
    </row>
    <row r="56" spans="1:4" x14ac:dyDescent="0.25">
      <c r="A56" s="18">
        <f>A55+('Dados atemporais'!B$4-'Dados atemporais'!B$3)/100</f>
        <v>435.84000000000071</v>
      </c>
      <c r="B56" s="18">
        <f t="shared" si="0"/>
        <v>907.37866933960629</v>
      </c>
      <c r="C56" s="19">
        <f t="shared" si="1"/>
        <v>1020.8891494213658</v>
      </c>
      <c r="D56" s="36">
        <f t="shared" si="2"/>
        <v>0.12509714402298314</v>
      </c>
    </row>
    <row r="57" spans="1:4" x14ac:dyDescent="0.25">
      <c r="A57" s="18">
        <f>A56+('Dados atemporais'!B$4-'Dados atemporais'!B$3)/100</f>
        <v>442.56000000000074</v>
      </c>
      <c r="B57" s="18">
        <f t="shared" si="0"/>
        <v>907.5026925788145</v>
      </c>
      <c r="C57" s="19">
        <f t="shared" si="1"/>
        <v>1020.9056073052087</v>
      </c>
      <c r="D57" s="36">
        <f t="shared" si="2"/>
        <v>0.12496151874121898</v>
      </c>
    </row>
    <row r="58" spans="1:4" x14ac:dyDescent="0.25">
      <c r="A58" s="18">
        <f>A57+('Dados atemporais'!B$4-'Dados atemporais'!B$3)/100</f>
        <v>449.28000000000077</v>
      </c>
      <c r="B58" s="18">
        <f t="shared" si="0"/>
        <v>907.62580487487378</v>
      </c>
      <c r="C58" s="19">
        <f t="shared" si="1"/>
        <v>1020.9219443068957</v>
      </c>
      <c r="D58" s="36">
        <f t="shared" si="2"/>
        <v>0.12482692627678328</v>
      </c>
    </row>
    <row r="59" spans="1:4" x14ac:dyDescent="0.25">
      <c r="A59" s="18">
        <f>A58+('Dados atemporais'!B$4-'Dados atemporais'!B$3)/100</f>
        <v>456.0000000000008</v>
      </c>
      <c r="B59" s="18">
        <f t="shared" si="0"/>
        <v>907.74805299350248</v>
      </c>
      <c r="C59" s="19">
        <f t="shared" si="1"/>
        <v>1020.9381666322378</v>
      </c>
      <c r="D59" s="36">
        <f t="shared" si="2"/>
        <v>0.12469331469835218</v>
      </c>
    </row>
    <row r="60" spans="1:4" x14ac:dyDescent="0.25">
      <c r="A60" s="18">
        <f>A59+('Dados atemporais'!B$4-'Dados atemporais'!B$3)/100</f>
        <v>462.72000000000082</v>
      </c>
      <c r="B60" s="18">
        <f t="shared" si="0"/>
        <v>907.86948098351013</v>
      </c>
      <c r="C60" s="19">
        <f t="shared" si="1"/>
        <v>1020.9542801265118</v>
      </c>
      <c r="D60" s="36">
        <f t="shared" si="2"/>
        <v>0.12456063510417269</v>
      </c>
    </row>
    <row r="61" spans="1:4" x14ac:dyDescent="0.25">
      <c r="A61" s="18">
        <f>A60+('Dados atemporais'!B$4-'Dados atemporais'!B$3)/100</f>
        <v>469.44000000000085</v>
      </c>
      <c r="B61" s="18">
        <f t="shared" si="0"/>
        <v>907.99013017679601</v>
      </c>
      <c r="C61" s="19">
        <f t="shared" si="1"/>
        <v>1020.9702902744609</v>
      </c>
      <c r="D61" s="36">
        <f t="shared" si="2"/>
        <v>0.12442884161710699</v>
      </c>
    </row>
    <row r="62" spans="1:4" x14ac:dyDescent="0.25">
      <c r="A62" s="18">
        <f>A61+('Dados atemporais'!B$4-'Dados atemporais'!B$3)/100</f>
        <v>476.16000000000088</v>
      </c>
      <c r="B62" s="18">
        <f t="shared" si="0"/>
        <v>908.11003918834899</v>
      </c>
      <c r="C62" s="19">
        <f t="shared" si="1"/>
        <v>1020.986202200294</v>
      </c>
      <c r="D62" s="36">
        <f t="shared" si="2"/>
        <v>0.12429789137980624</v>
      </c>
    </row>
    <row r="63" spans="1:4" x14ac:dyDescent="0.25">
      <c r="A63" s="18">
        <f>A62+('Dados atemporais'!B$4-'Dados atemporais'!B$3)/100</f>
        <v>482.8800000000009</v>
      </c>
      <c r="B63" s="18">
        <f t="shared" si="0"/>
        <v>908.22924391624963</v>
      </c>
      <c r="C63" s="19">
        <f t="shared" si="1"/>
        <v>1021.0020206676863</v>
      </c>
      <c r="D63" s="36">
        <f t="shared" si="2"/>
        <v>0.12416774455000461</v>
      </c>
    </row>
    <row r="64" spans="1:4" x14ac:dyDescent="0.25">
      <c r="A64" s="18">
        <f>A63+('Dados atemporais'!B$4-'Dados atemporais'!B$3)/100</f>
        <v>489.60000000000093</v>
      </c>
      <c r="B64" s="18">
        <f t="shared" si="0"/>
        <v>908.34777754166714</v>
      </c>
      <c r="C64" s="19">
        <f t="shared" si="1"/>
        <v>1021.0177500797793</v>
      </c>
      <c r="D64" s="36">
        <f t="shared" si="2"/>
        <v>0.12403836429593047</v>
      </c>
    </row>
    <row r="65" spans="1:4" x14ac:dyDescent="0.25">
      <c r="A65" s="18">
        <f>A64+('Dados atemporais'!B$4-'Dados atemporais'!B$3)/100</f>
        <v>496.32000000000096</v>
      </c>
      <c r="B65" s="18">
        <f t="shared" si="0"/>
        <v>908.46567052886201</v>
      </c>
      <c r="C65" s="19">
        <f t="shared" si="1"/>
        <v>1021.0333944791801</v>
      </c>
      <c r="D65" s="36">
        <f t="shared" si="2"/>
        <v>0.12390971679181549</v>
      </c>
    </row>
    <row r="66" spans="1:4" x14ac:dyDescent="0.25">
      <c r="A66" s="18">
        <f>A65+('Dados atemporais'!B$4-'Dados atemporais'!B$3)/100</f>
        <v>503.04000000000099</v>
      </c>
      <c r="B66" s="18">
        <f t="shared" si="0"/>
        <v>908.58295062518448</v>
      </c>
      <c r="C66" s="19">
        <f t="shared" si="1"/>
        <v>1021.048957547962</v>
      </c>
      <c r="D66" s="36">
        <f t="shared" si="2"/>
        <v>0.12378177121350459</v>
      </c>
    </row>
    <row r="67" spans="1:4" x14ac:dyDescent="0.25">
      <c r="A67" s="18">
        <f>A66+('Dados atemporais'!B$4-'Dados atemporais'!B$3)/100</f>
        <v>509.76000000000101</v>
      </c>
      <c r="B67" s="18">
        <f t="shared" si="0"/>
        <v>908.69964286107495</v>
      </c>
      <c r="C67" s="19">
        <f t="shared" si="1"/>
        <v>1021.0644426076647</v>
      </c>
      <c r="D67" s="36">
        <f t="shared" si="2"/>
        <v>0.12365449973415299</v>
      </c>
    </row>
    <row r="68" spans="1:4" x14ac:dyDescent="0.25">
      <c r="A68" s="18">
        <f>A67+('Dados atemporais'!B$4-'Dados atemporais'!B$3)/100</f>
        <v>516.48000000000104</v>
      </c>
      <c r="B68" s="18">
        <f t="shared" si="0"/>
        <v>908.81576955006415</v>
      </c>
      <c r="C68" s="19">
        <f t="shared" si="1"/>
        <v>1021.0798526192935</v>
      </c>
      <c r="D68" s="36">
        <f t="shared" si="2"/>
        <v>0.12352787752000499</v>
      </c>
    </row>
    <row r="69" spans="1:4" x14ac:dyDescent="0.25">
      <c r="A69" s="18">
        <f>A68+('Dados atemporais'!B$4-'Dados atemporais'!B$3)/100</f>
        <v>523.20000000000107</v>
      </c>
      <c r="B69" s="18">
        <f t="shared" si="0"/>
        <v>908.9313502887735</v>
      </c>
      <c r="C69" s="19">
        <f t="shared" si="1"/>
        <v>1021.0951901833203</v>
      </c>
      <c r="D69" s="36">
        <f t="shared" si="2"/>
        <v>0.12340188272624941</v>
      </c>
    </row>
    <row r="70" spans="1:4" x14ac:dyDescent="0.25">
      <c r="A70" s="18">
        <f>A69+('Dados atemporais'!B$4-'Dados atemporais'!B$3)/100</f>
        <v>529.9200000000011</v>
      </c>
      <c r="B70" s="18">
        <f t="shared" si="0"/>
        <v>909.04640195691366</v>
      </c>
      <c r="C70" s="19">
        <f t="shared" si="1"/>
        <v>1021.1104575396824</v>
      </c>
      <c r="D70" s="36">
        <f t="shared" si="2"/>
        <v>0.12327649649294836</v>
      </c>
    </row>
    <row r="71" spans="1:4" x14ac:dyDescent="0.25">
      <c r="A71" s="18">
        <f>A70+('Dados atemporais'!B$4-'Dados atemporais'!B$3)/100</f>
        <v>536.64000000000112</v>
      </c>
      <c r="B71" s="18">
        <f t="shared" si="0"/>
        <v>909.16093871728617</v>
      </c>
      <c r="C71" s="19">
        <f t="shared" si="1"/>
        <v>1021.1256565677839</v>
      </c>
      <c r="D71" s="36">
        <f t="shared" si="2"/>
        <v>0.12315170294102842</v>
      </c>
    </row>
    <row r="72" spans="1:4" x14ac:dyDescent="0.25">
      <c r="A72" s="18">
        <f>A71+('Dados atemporais'!B$4-'Dados atemporais'!B$3)/100</f>
        <v>543.36000000000115</v>
      </c>
      <c r="B72" s="18">
        <f t="shared" si="0"/>
        <v>909.27497201578296</v>
      </c>
      <c r="C72" s="19">
        <f t="shared" si="1"/>
        <v>1021.1407887864945</v>
      </c>
      <c r="D72" s="36">
        <f t="shared" si="2"/>
        <v>0.12302748916833681</v>
      </c>
    </row>
    <row r="73" spans="1:4" x14ac:dyDescent="0.25">
      <c r="A73" s="18">
        <f>A72+('Dados atemporais'!B$4-'Dados atemporais'!B$3)/100</f>
        <v>550.08000000000118</v>
      </c>
      <c r="B73" s="18">
        <f t="shared" si="0"/>
        <v>909.38851058138528</v>
      </c>
      <c r="C73" s="19">
        <f t="shared" si="1"/>
        <v>1021.1558553541498</v>
      </c>
      <c r="D73" s="36">
        <f t="shared" si="2"/>
        <v>0.12290384524575756</v>
      </c>
    </row>
    <row r="74" spans="1:4" x14ac:dyDescent="0.25">
      <c r="A74" s="18">
        <f>A73+('Dados atemporais'!B$4-'Dados atemporais'!B$3)/100</f>
        <v>556.80000000000121</v>
      </c>
      <c r="B74" s="18">
        <f t="shared" ref="B74:B109" si="3">B$1+B$2*A74+B$3*A74^2+B$4*A74^3+B$5*A74^4</f>
        <v>909.50156042616584</v>
      </c>
      <c r="C74" s="19">
        <f t="shared" ref="C74:C109" si="4">$C$1+B74*$C$2</f>
        <v>1021.1708570685522</v>
      </c>
      <c r="D74" s="36">
        <f t="shared" ref="D74:D109" si="5">(ABS(B74-C74)/B74)</f>
        <v>0.12278076421338013</v>
      </c>
    </row>
    <row r="75" spans="1:4" x14ac:dyDescent="0.25">
      <c r="A75" s="18">
        <f>A74+('Dados atemporais'!B$4-'Dados atemporais'!B$3)/100</f>
        <v>563.52000000000123</v>
      </c>
      <c r="B75" s="18">
        <f t="shared" si="3"/>
        <v>909.61412484528614</v>
      </c>
      <c r="C75" s="19">
        <f t="shared" si="4"/>
        <v>1021.1857943669695</v>
      </c>
      <c r="D75" s="36">
        <f t="shared" si="5"/>
        <v>0.12265824207672708</v>
      </c>
    </row>
    <row r="76" spans="1:4" x14ac:dyDescent="0.25">
      <c r="A76" s="18">
        <f>A75+('Dados atemporais'!B$4-'Dados atemporais'!B$3)/100</f>
        <v>570.24000000000126</v>
      </c>
      <c r="B76" s="18">
        <f t="shared" si="3"/>
        <v>909.72620441699939</v>
      </c>
      <c r="C76" s="19">
        <f t="shared" si="4"/>
        <v>1021.2006673261359</v>
      </c>
      <c r="D76" s="36">
        <f t="shared" si="5"/>
        <v>0.12253627780302889</v>
      </c>
    </row>
    <row r="77" spans="1:4" x14ac:dyDescent="0.25">
      <c r="A77" s="18">
        <f>A76+('Dados atemporais'!B$4-'Dados atemporais'!B$3)/100</f>
        <v>576.96000000000129</v>
      </c>
      <c r="B77" s="18">
        <f t="shared" si="3"/>
        <v>909.83779700264756</v>
      </c>
      <c r="C77" s="19">
        <f t="shared" si="4"/>
        <v>1021.2154756622514</v>
      </c>
      <c r="D77" s="36">
        <f t="shared" si="5"/>
        <v>0.12241487331755653</v>
      </c>
    </row>
    <row r="78" spans="1:4" x14ac:dyDescent="0.25">
      <c r="A78" s="18">
        <f>A77+('Dados atemporais'!B$4-'Dados atemporais'!B$3)/100</f>
        <v>583.68000000000131</v>
      </c>
      <c r="B78" s="18">
        <f t="shared" si="3"/>
        <v>909.94889774666422</v>
      </c>
      <c r="C78" s="19">
        <f t="shared" si="4"/>
        <v>1021.2302187309824</v>
      </c>
      <c r="D78" s="36">
        <f t="shared" si="5"/>
        <v>0.12229403349999952</v>
      </c>
    </row>
    <row r="79" spans="1:4" x14ac:dyDescent="0.25">
      <c r="A79" s="18">
        <f>A78+('Dados atemporais'!B$4-'Dados atemporais'!B$3)/100</f>
        <v>590.40000000000134</v>
      </c>
      <c r="B79" s="18">
        <f t="shared" si="3"/>
        <v>910.05949907657191</v>
      </c>
      <c r="C79" s="19">
        <f t="shared" si="4"/>
        <v>1021.2448955274612</v>
      </c>
      <c r="D79" s="36">
        <f t="shared" si="5"/>
        <v>0.12217376618090128</v>
      </c>
    </row>
    <row r="80" spans="1:4" x14ac:dyDescent="0.25">
      <c r="A80" s="18">
        <f>A79+('Dados atemporais'!B$4-'Dados atemporais'!B$3)/100</f>
        <v>597.12000000000137</v>
      </c>
      <c r="B80" s="18">
        <f t="shared" si="3"/>
        <v>910.16959070298424</v>
      </c>
      <c r="C80" s="19">
        <f t="shared" si="4"/>
        <v>1021.259504686286</v>
      </c>
      <c r="D80" s="36">
        <f t="shared" si="5"/>
        <v>0.12205408213814276</v>
      </c>
    </row>
    <row r="81" spans="1:4" x14ac:dyDescent="0.25">
      <c r="A81" s="18">
        <f>A80+('Dados atemporais'!B$4-'Dados atemporais'!B$3)/100</f>
        <v>603.8400000000014</v>
      </c>
      <c r="B81" s="18">
        <f t="shared" si="3"/>
        <v>910.2791596196048</v>
      </c>
      <c r="C81" s="19">
        <f t="shared" si="4"/>
        <v>1021.2740444815216</v>
      </c>
      <c r="D81" s="36">
        <f t="shared" si="5"/>
        <v>0.12193499509348354</v>
      </c>
    </row>
    <row r="82" spans="1:4" x14ac:dyDescent="0.25">
      <c r="A82" s="18">
        <f>A81+('Dados atemporais'!B$4-'Dados atemporais'!B$3)/100</f>
        <v>610.56000000000142</v>
      </c>
      <c r="B82" s="18">
        <f t="shared" si="3"/>
        <v>910.38819010322698</v>
      </c>
      <c r="C82" s="19">
        <f t="shared" si="4"/>
        <v>1021.2885128266983</v>
      </c>
      <c r="D82" s="36">
        <f t="shared" si="5"/>
        <v>0.12181652170915851</v>
      </c>
    </row>
    <row r="83" spans="1:4" x14ac:dyDescent="0.25">
      <c r="A83" s="18">
        <f>A82+('Dados atemporais'!B$4-'Dados atemporais'!B$3)/100</f>
        <v>617.28000000000145</v>
      </c>
      <c r="B83" s="18">
        <f t="shared" si="3"/>
        <v>910.4966637137353</v>
      </c>
      <c r="C83" s="19">
        <f t="shared" si="4"/>
        <v>1021.3029072748127</v>
      </c>
      <c r="D83" s="36">
        <f t="shared" si="5"/>
        <v>0.1216986815845329</v>
      </c>
    </row>
    <row r="84" spans="1:4" x14ac:dyDescent="0.25">
      <c r="A84" s="18">
        <f>A83+('Dados atemporais'!B$4-'Dados atemporais'!B$3)/100</f>
        <v>624.00000000000148</v>
      </c>
      <c r="B84" s="18">
        <f t="shared" si="3"/>
        <v>910.60455929410318</v>
      </c>
      <c r="C84" s="19">
        <f t="shared" si="4"/>
        <v>1021.3172250183275</v>
      </c>
      <c r="D84" s="36">
        <f t="shared" si="5"/>
        <v>0.12158149725282319</v>
      </c>
    </row>
    <row r="85" spans="1:4" x14ac:dyDescent="0.25">
      <c r="A85" s="18">
        <f>A84+('Dados atemporais'!B$4-'Dados atemporais'!B$3)/100</f>
        <v>630.72000000000151</v>
      </c>
      <c r="B85" s="18">
        <f t="shared" si="3"/>
        <v>910.71185297039574</v>
      </c>
      <c r="C85" s="19">
        <f t="shared" si="4"/>
        <v>1021.3314628891716</v>
      </c>
      <c r="D85" s="36">
        <f t="shared" si="5"/>
        <v>0.12146499417788045</v>
      </c>
    </row>
    <row r="86" spans="1:4" x14ac:dyDescent="0.25">
      <c r="A86" s="18">
        <f>A85+('Dados atemporais'!B$4-'Dados atemporais'!B$3)/100</f>
        <v>637.44000000000153</v>
      </c>
      <c r="B86" s="18">
        <f t="shared" si="3"/>
        <v>910.81851815176719</v>
      </c>
      <c r="C86" s="19">
        <f t="shared" si="4"/>
        <v>1021.3456173587396</v>
      </c>
      <c r="D86" s="36">
        <f t="shared" si="5"/>
        <v>0.12134920075104966</v>
      </c>
    </row>
    <row r="87" spans="1:4" x14ac:dyDescent="0.25">
      <c r="A87" s="18">
        <f>A86+('Dados atemporais'!B$4-'Dados atemporais'!B$3)/100</f>
        <v>644.16000000000156</v>
      </c>
      <c r="B87" s="18">
        <f t="shared" si="3"/>
        <v>910.92452553046246</v>
      </c>
      <c r="C87" s="19">
        <f t="shared" si="4"/>
        <v>1021.3596845378923</v>
      </c>
      <c r="D87" s="36">
        <f t="shared" si="5"/>
        <v>0.12123414828810293</v>
      </c>
    </row>
    <row r="88" spans="1:4" x14ac:dyDescent="0.25">
      <c r="A88" s="18">
        <f>A87+('Dados atemporais'!B$4-'Dados atemporais'!B$3)/100</f>
        <v>650.88000000000159</v>
      </c>
      <c r="B88" s="18">
        <f t="shared" si="3"/>
        <v>911.02984308181647</v>
      </c>
      <c r="C88" s="19">
        <f t="shared" si="4"/>
        <v>1021.3736601769571</v>
      </c>
      <c r="D88" s="36">
        <f t="shared" si="5"/>
        <v>0.12111987102625682</v>
      </c>
    </row>
    <row r="89" spans="1:4" x14ac:dyDescent="0.25">
      <c r="A89" s="18">
        <f>A88+('Dados atemporais'!B$4-'Dados atemporais'!B$3)/100</f>
        <v>657.60000000000161</v>
      </c>
      <c r="B89" s="18">
        <f t="shared" si="3"/>
        <v>911.1344360642546</v>
      </c>
      <c r="C89" s="19">
        <f t="shared" si="4"/>
        <v>1021.3875396657266</v>
      </c>
      <c r="D89" s="36">
        <f t="shared" si="5"/>
        <v>0.12100640612127718</v>
      </c>
    </row>
    <row r="90" spans="1:4" x14ac:dyDescent="0.25">
      <c r="A90" s="18">
        <f>A89+('Dados atemporais'!B$4-'Dados atemporais'!B$3)/100</f>
        <v>664.32000000000164</v>
      </c>
      <c r="B90" s="18">
        <f t="shared" si="3"/>
        <v>911.23826701929215</v>
      </c>
      <c r="C90" s="19">
        <f t="shared" si="4"/>
        <v>1021.4013180334601</v>
      </c>
      <c r="D90" s="36">
        <f t="shared" si="5"/>
        <v>0.12089379364468206</v>
      </c>
    </row>
    <row r="91" spans="1:4" x14ac:dyDescent="0.25">
      <c r="A91" s="18">
        <f>A90+('Dados atemporais'!B$4-'Dados atemporais'!B$3)/100</f>
        <v>671.04000000000167</v>
      </c>
      <c r="B91" s="18">
        <f t="shared" si="3"/>
        <v>911.34129577153476</v>
      </c>
      <c r="C91" s="19">
        <f t="shared" si="4"/>
        <v>1021.4149899488827</v>
      </c>
      <c r="D91" s="36">
        <f t="shared" si="5"/>
        <v>0.12078207658104687</v>
      </c>
    </row>
    <row r="92" spans="1:4" x14ac:dyDescent="0.25">
      <c r="A92" s="18">
        <f>A91+('Dados atemporais'!B$4-'Dados atemporais'!B$3)/100</f>
        <v>677.7600000000017</v>
      </c>
      <c r="B92" s="18">
        <f t="shared" si="3"/>
        <v>911.44347942867853</v>
      </c>
      <c r="C92" s="19">
        <f t="shared" si="4"/>
        <v>1021.4285497201856</v>
      </c>
      <c r="D92" s="36">
        <f t="shared" si="5"/>
        <v>0.12067130082542167</v>
      </c>
    </row>
    <row r="93" spans="1:4" x14ac:dyDescent="0.25">
      <c r="A93" s="18">
        <f>A92+('Dados atemporais'!B$4-'Dados atemporais'!B$3)/100</f>
        <v>684.48000000000172</v>
      </c>
      <c r="B93" s="18">
        <f t="shared" si="3"/>
        <v>911.54477238150935</v>
      </c>
      <c r="C93" s="19">
        <f t="shared" si="4"/>
        <v>1021.4419912950264</v>
      </c>
      <c r="D93" s="36">
        <f t="shared" si="5"/>
        <v>0.12056151518087108</v>
      </c>
    </row>
    <row r="94" spans="1:4" x14ac:dyDescent="0.25">
      <c r="A94" s="18">
        <f>A93+('Dados atemporais'!B$4-'Dados atemporais'!B$3)/100</f>
        <v>691.20000000000175</v>
      </c>
      <c r="B94" s="18">
        <f t="shared" si="3"/>
        <v>911.64512630390368</v>
      </c>
      <c r="C94" s="19">
        <f t="shared" si="4"/>
        <v>1021.455308260528</v>
      </c>
      <c r="D94" s="36">
        <f t="shared" si="5"/>
        <v>0.12045277135614092</v>
      </c>
    </row>
    <row r="95" spans="1:4" x14ac:dyDescent="0.25">
      <c r="A95" s="18">
        <f>A94+('Dados atemporais'!B$4-'Dados atemporais'!B$3)/100</f>
        <v>697.92000000000178</v>
      </c>
      <c r="B95" s="18">
        <f t="shared" si="3"/>
        <v>911.74449015282789</v>
      </c>
      <c r="C95" s="19">
        <f t="shared" si="4"/>
        <v>1021.4684938432803</v>
      </c>
      <c r="D95" s="36">
        <f t="shared" si="5"/>
        <v>0.12034512396346951</v>
      </c>
    </row>
    <row r="96" spans="1:4" x14ac:dyDescent="0.25">
      <c r="A96" s="18">
        <f>A95+('Dados atemporais'!B$4-'Dados atemporais'!B$3)/100</f>
        <v>704.64000000000181</v>
      </c>
      <c r="B96" s="18">
        <f t="shared" si="3"/>
        <v>911.84281016833881</v>
      </c>
      <c r="C96" s="19">
        <f t="shared" si="4"/>
        <v>1021.4815409093386</v>
      </c>
      <c r="D96" s="36">
        <f t="shared" si="5"/>
        <v>0.1202386305165459</v>
      </c>
    </row>
    <row r="97" spans="1:4" x14ac:dyDescent="0.25">
      <c r="A97" s="18">
        <f>A96+('Dados atemporais'!B$4-'Dados atemporais'!B$3)/100</f>
        <v>711.36000000000183</v>
      </c>
      <c r="B97" s="18">
        <f t="shared" si="3"/>
        <v>911.94002987358328</v>
      </c>
      <c r="C97" s="19">
        <f t="shared" si="4"/>
        <v>1021.4944419642245</v>
      </c>
      <c r="D97" s="36">
        <f t="shared" si="5"/>
        <v>0.12013335142863296</v>
      </c>
    </row>
    <row r="98" spans="1:4" x14ac:dyDescent="0.25">
      <c r="A98" s="18">
        <f>A97+('Dados atemporais'!B$4-'Dados atemporais'!B$3)/100</f>
        <v>718.08000000000186</v>
      </c>
      <c r="B98" s="18">
        <f t="shared" si="3"/>
        <v>912.03609007479861</v>
      </c>
      <c r="C98" s="19">
        <f t="shared" si="4"/>
        <v>1021.5071891529258</v>
      </c>
      <c r="D98" s="36">
        <f t="shared" si="5"/>
        <v>0.12002935001086321</v>
      </c>
    </row>
    <row r="99" spans="1:4" x14ac:dyDescent="0.25">
      <c r="A99" s="18">
        <f>A98+('Dados atemporais'!B$4-'Dados atemporais'!B$3)/100</f>
        <v>724.80000000000189</v>
      </c>
      <c r="B99" s="18">
        <f t="shared" si="3"/>
        <v>912.1309288613121</v>
      </c>
      <c r="C99" s="19">
        <f t="shared" si="4"/>
        <v>1021.5197742598962</v>
      </c>
      <c r="D99" s="36">
        <f t="shared" si="5"/>
        <v>0.11992669247072144</v>
      </c>
    </row>
    <row r="100" spans="1:4" x14ac:dyDescent="0.25">
      <c r="A100" s="18">
        <f>A99+('Dados atemporais'!B$4-'Dados atemporais'!B$3)/100</f>
        <v>731.52000000000191</v>
      </c>
      <c r="B100" s="18">
        <f t="shared" si="3"/>
        <v>912.22448160554143</v>
      </c>
      <c r="C100" s="19">
        <f t="shared" si="4"/>
        <v>1021.5321887090554</v>
      </c>
      <c r="D100" s="36">
        <f t="shared" si="5"/>
        <v>0.11982544791072615</v>
      </c>
    </row>
    <row r="101" spans="1:4" x14ac:dyDescent="0.25">
      <c r="A101" s="18">
        <f>A100+('Dados atemporais'!B$4-'Dados atemporais'!B$3)/100</f>
        <v>738.24000000000194</v>
      </c>
      <c r="B101" s="18">
        <f t="shared" si="3"/>
        <v>912.31668096299416</v>
      </c>
      <c r="C101" s="19">
        <f t="shared" si="4"/>
        <v>1021.5444235637893</v>
      </c>
      <c r="D101" s="36">
        <f t="shared" si="5"/>
        <v>0.11972568832732516</v>
      </c>
    </row>
    <row r="102" spans="1:4" x14ac:dyDescent="0.25">
      <c r="A102" s="18">
        <f>A101+('Dados atemporais'!B$4-'Dados atemporais'!B$3)/100</f>
        <v>744.96000000000197</v>
      </c>
      <c r="B102" s="18">
        <f t="shared" si="3"/>
        <v>912.40745687226831</v>
      </c>
      <c r="C102" s="19">
        <f t="shared" si="4"/>
        <v>1021.5564695269501</v>
      </c>
      <c r="D102" s="36">
        <f t="shared" si="5"/>
        <v>0.1196274886100169</v>
      </c>
    </row>
    <row r="103" spans="1:4" x14ac:dyDescent="0.25">
      <c r="A103" s="18">
        <f>A102+('Dados atemporais'!B$4-'Dados atemporais'!B$3)/100</f>
        <v>751.680000000002</v>
      </c>
      <c r="B103" s="18">
        <f t="shared" si="3"/>
        <v>912.49673655505262</v>
      </c>
      <c r="C103" s="19">
        <f t="shared" si="4"/>
        <v>1021.5683169408555</v>
      </c>
      <c r="D103" s="36">
        <f t="shared" si="5"/>
        <v>0.11953092654071364</v>
      </c>
    </row>
    <row r="104" spans="1:4" x14ac:dyDescent="0.25">
      <c r="A104" s="18">
        <f>A103+('Dados atemporais'!B$4-'Dados atemporais'!B$3)/100</f>
        <v>758.40000000000202</v>
      </c>
      <c r="B104" s="18">
        <f t="shared" si="3"/>
        <v>912.58444451612479</v>
      </c>
      <c r="C104" s="19">
        <f t="shared" si="4"/>
        <v>1021.5799557872898</v>
      </c>
      <c r="D104" s="36">
        <f t="shared" si="5"/>
        <v>0.11943608279336514</v>
      </c>
    </row>
    <row r="105" spans="1:4" x14ac:dyDescent="0.25">
      <c r="A105" s="18">
        <f>A104+('Dados atemporais'!B$4-'Dados atemporais'!B$3)/100</f>
        <v>765.12000000000205</v>
      </c>
      <c r="B105" s="18">
        <f t="shared" si="3"/>
        <v>912.67050254335413</v>
      </c>
      <c r="C105" s="19">
        <f t="shared" si="4"/>
        <v>1021.5913756875032</v>
      </c>
      <c r="D105" s="36">
        <f t="shared" si="5"/>
        <v>0.11934304093385006</v>
      </c>
    </row>
    <row r="106" spans="1:4" x14ac:dyDescent="0.25">
      <c r="A106" s="18">
        <f>A105+('Dados atemporais'!B$4-'Dados atemporais'!B$3)/100</f>
        <v>771.84000000000208</v>
      </c>
      <c r="B106" s="18">
        <f t="shared" si="3"/>
        <v>912.75482970769895</v>
      </c>
      <c r="C106" s="19">
        <f t="shared" si="4"/>
        <v>1021.6025659022117</v>
      </c>
      <c r="D106" s="36">
        <f t="shared" si="5"/>
        <v>0.11925188742016324</v>
      </c>
    </row>
    <row r="107" spans="1:4" x14ac:dyDescent="0.25">
      <c r="A107" s="18">
        <f>A106+('Dados atemporais'!B$4-'Dados atemporais'!B$3)/100</f>
        <v>778.56000000000211</v>
      </c>
      <c r="B107" s="18">
        <f t="shared" si="3"/>
        <v>912.83734236320879</v>
      </c>
      <c r="C107" s="19">
        <f t="shared" si="4"/>
        <v>1021.6135153315978</v>
      </c>
      <c r="D107" s="36">
        <f t="shared" si="5"/>
        <v>0.11916271160290468</v>
      </c>
    </row>
    <row r="108" spans="1:4" x14ac:dyDescent="0.25">
      <c r="A108" s="18">
        <f>A107+('Dados atemporais'!B$4-'Dados atemporais'!B$3)/100</f>
        <v>785.28000000000213</v>
      </c>
      <c r="B108" s="18">
        <f t="shared" si="3"/>
        <v>912.91795414702267</v>
      </c>
      <c r="C108" s="19">
        <f t="shared" si="4"/>
        <v>1021.62421251531</v>
      </c>
      <c r="D108" s="36">
        <f t="shared" si="5"/>
        <v>0.11907560572609846</v>
      </c>
    </row>
    <row r="109" spans="1:4" x14ac:dyDescent="0.25">
      <c r="A109" s="18">
        <f>A108+('Dados atemporais'!B$4-'Dados atemporais'!B$3)/100</f>
        <v>792.00000000000216</v>
      </c>
      <c r="B109" s="18">
        <f t="shared" si="3"/>
        <v>912.99657597937028</v>
      </c>
      <c r="C109" s="19">
        <f t="shared" si="4"/>
        <v>1021.6346456324625</v>
      </c>
      <c r="D109" s="36">
        <f t="shared" si="5"/>
        <v>0.11899066492835013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F8E-CCD1-4377-973F-B343B3F6CE36}">
  <dimension ref="A1:N109"/>
  <sheetViews>
    <sheetView workbookViewId="0">
      <selection activeCell="A10" sqref="A10:A109"/>
    </sheetView>
  </sheetViews>
  <sheetFormatPr defaultRowHeight="15" x14ac:dyDescent="0.25"/>
  <cols>
    <col min="1" max="1" width="18.42578125" customWidth="1"/>
    <col min="2" max="2" width="20.28515625" customWidth="1"/>
    <col min="3" max="3" width="12.5703125" customWidth="1"/>
    <col min="4" max="4" width="14" customWidth="1"/>
    <col min="14" max="14" width="19.5703125" customWidth="1"/>
  </cols>
  <sheetData>
    <row r="1" spans="1:4" ht="18" x14ac:dyDescent="0.25">
      <c r="A1" s="14" t="s">
        <v>20</v>
      </c>
      <c r="B1" s="2">
        <f>'Dados atemporais'!B17</f>
        <v>886.09997558593705</v>
      </c>
      <c r="C1">
        <v>886.09997558593705</v>
      </c>
    </row>
    <row r="2" spans="1:4" ht="18" x14ac:dyDescent="0.25">
      <c r="A2" s="14" t="s">
        <v>21</v>
      </c>
      <c r="B2" s="1">
        <f>'Dados atemporais'!C17</f>
        <v>0</v>
      </c>
      <c r="C2">
        <v>0</v>
      </c>
    </row>
    <row r="3" spans="1:4" ht="18" x14ac:dyDescent="0.25">
      <c r="A3" s="14" t="s">
        <v>22</v>
      </c>
      <c r="B3" s="1">
        <f>'Dados atemporais'!D17</f>
        <v>0</v>
      </c>
    </row>
    <row r="4" spans="1:4" ht="18" x14ac:dyDescent="0.25">
      <c r="A4" s="14" t="s">
        <v>23</v>
      </c>
      <c r="B4" s="1">
        <f>'Dados atemporais'!E17</f>
        <v>0</v>
      </c>
    </row>
    <row r="5" spans="1:4" ht="18" x14ac:dyDescent="0.25">
      <c r="A5" s="14" t="s">
        <v>24</v>
      </c>
      <c r="B5" s="1">
        <f>'Dados atemporais'!F17</f>
        <v>0</v>
      </c>
    </row>
    <row r="6" spans="1:4" x14ac:dyDescent="0.25">
      <c r="A6" s="14" t="s">
        <v>34</v>
      </c>
      <c r="B6" s="37">
        <f>AVERAGE(D9:D109)</f>
        <v>0</v>
      </c>
    </row>
    <row r="7" spans="1:4" x14ac:dyDescent="0.25">
      <c r="A7" s="14"/>
      <c r="B7" s="15"/>
    </row>
    <row r="8" spans="1:4" x14ac:dyDescent="0.25">
      <c r="A8" s="16" t="s">
        <v>25</v>
      </c>
      <c r="B8" s="17" t="s">
        <v>26</v>
      </c>
      <c r="C8" s="35" t="s">
        <v>66</v>
      </c>
      <c r="D8" s="35" t="s">
        <v>65</v>
      </c>
    </row>
    <row r="9" spans="1:4" x14ac:dyDescent="0.25">
      <c r="A9" s="18">
        <f>0</f>
        <v>0</v>
      </c>
      <c r="B9" s="18">
        <f>B$1+B$2*A9+B$3*A9^2+B$4*A9^3+B$5*A9^4</f>
        <v>886.09997558593705</v>
      </c>
      <c r="C9" s="38">
        <f>$C$1+$C$2*A9</f>
        <v>886.09997558593705</v>
      </c>
      <c r="D9" s="36">
        <f>(ABS(B9-C9)/B9)</f>
        <v>0</v>
      </c>
    </row>
    <row r="10" spans="1:4" x14ac:dyDescent="0.25">
      <c r="A10" s="18">
        <f>A9+('Dados atemporais'!$B$15)/100</f>
        <v>22.42</v>
      </c>
      <c r="B10" s="18">
        <f t="shared" ref="B10:B73" si="0">B$1+B$2*A10+B$3*A10^2+B$4*A10^3+B$5*A10^4</f>
        <v>886.09997558593705</v>
      </c>
      <c r="C10" s="38">
        <f t="shared" ref="C10:C73" si="1">$C$1+$C$2*A10</f>
        <v>886.09997558593705</v>
      </c>
      <c r="D10" s="36">
        <f t="shared" ref="D10:D73" si="2">(ABS(B10-C10)/B10)</f>
        <v>0</v>
      </c>
    </row>
    <row r="11" spans="1:4" x14ac:dyDescent="0.25">
      <c r="A11" s="18">
        <f>A10+('Dados atemporais'!$B$15)/100</f>
        <v>44.84</v>
      </c>
      <c r="B11" s="18">
        <f t="shared" si="0"/>
        <v>886.09997558593705</v>
      </c>
      <c r="C11" s="38">
        <f t="shared" si="1"/>
        <v>886.09997558593705</v>
      </c>
      <c r="D11" s="36">
        <f t="shared" si="2"/>
        <v>0</v>
      </c>
    </row>
    <row r="12" spans="1:4" x14ac:dyDescent="0.25">
      <c r="A12" s="18">
        <f>A11+('Dados atemporais'!$B$15)/100</f>
        <v>67.260000000000005</v>
      </c>
      <c r="B12" s="18">
        <f t="shared" si="0"/>
        <v>886.09997558593705</v>
      </c>
      <c r="C12" s="38">
        <f t="shared" si="1"/>
        <v>886.09997558593705</v>
      </c>
      <c r="D12" s="36">
        <f t="shared" si="2"/>
        <v>0</v>
      </c>
    </row>
    <row r="13" spans="1:4" x14ac:dyDescent="0.25">
      <c r="A13" s="18">
        <f>A12+('Dados atemporais'!$B$15)/100</f>
        <v>89.68</v>
      </c>
      <c r="B13" s="18">
        <f t="shared" si="0"/>
        <v>886.09997558593705</v>
      </c>
      <c r="C13" s="38">
        <f t="shared" si="1"/>
        <v>886.09997558593705</v>
      </c>
      <c r="D13" s="36">
        <f t="shared" si="2"/>
        <v>0</v>
      </c>
    </row>
    <row r="14" spans="1:4" x14ac:dyDescent="0.25">
      <c r="A14" s="18">
        <f>A13+('Dados atemporais'!$B$15)/100</f>
        <v>112.10000000000001</v>
      </c>
      <c r="B14" s="18">
        <f t="shared" si="0"/>
        <v>886.09997558593705</v>
      </c>
      <c r="C14" s="38">
        <f t="shared" si="1"/>
        <v>886.09997558593705</v>
      </c>
      <c r="D14" s="36">
        <f t="shared" si="2"/>
        <v>0</v>
      </c>
    </row>
    <row r="15" spans="1:4" x14ac:dyDescent="0.25">
      <c r="A15" s="18">
        <f>A14+('Dados atemporais'!$B$15)/100</f>
        <v>134.52000000000001</v>
      </c>
      <c r="B15" s="18">
        <f t="shared" si="0"/>
        <v>886.09997558593705</v>
      </c>
      <c r="C15" s="38">
        <f t="shared" si="1"/>
        <v>886.09997558593705</v>
      </c>
      <c r="D15" s="36">
        <f t="shared" si="2"/>
        <v>0</v>
      </c>
    </row>
    <row r="16" spans="1:4" x14ac:dyDescent="0.25">
      <c r="A16" s="18">
        <f>A15+('Dados atemporais'!$B$15)/100</f>
        <v>156.94</v>
      </c>
      <c r="B16" s="18">
        <f t="shared" si="0"/>
        <v>886.09997558593705</v>
      </c>
      <c r="C16" s="38">
        <f t="shared" si="1"/>
        <v>886.09997558593705</v>
      </c>
      <c r="D16" s="36">
        <f t="shared" si="2"/>
        <v>0</v>
      </c>
    </row>
    <row r="17" spans="1:14" x14ac:dyDescent="0.25">
      <c r="A17" s="18">
        <f>A16+('Dados atemporais'!$B$15)/100</f>
        <v>179.36</v>
      </c>
      <c r="B17" s="18">
        <f t="shared" si="0"/>
        <v>886.09997558593705</v>
      </c>
      <c r="C17" s="38">
        <f t="shared" si="1"/>
        <v>886.09997558593705</v>
      </c>
      <c r="D17" s="36">
        <f t="shared" si="2"/>
        <v>0</v>
      </c>
    </row>
    <row r="18" spans="1:14" x14ac:dyDescent="0.25">
      <c r="A18" s="18">
        <f>A17+('Dados atemporais'!$B$15)/100</f>
        <v>201.78000000000003</v>
      </c>
      <c r="B18" s="18">
        <f t="shared" si="0"/>
        <v>886.09997558593705</v>
      </c>
      <c r="C18" s="38">
        <f t="shared" si="1"/>
        <v>886.09997558593705</v>
      </c>
      <c r="D18" s="36">
        <f t="shared" si="2"/>
        <v>0</v>
      </c>
    </row>
    <row r="19" spans="1:14" x14ac:dyDescent="0.25">
      <c r="A19" s="18">
        <f>A18+('Dados atemporais'!$B$15)/100</f>
        <v>224.20000000000005</v>
      </c>
      <c r="B19" s="18">
        <f t="shared" si="0"/>
        <v>886.09997558593705</v>
      </c>
      <c r="C19" s="38">
        <f t="shared" si="1"/>
        <v>886.09997558593705</v>
      </c>
      <c r="D19" s="36">
        <f t="shared" si="2"/>
        <v>0</v>
      </c>
    </row>
    <row r="20" spans="1:14" x14ac:dyDescent="0.25">
      <c r="A20" s="18">
        <f>A19+('Dados atemporais'!$B$15)/100</f>
        <v>246.62000000000006</v>
      </c>
      <c r="B20" s="18">
        <f t="shared" si="0"/>
        <v>886.09997558593705</v>
      </c>
      <c r="C20" s="38">
        <f t="shared" si="1"/>
        <v>886.09997558593705</v>
      </c>
      <c r="D20" s="36">
        <f t="shared" si="2"/>
        <v>0</v>
      </c>
    </row>
    <row r="21" spans="1:14" x14ac:dyDescent="0.25">
      <c r="A21" s="18">
        <f>A20+('Dados atemporais'!$B$15)/100</f>
        <v>269.04000000000008</v>
      </c>
      <c r="B21" s="18">
        <f t="shared" si="0"/>
        <v>886.09997558593705</v>
      </c>
      <c r="C21" s="38">
        <f t="shared" si="1"/>
        <v>886.09997558593705</v>
      </c>
      <c r="D21" s="36">
        <f t="shared" si="2"/>
        <v>0</v>
      </c>
    </row>
    <row r="22" spans="1:14" x14ac:dyDescent="0.25">
      <c r="A22" s="18">
        <f>A21+('Dados atemporais'!$B$15)/100</f>
        <v>291.46000000000009</v>
      </c>
      <c r="B22" s="18">
        <f t="shared" si="0"/>
        <v>886.09997558593705</v>
      </c>
      <c r="C22" s="38">
        <f t="shared" si="1"/>
        <v>886.09997558593705</v>
      </c>
      <c r="D22" s="36">
        <f t="shared" si="2"/>
        <v>0</v>
      </c>
    </row>
    <row r="23" spans="1:14" x14ac:dyDescent="0.25">
      <c r="A23" s="18">
        <f>A22+('Dados atemporais'!$B$15)/100</f>
        <v>313.88000000000011</v>
      </c>
      <c r="B23" s="18">
        <f t="shared" si="0"/>
        <v>886.09997558593705</v>
      </c>
      <c r="C23" s="38">
        <f t="shared" si="1"/>
        <v>886.09997558593705</v>
      </c>
      <c r="D23" s="36">
        <f t="shared" si="2"/>
        <v>0</v>
      </c>
    </row>
    <row r="24" spans="1:14" x14ac:dyDescent="0.25">
      <c r="A24" s="18">
        <f>A23+('Dados atemporais'!$B$15)/100</f>
        <v>336.30000000000013</v>
      </c>
      <c r="B24" s="18">
        <f t="shared" si="0"/>
        <v>886.09997558593705</v>
      </c>
      <c r="C24" s="38">
        <f t="shared" si="1"/>
        <v>886.09997558593705</v>
      </c>
      <c r="D24" s="36">
        <f t="shared" si="2"/>
        <v>0</v>
      </c>
    </row>
    <row r="25" spans="1:14" x14ac:dyDescent="0.25">
      <c r="A25" s="18">
        <f>A24+('Dados atemporais'!$B$15)/100</f>
        <v>358.72000000000014</v>
      </c>
      <c r="B25" s="18">
        <f t="shared" si="0"/>
        <v>886.09997558593705</v>
      </c>
      <c r="C25" s="38">
        <f t="shared" si="1"/>
        <v>886.09997558593705</v>
      </c>
      <c r="D25" s="36">
        <f t="shared" si="2"/>
        <v>0</v>
      </c>
    </row>
    <row r="26" spans="1:14" x14ac:dyDescent="0.25">
      <c r="A26" s="18">
        <f>A25+('Dados atemporais'!$B$15)/100</f>
        <v>381.14000000000016</v>
      </c>
      <c r="B26" s="18">
        <f t="shared" si="0"/>
        <v>886.09997558593705</v>
      </c>
      <c r="C26" s="38">
        <f t="shared" si="1"/>
        <v>886.09997558593705</v>
      </c>
      <c r="D26" s="36">
        <f t="shared" si="2"/>
        <v>0</v>
      </c>
    </row>
    <row r="27" spans="1:14" x14ac:dyDescent="0.25">
      <c r="A27" s="18">
        <f>A26+('Dados atemporais'!$B$15)/100</f>
        <v>403.56000000000017</v>
      </c>
      <c r="B27" s="18">
        <f t="shared" si="0"/>
        <v>886.09997558593705</v>
      </c>
      <c r="C27" s="38">
        <f t="shared" si="1"/>
        <v>886.09997558593705</v>
      </c>
      <c r="D27" s="36">
        <f t="shared" si="2"/>
        <v>0</v>
      </c>
      <c r="E27" s="4"/>
    </row>
    <row r="28" spans="1:14" x14ac:dyDescent="0.25">
      <c r="A28" s="18">
        <f>A27+('Dados atemporais'!$B$15)/100</f>
        <v>425.98000000000019</v>
      </c>
      <c r="B28" s="18">
        <f t="shared" si="0"/>
        <v>886.09997558593705</v>
      </c>
      <c r="C28" s="38">
        <f t="shared" si="1"/>
        <v>886.09997558593705</v>
      </c>
      <c r="D28" s="36">
        <f t="shared" si="2"/>
        <v>0</v>
      </c>
    </row>
    <row r="29" spans="1:14" ht="15" customHeight="1" x14ac:dyDescent="0.25">
      <c r="A29" s="18">
        <f>A28+('Dados atemporais'!$B$15)/100</f>
        <v>448.4000000000002</v>
      </c>
      <c r="B29" s="18">
        <f t="shared" si="0"/>
        <v>886.09997558593705</v>
      </c>
      <c r="C29" s="38">
        <f t="shared" si="1"/>
        <v>886.09997558593705</v>
      </c>
      <c r="D29" s="36">
        <f t="shared" si="2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ht="15" customHeight="1" x14ac:dyDescent="0.25">
      <c r="A30" s="18">
        <f>A29+('Dados atemporais'!$B$15)/100</f>
        <v>470.82000000000022</v>
      </c>
      <c r="B30" s="18">
        <f t="shared" si="0"/>
        <v>886.09997558593705</v>
      </c>
      <c r="C30" s="38">
        <f t="shared" si="1"/>
        <v>886.09997558593705</v>
      </c>
      <c r="D30" s="36">
        <f t="shared" si="2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15" customHeight="1" x14ac:dyDescent="0.25">
      <c r="A31" s="18">
        <f>A30+('Dados atemporais'!$B$15)/100</f>
        <v>493.24000000000024</v>
      </c>
      <c r="B31" s="18">
        <f t="shared" si="0"/>
        <v>886.09997558593705</v>
      </c>
      <c r="C31" s="38">
        <f t="shared" si="1"/>
        <v>886.09997558593705</v>
      </c>
      <c r="D31" s="36">
        <f t="shared" si="2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8">
        <f>A31+('Dados atemporais'!$B$15)/100</f>
        <v>515.6600000000002</v>
      </c>
      <c r="B32" s="18">
        <f t="shared" si="0"/>
        <v>886.09997558593705</v>
      </c>
      <c r="C32" s="38">
        <f t="shared" si="1"/>
        <v>886.09997558593705</v>
      </c>
      <c r="D32" s="36">
        <f t="shared" si="2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8">
        <f>A32+('Dados atemporais'!$B$15)/100</f>
        <v>538.08000000000015</v>
      </c>
      <c r="B33" s="18">
        <f t="shared" si="0"/>
        <v>886.09997558593705</v>
      </c>
      <c r="C33" s="38">
        <f t="shared" si="1"/>
        <v>886.09997558593705</v>
      </c>
      <c r="D33" s="36">
        <f t="shared" si="2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8">
        <f>A33+('Dados atemporais'!$B$15)/100</f>
        <v>560.50000000000011</v>
      </c>
      <c r="B34" s="18">
        <f t="shared" si="0"/>
        <v>886.09997558593705</v>
      </c>
      <c r="C34" s="38">
        <f t="shared" si="1"/>
        <v>886.09997558593705</v>
      </c>
      <c r="D34" s="36">
        <f t="shared" si="2"/>
        <v>0</v>
      </c>
    </row>
    <row r="35" spans="1:14" x14ac:dyDescent="0.25">
      <c r="A35" s="18">
        <f>A34+('Dados atemporais'!$B$15)/100</f>
        <v>582.92000000000007</v>
      </c>
      <c r="B35" s="18">
        <f t="shared" si="0"/>
        <v>886.09997558593705</v>
      </c>
      <c r="C35" s="38">
        <f t="shared" si="1"/>
        <v>886.09997558593705</v>
      </c>
      <c r="D35" s="36">
        <f t="shared" si="2"/>
        <v>0</v>
      </c>
    </row>
    <row r="36" spans="1:14" x14ac:dyDescent="0.25">
      <c r="A36" s="18">
        <f>A35+('Dados atemporais'!$B$15)/100</f>
        <v>605.34</v>
      </c>
      <c r="B36" s="18">
        <f t="shared" si="0"/>
        <v>886.09997558593705</v>
      </c>
      <c r="C36" s="38">
        <f t="shared" si="1"/>
        <v>886.09997558593705</v>
      </c>
      <c r="D36" s="36">
        <f t="shared" si="2"/>
        <v>0</v>
      </c>
    </row>
    <row r="37" spans="1:14" x14ac:dyDescent="0.25">
      <c r="A37" s="18">
        <f>A36+('Dados atemporais'!$B$15)/100</f>
        <v>627.76</v>
      </c>
      <c r="B37" s="18">
        <f t="shared" si="0"/>
        <v>886.09997558593705</v>
      </c>
      <c r="C37" s="38">
        <f t="shared" si="1"/>
        <v>886.09997558593705</v>
      </c>
      <c r="D37" s="36">
        <f t="shared" si="2"/>
        <v>0</v>
      </c>
    </row>
    <row r="38" spans="1:14" x14ac:dyDescent="0.25">
      <c r="A38" s="18">
        <f>A37+('Dados atemporais'!$B$15)/100</f>
        <v>650.17999999999995</v>
      </c>
      <c r="B38" s="18">
        <f t="shared" si="0"/>
        <v>886.09997558593705</v>
      </c>
      <c r="C38" s="38">
        <f t="shared" si="1"/>
        <v>886.09997558593705</v>
      </c>
      <c r="D38" s="36">
        <f t="shared" si="2"/>
        <v>0</v>
      </c>
    </row>
    <row r="39" spans="1:14" x14ac:dyDescent="0.25">
      <c r="A39" s="18">
        <f>A38+('Dados atemporais'!$B$15)/100</f>
        <v>672.59999999999991</v>
      </c>
      <c r="B39" s="18">
        <f t="shared" si="0"/>
        <v>886.09997558593705</v>
      </c>
      <c r="C39" s="38">
        <f t="shared" si="1"/>
        <v>886.09997558593705</v>
      </c>
      <c r="D39" s="36">
        <f t="shared" si="2"/>
        <v>0</v>
      </c>
    </row>
    <row r="40" spans="1:14" x14ac:dyDescent="0.25">
      <c r="A40" s="18">
        <f>A39+('Dados atemporais'!$B$15)/100</f>
        <v>695.01999999999987</v>
      </c>
      <c r="B40" s="18">
        <f t="shared" si="0"/>
        <v>886.09997558593705</v>
      </c>
      <c r="C40" s="38">
        <f t="shared" si="1"/>
        <v>886.09997558593705</v>
      </c>
      <c r="D40" s="36">
        <f t="shared" si="2"/>
        <v>0</v>
      </c>
    </row>
    <row r="41" spans="1:14" x14ac:dyDescent="0.25">
      <c r="A41" s="18">
        <f>A40+('Dados atemporais'!$B$15)/100</f>
        <v>717.43999999999983</v>
      </c>
      <c r="B41" s="18">
        <f t="shared" si="0"/>
        <v>886.09997558593705</v>
      </c>
      <c r="C41" s="38">
        <f t="shared" si="1"/>
        <v>886.09997558593705</v>
      </c>
      <c r="D41" s="36">
        <f t="shared" si="2"/>
        <v>0</v>
      </c>
    </row>
    <row r="42" spans="1:14" x14ac:dyDescent="0.25">
      <c r="A42" s="18">
        <f>A41+('Dados atemporais'!$B$15)/100</f>
        <v>739.85999999999979</v>
      </c>
      <c r="B42" s="18">
        <f t="shared" si="0"/>
        <v>886.09997558593705</v>
      </c>
      <c r="C42" s="38">
        <f t="shared" si="1"/>
        <v>886.09997558593705</v>
      </c>
      <c r="D42" s="36">
        <f t="shared" si="2"/>
        <v>0</v>
      </c>
    </row>
    <row r="43" spans="1:14" x14ac:dyDescent="0.25">
      <c r="A43" s="18">
        <f>A42+('Dados atemporais'!$B$15)/100</f>
        <v>762.27999999999975</v>
      </c>
      <c r="B43" s="18">
        <f t="shared" si="0"/>
        <v>886.09997558593705</v>
      </c>
      <c r="C43" s="38">
        <f t="shared" si="1"/>
        <v>886.09997558593705</v>
      </c>
      <c r="D43" s="36">
        <f t="shared" si="2"/>
        <v>0</v>
      </c>
    </row>
    <row r="44" spans="1:14" x14ac:dyDescent="0.25">
      <c r="A44" s="18">
        <f>A43+('Dados atemporais'!$B$15)/100</f>
        <v>784.6999999999997</v>
      </c>
      <c r="B44" s="18">
        <f t="shared" si="0"/>
        <v>886.09997558593705</v>
      </c>
      <c r="C44" s="38">
        <f t="shared" si="1"/>
        <v>886.09997558593705</v>
      </c>
      <c r="D44" s="36">
        <f t="shared" si="2"/>
        <v>0</v>
      </c>
    </row>
    <row r="45" spans="1:14" x14ac:dyDescent="0.25">
      <c r="A45" s="18">
        <f>A44+('Dados atemporais'!$B$15)/100</f>
        <v>807.11999999999966</v>
      </c>
      <c r="B45" s="18">
        <f t="shared" si="0"/>
        <v>886.09997558593705</v>
      </c>
      <c r="C45" s="38">
        <f t="shared" si="1"/>
        <v>886.09997558593705</v>
      </c>
      <c r="D45" s="36">
        <f t="shared" si="2"/>
        <v>0</v>
      </c>
    </row>
    <row r="46" spans="1:14" x14ac:dyDescent="0.25">
      <c r="A46" s="18">
        <f>A45+('Dados atemporais'!$B$15)/100</f>
        <v>829.53999999999962</v>
      </c>
      <c r="B46" s="18">
        <f t="shared" si="0"/>
        <v>886.09997558593705</v>
      </c>
      <c r="C46" s="38">
        <f t="shared" si="1"/>
        <v>886.09997558593705</v>
      </c>
      <c r="D46" s="36">
        <f t="shared" si="2"/>
        <v>0</v>
      </c>
    </row>
    <row r="47" spans="1:14" x14ac:dyDescent="0.25">
      <c r="A47" s="18">
        <f>A46+('Dados atemporais'!$B$15)/100</f>
        <v>851.95999999999958</v>
      </c>
      <c r="B47" s="18">
        <f t="shared" si="0"/>
        <v>886.09997558593705</v>
      </c>
      <c r="C47" s="38">
        <f t="shared" si="1"/>
        <v>886.09997558593705</v>
      </c>
      <c r="D47" s="36">
        <f t="shared" si="2"/>
        <v>0</v>
      </c>
    </row>
    <row r="48" spans="1:14" x14ac:dyDescent="0.25">
      <c r="A48" s="18">
        <f>A47+('Dados atemporais'!$B$15)/100</f>
        <v>874.37999999999954</v>
      </c>
      <c r="B48" s="18">
        <f t="shared" si="0"/>
        <v>886.09997558593705</v>
      </c>
      <c r="C48" s="38">
        <f t="shared" si="1"/>
        <v>886.09997558593705</v>
      </c>
      <c r="D48" s="36">
        <f t="shared" si="2"/>
        <v>0</v>
      </c>
    </row>
    <row r="49" spans="1:4" x14ac:dyDescent="0.25">
      <c r="A49" s="18">
        <f>A48+('Dados atemporais'!$B$15)/100</f>
        <v>896.7999999999995</v>
      </c>
      <c r="B49" s="18">
        <f t="shared" si="0"/>
        <v>886.09997558593705</v>
      </c>
      <c r="C49" s="38">
        <f t="shared" si="1"/>
        <v>886.09997558593705</v>
      </c>
      <c r="D49" s="36">
        <f t="shared" si="2"/>
        <v>0</v>
      </c>
    </row>
    <row r="50" spans="1:4" x14ac:dyDescent="0.25">
      <c r="A50" s="18">
        <f>A49+('Dados atemporais'!$B$15)/100</f>
        <v>919.21999999999946</v>
      </c>
      <c r="B50" s="18">
        <f t="shared" si="0"/>
        <v>886.09997558593705</v>
      </c>
      <c r="C50" s="38">
        <f t="shared" si="1"/>
        <v>886.09997558593705</v>
      </c>
      <c r="D50" s="36">
        <f t="shared" si="2"/>
        <v>0</v>
      </c>
    </row>
    <row r="51" spans="1:4" x14ac:dyDescent="0.25">
      <c r="A51" s="18">
        <f>A50+('Dados atemporais'!$B$15)/100</f>
        <v>941.63999999999942</v>
      </c>
      <c r="B51" s="18">
        <f t="shared" si="0"/>
        <v>886.09997558593705</v>
      </c>
      <c r="C51" s="38">
        <f t="shared" si="1"/>
        <v>886.09997558593705</v>
      </c>
      <c r="D51" s="36">
        <f t="shared" si="2"/>
        <v>0</v>
      </c>
    </row>
    <row r="52" spans="1:4" x14ac:dyDescent="0.25">
      <c r="A52" s="18">
        <f>A51+('Dados atemporais'!$B$15)/100</f>
        <v>964.05999999999938</v>
      </c>
      <c r="B52" s="18">
        <f t="shared" si="0"/>
        <v>886.09997558593705</v>
      </c>
      <c r="C52" s="38">
        <f t="shared" si="1"/>
        <v>886.09997558593705</v>
      </c>
      <c r="D52" s="36">
        <f t="shared" si="2"/>
        <v>0</v>
      </c>
    </row>
    <row r="53" spans="1:4" x14ac:dyDescent="0.25">
      <c r="A53" s="18">
        <f>A52+('Dados atemporais'!$B$15)/100</f>
        <v>986.47999999999934</v>
      </c>
      <c r="B53" s="18">
        <f t="shared" si="0"/>
        <v>886.09997558593705</v>
      </c>
      <c r="C53" s="38">
        <f t="shared" si="1"/>
        <v>886.09997558593705</v>
      </c>
      <c r="D53" s="36">
        <f t="shared" si="2"/>
        <v>0</v>
      </c>
    </row>
    <row r="54" spans="1:4" x14ac:dyDescent="0.25">
      <c r="A54" s="18">
        <f>A53+('Dados atemporais'!$B$15)/100</f>
        <v>1008.8999999999993</v>
      </c>
      <c r="B54" s="18">
        <f t="shared" si="0"/>
        <v>886.09997558593705</v>
      </c>
      <c r="C54" s="38">
        <f t="shared" si="1"/>
        <v>886.09997558593705</v>
      </c>
      <c r="D54" s="36">
        <f t="shared" si="2"/>
        <v>0</v>
      </c>
    </row>
    <row r="55" spans="1:4" x14ac:dyDescent="0.25">
      <c r="A55" s="18">
        <f>A54+('Dados atemporais'!$B$15)/100</f>
        <v>1031.3199999999993</v>
      </c>
      <c r="B55" s="18">
        <f t="shared" si="0"/>
        <v>886.09997558593705</v>
      </c>
      <c r="C55" s="38">
        <f t="shared" si="1"/>
        <v>886.09997558593705</v>
      </c>
      <c r="D55" s="36">
        <f t="shared" si="2"/>
        <v>0</v>
      </c>
    </row>
    <row r="56" spans="1:4" x14ac:dyDescent="0.25">
      <c r="A56" s="18">
        <f>A55+('Dados atemporais'!$B$15)/100</f>
        <v>1053.7399999999993</v>
      </c>
      <c r="B56" s="18">
        <f t="shared" si="0"/>
        <v>886.09997558593705</v>
      </c>
      <c r="C56" s="38">
        <f t="shared" si="1"/>
        <v>886.09997558593705</v>
      </c>
      <c r="D56" s="36">
        <f t="shared" si="2"/>
        <v>0</v>
      </c>
    </row>
    <row r="57" spans="1:4" x14ac:dyDescent="0.25">
      <c r="A57" s="18">
        <f>A56+('Dados atemporais'!$B$15)/100</f>
        <v>1076.1599999999994</v>
      </c>
      <c r="B57" s="18">
        <f t="shared" si="0"/>
        <v>886.09997558593705</v>
      </c>
      <c r="C57" s="38">
        <f t="shared" si="1"/>
        <v>886.09997558593705</v>
      </c>
      <c r="D57" s="36">
        <f t="shared" si="2"/>
        <v>0</v>
      </c>
    </row>
    <row r="58" spans="1:4" x14ac:dyDescent="0.25">
      <c r="A58" s="18">
        <f>A57+('Dados atemporais'!$B$15)/100</f>
        <v>1098.5799999999995</v>
      </c>
      <c r="B58" s="18">
        <f t="shared" si="0"/>
        <v>886.09997558593705</v>
      </c>
      <c r="C58" s="38">
        <f t="shared" si="1"/>
        <v>886.09997558593705</v>
      </c>
      <c r="D58" s="36">
        <f t="shared" si="2"/>
        <v>0</v>
      </c>
    </row>
    <row r="59" spans="1:4" x14ac:dyDescent="0.25">
      <c r="A59" s="18">
        <f>A58+('Dados atemporais'!$B$15)/100</f>
        <v>1120.9999999999995</v>
      </c>
      <c r="B59" s="18">
        <f t="shared" si="0"/>
        <v>886.09997558593705</v>
      </c>
      <c r="C59" s="38">
        <f t="shared" si="1"/>
        <v>886.09997558593705</v>
      </c>
      <c r="D59" s="36">
        <f t="shared" si="2"/>
        <v>0</v>
      </c>
    </row>
    <row r="60" spans="1:4" x14ac:dyDescent="0.25">
      <c r="A60" s="18">
        <f>A59+('Dados atemporais'!$B$15)/100</f>
        <v>1143.4199999999996</v>
      </c>
      <c r="B60" s="18">
        <f t="shared" si="0"/>
        <v>886.09997558593705</v>
      </c>
      <c r="C60" s="38">
        <f t="shared" si="1"/>
        <v>886.09997558593705</v>
      </c>
      <c r="D60" s="36">
        <f t="shared" si="2"/>
        <v>0</v>
      </c>
    </row>
    <row r="61" spans="1:4" x14ac:dyDescent="0.25">
      <c r="A61" s="18">
        <f>A60+('Dados atemporais'!$B$15)/100</f>
        <v>1165.8399999999997</v>
      </c>
      <c r="B61" s="18">
        <f t="shared" si="0"/>
        <v>886.09997558593705</v>
      </c>
      <c r="C61" s="38">
        <f t="shared" si="1"/>
        <v>886.09997558593705</v>
      </c>
      <c r="D61" s="36">
        <f t="shared" si="2"/>
        <v>0</v>
      </c>
    </row>
    <row r="62" spans="1:4" x14ac:dyDescent="0.25">
      <c r="A62" s="18">
        <f>A61+('Dados atemporais'!$B$15)/100</f>
        <v>1188.2599999999998</v>
      </c>
      <c r="B62" s="18">
        <f t="shared" si="0"/>
        <v>886.09997558593705</v>
      </c>
      <c r="C62" s="38">
        <f t="shared" si="1"/>
        <v>886.09997558593705</v>
      </c>
      <c r="D62" s="36">
        <f t="shared" si="2"/>
        <v>0</v>
      </c>
    </row>
    <row r="63" spans="1:4" x14ac:dyDescent="0.25">
      <c r="A63" s="18">
        <f>A62+('Dados atemporais'!$B$15)/100</f>
        <v>1210.6799999999998</v>
      </c>
      <c r="B63" s="18">
        <f t="shared" si="0"/>
        <v>886.09997558593705</v>
      </c>
      <c r="C63" s="38">
        <f t="shared" si="1"/>
        <v>886.09997558593705</v>
      </c>
      <c r="D63" s="36">
        <f t="shared" si="2"/>
        <v>0</v>
      </c>
    </row>
    <row r="64" spans="1:4" x14ac:dyDescent="0.25">
      <c r="A64" s="18">
        <f>A63+('Dados atemporais'!$B$15)/100</f>
        <v>1233.0999999999999</v>
      </c>
      <c r="B64" s="18">
        <f t="shared" si="0"/>
        <v>886.09997558593705</v>
      </c>
      <c r="C64" s="38">
        <f t="shared" si="1"/>
        <v>886.09997558593705</v>
      </c>
      <c r="D64" s="36">
        <f t="shared" si="2"/>
        <v>0</v>
      </c>
    </row>
    <row r="65" spans="1:4" x14ac:dyDescent="0.25">
      <c r="A65" s="18">
        <f>A64+('Dados atemporais'!$B$15)/100</f>
        <v>1255.52</v>
      </c>
      <c r="B65" s="18">
        <f t="shared" si="0"/>
        <v>886.09997558593705</v>
      </c>
      <c r="C65" s="38">
        <f t="shared" si="1"/>
        <v>886.09997558593705</v>
      </c>
      <c r="D65" s="36">
        <f t="shared" si="2"/>
        <v>0</v>
      </c>
    </row>
    <row r="66" spans="1:4" x14ac:dyDescent="0.25">
      <c r="A66" s="18">
        <f>A65+('Dados atemporais'!$B$15)/100</f>
        <v>1277.94</v>
      </c>
      <c r="B66" s="18">
        <f t="shared" si="0"/>
        <v>886.09997558593705</v>
      </c>
      <c r="C66" s="38">
        <f t="shared" si="1"/>
        <v>886.09997558593705</v>
      </c>
      <c r="D66" s="36">
        <f t="shared" si="2"/>
        <v>0</v>
      </c>
    </row>
    <row r="67" spans="1:4" x14ac:dyDescent="0.25">
      <c r="A67" s="18">
        <f>A66+('Dados atemporais'!$B$15)/100</f>
        <v>1300.3600000000001</v>
      </c>
      <c r="B67" s="18">
        <f t="shared" si="0"/>
        <v>886.09997558593705</v>
      </c>
      <c r="C67" s="38">
        <f t="shared" si="1"/>
        <v>886.09997558593705</v>
      </c>
      <c r="D67" s="36">
        <f t="shared" si="2"/>
        <v>0</v>
      </c>
    </row>
    <row r="68" spans="1:4" x14ac:dyDescent="0.25">
      <c r="A68" s="18">
        <f>A67+('Dados atemporais'!$B$15)/100</f>
        <v>1322.7800000000002</v>
      </c>
      <c r="B68" s="18">
        <f t="shared" si="0"/>
        <v>886.09997558593705</v>
      </c>
      <c r="C68" s="38">
        <f t="shared" si="1"/>
        <v>886.09997558593705</v>
      </c>
      <c r="D68" s="36">
        <f t="shared" si="2"/>
        <v>0</v>
      </c>
    </row>
    <row r="69" spans="1:4" x14ac:dyDescent="0.25">
      <c r="A69" s="18">
        <f>A68+('Dados atemporais'!$B$15)/100</f>
        <v>1345.2000000000003</v>
      </c>
      <c r="B69" s="18">
        <f t="shared" si="0"/>
        <v>886.09997558593705</v>
      </c>
      <c r="C69" s="38">
        <f t="shared" si="1"/>
        <v>886.09997558593705</v>
      </c>
      <c r="D69" s="36">
        <f t="shared" si="2"/>
        <v>0</v>
      </c>
    </row>
    <row r="70" spans="1:4" x14ac:dyDescent="0.25">
      <c r="A70" s="18">
        <f>A69+('Dados atemporais'!$B$15)/100</f>
        <v>1367.6200000000003</v>
      </c>
      <c r="B70" s="18">
        <f t="shared" si="0"/>
        <v>886.09997558593705</v>
      </c>
      <c r="C70" s="38">
        <f t="shared" si="1"/>
        <v>886.09997558593705</v>
      </c>
      <c r="D70" s="36">
        <f t="shared" si="2"/>
        <v>0</v>
      </c>
    </row>
    <row r="71" spans="1:4" x14ac:dyDescent="0.25">
      <c r="A71" s="18">
        <f>A70+('Dados atemporais'!$B$15)/100</f>
        <v>1390.0400000000004</v>
      </c>
      <c r="B71" s="18">
        <f t="shared" si="0"/>
        <v>886.09997558593705</v>
      </c>
      <c r="C71" s="38">
        <f t="shared" si="1"/>
        <v>886.09997558593705</v>
      </c>
      <c r="D71" s="36">
        <f t="shared" si="2"/>
        <v>0</v>
      </c>
    </row>
    <row r="72" spans="1:4" x14ac:dyDescent="0.25">
      <c r="A72" s="18">
        <f>A71+('Dados atemporais'!$B$15)/100</f>
        <v>1412.4600000000005</v>
      </c>
      <c r="B72" s="18">
        <f t="shared" si="0"/>
        <v>886.09997558593705</v>
      </c>
      <c r="C72" s="38">
        <f t="shared" si="1"/>
        <v>886.09997558593705</v>
      </c>
      <c r="D72" s="36">
        <f t="shared" si="2"/>
        <v>0</v>
      </c>
    </row>
    <row r="73" spans="1:4" x14ac:dyDescent="0.25">
      <c r="A73" s="18">
        <f>A72+('Dados atemporais'!$B$15)/100</f>
        <v>1434.8800000000006</v>
      </c>
      <c r="B73" s="18">
        <f t="shared" si="0"/>
        <v>886.09997558593705</v>
      </c>
      <c r="C73" s="38">
        <f t="shared" si="1"/>
        <v>886.09997558593705</v>
      </c>
      <c r="D73" s="36">
        <f t="shared" si="2"/>
        <v>0</v>
      </c>
    </row>
    <row r="74" spans="1:4" x14ac:dyDescent="0.25">
      <c r="A74" s="18">
        <f>A73+('Dados atemporais'!$B$15)/100</f>
        <v>1457.3000000000006</v>
      </c>
      <c r="B74" s="18">
        <f t="shared" ref="B74:B109" si="3">B$1+B$2*A74+B$3*A74^2+B$4*A74^3+B$5*A74^4</f>
        <v>886.09997558593705</v>
      </c>
      <c r="C74" s="38">
        <f t="shared" ref="C74:C109" si="4">$C$1+$C$2*A74</f>
        <v>886.09997558593705</v>
      </c>
      <c r="D74" s="36">
        <f t="shared" ref="D74:D109" si="5">(ABS(B74-C74)/B74)</f>
        <v>0</v>
      </c>
    </row>
    <row r="75" spans="1:4" x14ac:dyDescent="0.25">
      <c r="A75" s="18">
        <f>A74+('Dados atemporais'!$B$15)/100</f>
        <v>1479.7200000000007</v>
      </c>
      <c r="B75" s="18">
        <f t="shared" si="3"/>
        <v>886.09997558593705</v>
      </c>
      <c r="C75" s="38">
        <f t="shared" si="4"/>
        <v>886.09997558593705</v>
      </c>
      <c r="D75" s="36">
        <f t="shared" si="5"/>
        <v>0</v>
      </c>
    </row>
    <row r="76" spans="1:4" x14ac:dyDescent="0.25">
      <c r="A76" s="18">
        <f>A75+('Dados atemporais'!$B$15)/100</f>
        <v>1502.1400000000008</v>
      </c>
      <c r="B76" s="18">
        <f t="shared" si="3"/>
        <v>886.09997558593705</v>
      </c>
      <c r="C76" s="38">
        <f t="shared" si="4"/>
        <v>886.09997558593705</v>
      </c>
      <c r="D76" s="36">
        <f t="shared" si="5"/>
        <v>0</v>
      </c>
    </row>
    <row r="77" spans="1:4" x14ac:dyDescent="0.25">
      <c r="A77" s="18">
        <f>A76+('Dados atemporais'!$B$15)/100</f>
        <v>1524.5600000000009</v>
      </c>
      <c r="B77" s="18">
        <f t="shared" si="3"/>
        <v>886.09997558593705</v>
      </c>
      <c r="C77" s="38">
        <f t="shared" si="4"/>
        <v>886.09997558593705</v>
      </c>
      <c r="D77" s="36">
        <f t="shared" si="5"/>
        <v>0</v>
      </c>
    </row>
    <row r="78" spans="1:4" x14ac:dyDescent="0.25">
      <c r="A78" s="18">
        <f>A77+('Dados atemporais'!$B$15)/100</f>
        <v>1546.9800000000009</v>
      </c>
      <c r="B78" s="18">
        <f t="shared" si="3"/>
        <v>886.09997558593705</v>
      </c>
      <c r="C78" s="38">
        <f t="shared" si="4"/>
        <v>886.09997558593705</v>
      </c>
      <c r="D78" s="36">
        <f t="shared" si="5"/>
        <v>0</v>
      </c>
    </row>
    <row r="79" spans="1:4" x14ac:dyDescent="0.25">
      <c r="A79" s="18">
        <f>A78+('Dados atemporais'!$B$15)/100</f>
        <v>1569.400000000001</v>
      </c>
      <c r="B79" s="18">
        <f t="shared" si="3"/>
        <v>886.09997558593705</v>
      </c>
      <c r="C79" s="38">
        <f t="shared" si="4"/>
        <v>886.09997558593705</v>
      </c>
      <c r="D79" s="36">
        <f t="shared" si="5"/>
        <v>0</v>
      </c>
    </row>
    <row r="80" spans="1:4" x14ac:dyDescent="0.25">
      <c r="A80" s="18">
        <f>A79+('Dados atemporais'!$B$15)/100</f>
        <v>1591.8200000000011</v>
      </c>
      <c r="B80" s="18">
        <f t="shared" si="3"/>
        <v>886.09997558593705</v>
      </c>
      <c r="C80" s="38">
        <f t="shared" si="4"/>
        <v>886.09997558593705</v>
      </c>
      <c r="D80" s="36">
        <f t="shared" si="5"/>
        <v>0</v>
      </c>
    </row>
    <row r="81" spans="1:4" x14ac:dyDescent="0.25">
      <c r="A81" s="18">
        <f>A80+('Dados atemporais'!$B$15)/100</f>
        <v>1614.2400000000011</v>
      </c>
      <c r="B81" s="18">
        <f t="shared" si="3"/>
        <v>886.09997558593705</v>
      </c>
      <c r="C81" s="38">
        <f t="shared" si="4"/>
        <v>886.09997558593705</v>
      </c>
      <c r="D81" s="36">
        <f t="shared" si="5"/>
        <v>0</v>
      </c>
    </row>
    <row r="82" spans="1:4" x14ac:dyDescent="0.25">
      <c r="A82" s="18">
        <f>A81+('Dados atemporais'!$B$15)/100</f>
        <v>1636.6600000000012</v>
      </c>
      <c r="B82" s="18">
        <f t="shared" si="3"/>
        <v>886.09997558593705</v>
      </c>
      <c r="C82" s="38">
        <f t="shared" si="4"/>
        <v>886.09997558593705</v>
      </c>
      <c r="D82" s="36">
        <f t="shared" si="5"/>
        <v>0</v>
      </c>
    </row>
    <row r="83" spans="1:4" x14ac:dyDescent="0.25">
      <c r="A83" s="18">
        <f>A82+('Dados atemporais'!$B$15)/100</f>
        <v>1659.0800000000013</v>
      </c>
      <c r="B83" s="18">
        <f t="shared" si="3"/>
        <v>886.09997558593705</v>
      </c>
      <c r="C83" s="38">
        <f t="shared" si="4"/>
        <v>886.09997558593705</v>
      </c>
      <c r="D83" s="36">
        <f t="shared" si="5"/>
        <v>0</v>
      </c>
    </row>
    <row r="84" spans="1:4" x14ac:dyDescent="0.25">
      <c r="A84" s="18">
        <f>A83+('Dados atemporais'!$B$15)/100</f>
        <v>1681.5000000000014</v>
      </c>
      <c r="B84" s="18">
        <f t="shared" si="3"/>
        <v>886.09997558593705</v>
      </c>
      <c r="C84" s="38">
        <f t="shared" si="4"/>
        <v>886.09997558593705</v>
      </c>
      <c r="D84" s="36">
        <f t="shared" si="5"/>
        <v>0</v>
      </c>
    </row>
    <row r="85" spans="1:4" x14ac:dyDescent="0.25">
      <c r="A85" s="18">
        <f>A84+('Dados atemporais'!$B$15)/100</f>
        <v>1703.9200000000014</v>
      </c>
      <c r="B85" s="18">
        <f t="shared" si="3"/>
        <v>886.09997558593705</v>
      </c>
      <c r="C85" s="38">
        <f t="shared" si="4"/>
        <v>886.09997558593705</v>
      </c>
      <c r="D85" s="36">
        <f t="shared" si="5"/>
        <v>0</v>
      </c>
    </row>
    <row r="86" spans="1:4" x14ac:dyDescent="0.25">
      <c r="A86" s="18">
        <f>A85+('Dados atemporais'!$B$15)/100</f>
        <v>1726.3400000000015</v>
      </c>
      <c r="B86" s="18">
        <f t="shared" si="3"/>
        <v>886.09997558593705</v>
      </c>
      <c r="C86" s="38">
        <f t="shared" si="4"/>
        <v>886.09997558593705</v>
      </c>
      <c r="D86" s="36">
        <f t="shared" si="5"/>
        <v>0</v>
      </c>
    </row>
    <row r="87" spans="1:4" x14ac:dyDescent="0.25">
      <c r="A87" s="18">
        <f>A86+('Dados atemporais'!$B$15)/100</f>
        <v>1748.7600000000016</v>
      </c>
      <c r="B87" s="18">
        <f t="shared" si="3"/>
        <v>886.09997558593705</v>
      </c>
      <c r="C87" s="38">
        <f t="shared" si="4"/>
        <v>886.09997558593705</v>
      </c>
      <c r="D87" s="36">
        <f t="shared" si="5"/>
        <v>0</v>
      </c>
    </row>
    <row r="88" spans="1:4" x14ac:dyDescent="0.25">
      <c r="A88" s="18">
        <f>A87+('Dados atemporais'!$B$15)/100</f>
        <v>1771.1800000000017</v>
      </c>
      <c r="B88" s="18">
        <f t="shared" si="3"/>
        <v>886.09997558593705</v>
      </c>
      <c r="C88" s="38">
        <f t="shared" si="4"/>
        <v>886.09997558593705</v>
      </c>
      <c r="D88" s="36">
        <f t="shared" si="5"/>
        <v>0</v>
      </c>
    </row>
    <row r="89" spans="1:4" x14ac:dyDescent="0.25">
      <c r="A89" s="18">
        <f>A88+('Dados atemporais'!$B$15)/100</f>
        <v>1793.6000000000017</v>
      </c>
      <c r="B89" s="18">
        <f t="shared" si="3"/>
        <v>886.09997558593705</v>
      </c>
      <c r="C89" s="38">
        <f t="shared" si="4"/>
        <v>886.09997558593705</v>
      </c>
      <c r="D89" s="36">
        <f t="shared" si="5"/>
        <v>0</v>
      </c>
    </row>
    <row r="90" spans="1:4" x14ac:dyDescent="0.25">
      <c r="A90" s="18">
        <f>A89+('Dados atemporais'!$B$15)/100</f>
        <v>1816.0200000000018</v>
      </c>
      <c r="B90" s="18">
        <f t="shared" si="3"/>
        <v>886.09997558593705</v>
      </c>
      <c r="C90" s="38">
        <f t="shared" si="4"/>
        <v>886.09997558593705</v>
      </c>
      <c r="D90" s="36">
        <f t="shared" si="5"/>
        <v>0</v>
      </c>
    </row>
    <row r="91" spans="1:4" x14ac:dyDescent="0.25">
      <c r="A91" s="18">
        <f>A90+('Dados atemporais'!$B$15)/100</f>
        <v>1838.4400000000019</v>
      </c>
      <c r="B91" s="18">
        <f t="shared" si="3"/>
        <v>886.09997558593705</v>
      </c>
      <c r="C91" s="38">
        <f t="shared" si="4"/>
        <v>886.09997558593705</v>
      </c>
      <c r="D91" s="36">
        <f t="shared" si="5"/>
        <v>0</v>
      </c>
    </row>
    <row r="92" spans="1:4" x14ac:dyDescent="0.25">
      <c r="A92" s="18">
        <f>A91+('Dados atemporais'!$B$15)/100</f>
        <v>1860.8600000000019</v>
      </c>
      <c r="B92" s="18">
        <f t="shared" si="3"/>
        <v>886.09997558593705</v>
      </c>
      <c r="C92" s="38">
        <f t="shared" si="4"/>
        <v>886.09997558593705</v>
      </c>
      <c r="D92" s="36">
        <f t="shared" si="5"/>
        <v>0</v>
      </c>
    </row>
    <row r="93" spans="1:4" x14ac:dyDescent="0.25">
      <c r="A93" s="18">
        <f>A92+('Dados atemporais'!$B$15)/100</f>
        <v>1883.280000000002</v>
      </c>
      <c r="B93" s="18">
        <f t="shared" si="3"/>
        <v>886.09997558593705</v>
      </c>
      <c r="C93" s="38">
        <f t="shared" si="4"/>
        <v>886.09997558593705</v>
      </c>
      <c r="D93" s="36">
        <f t="shared" si="5"/>
        <v>0</v>
      </c>
    </row>
    <row r="94" spans="1:4" x14ac:dyDescent="0.25">
      <c r="A94" s="18">
        <f>A93+('Dados atemporais'!$B$15)/100</f>
        <v>1905.7000000000021</v>
      </c>
      <c r="B94" s="18">
        <f t="shared" si="3"/>
        <v>886.09997558593705</v>
      </c>
      <c r="C94" s="38">
        <f t="shared" si="4"/>
        <v>886.09997558593705</v>
      </c>
      <c r="D94" s="36">
        <f t="shared" si="5"/>
        <v>0</v>
      </c>
    </row>
    <row r="95" spans="1:4" x14ac:dyDescent="0.25">
      <c r="A95" s="18">
        <f>A94+('Dados atemporais'!$B$15)/100</f>
        <v>1928.1200000000022</v>
      </c>
      <c r="B95" s="18">
        <f t="shared" si="3"/>
        <v>886.09997558593705</v>
      </c>
      <c r="C95" s="38">
        <f t="shared" si="4"/>
        <v>886.09997558593705</v>
      </c>
      <c r="D95" s="36">
        <f t="shared" si="5"/>
        <v>0</v>
      </c>
    </row>
    <row r="96" spans="1:4" x14ac:dyDescent="0.25">
      <c r="A96" s="18">
        <f>A95+('Dados atemporais'!$B$15)/100</f>
        <v>1950.5400000000022</v>
      </c>
      <c r="B96" s="18">
        <f t="shared" si="3"/>
        <v>886.09997558593705</v>
      </c>
      <c r="C96" s="38">
        <f t="shared" si="4"/>
        <v>886.09997558593705</v>
      </c>
      <c r="D96" s="36">
        <f t="shared" si="5"/>
        <v>0</v>
      </c>
    </row>
    <row r="97" spans="1:4" x14ac:dyDescent="0.25">
      <c r="A97" s="18">
        <f>A96+('Dados atemporais'!$B$15)/100</f>
        <v>1972.9600000000023</v>
      </c>
      <c r="B97" s="18">
        <f t="shared" si="3"/>
        <v>886.09997558593705</v>
      </c>
      <c r="C97" s="38">
        <f t="shared" si="4"/>
        <v>886.09997558593705</v>
      </c>
      <c r="D97" s="36">
        <f t="shared" si="5"/>
        <v>0</v>
      </c>
    </row>
    <row r="98" spans="1:4" x14ac:dyDescent="0.25">
      <c r="A98" s="18">
        <f>A97+('Dados atemporais'!$B$15)/100</f>
        <v>1995.3800000000024</v>
      </c>
      <c r="B98" s="18">
        <f t="shared" si="3"/>
        <v>886.09997558593705</v>
      </c>
      <c r="C98" s="38">
        <f t="shared" si="4"/>
        <v>886.09997558593705</v>
      </c>
      <c r="D98" s="36">
        <f t="shared" si="5"/>
        <v>0</v>
      </c>
    </row>
    <row r="99" spans="1:4" x14ac:dyDescent="0.25">
      <c r="A99" s="18">
        <f>A98+('Dados atemporais'!$B$15)/100</f>
        <v>2017.8000000000025</v>
      </c>
      <c r="B99" s="18">
        <f t="shared" si="3"/>
        <v>886.09997558593705</v>
      </c>
      <c r="C99" s="38">
        <f t="shared" si="4"/>
        <v>886.09997558593705</v>
      </c>
      <c r="D99" s="36">
        <f t="shared" si="5"/>
        <v>0</v>
      </c>
    </row>
    <row r="100" spans="1:4" x14ac:dyDescent="0.25">
      <c r="A100" s="18">
        <f>A99+('Dados atemporais'!$B$15)/100</f>
        <v>2040.2200000000025</v>
      </c>
      <c r="B100" s="18">
        <f t="shared" si="3"/>
        <v>886.09997558593705</v>
      </c>
      <c r="C100" s="38">
        <f t="shared" si="4"/>
        <v>886.09997558593705</v>
      </c>
      <c r="D100" s="36">
        <f t="shared" si="5"/>
        <v>0</v>
      </c>
    </row>
    <row r="101" spans="1:4" x14ac:dyDescent="0.25">
      <c r="A101" s="18">
        <f>A100+('Dados atemporais'!$B$15)/100</f>
        <v>2062.6400000000026</v>
      </c>
      <c r="B101" s="18">
        <f t="shared" si="3"/>
        <v>886.09997558593705</v>
      </c>
      <c r="C101" s="38">
        <f t="shared" si="4"/>
        <v>886.09997558593705</v>
      </c>
      <c r="D101" s="36">
        <f t="shared" si="5"/>
        <v>0</v>
      </c>
    </row>
    <row r="102" spans="1:4" x14ac:dyDescent="0.25">
      <c r="A102" s="18">
        <f>A101+('Dados atemporais'!$B$15)/100</f>
        <v>2085.0600000000027</v>
      </c>
      <c r="B102" s="18">
        <f t="shared" si="3"/>
        <v>886.09997558593705</v>
      </c>
      <c r="C102" s="38">
        <f t="shared" si="4"/>
        <v>886.09997558593705</v>
      </c>
      <c r="D102" s="36">
        <f t="shared" si="5"/>
        <v>0</v>
      </c>
    </row>
    <row r="103" spans="1:4" x14ac:dyDescent="0.25">
      <c r="A103" s="18">
        <f>A102+('Dados atemporais'!$B$15)/100</f>
        <v>2107.4800000000027</v>
      </c>
      <c r="B103" s="18">
        <f t="shared" si="3"/>
        <v>886.09997558593705</v>
      </c>
      <c r="C103" s="38">
        <f t="shared" si="4"/>
        <v>886.09997558593705</v>
      </c>
      <c r="D103" s="36">
        <f t="shared" si="5"/>
        <v>0</v>
      </c>
    </row>
    <row r="104" spans="1:4" x14ac:dyDescent="0.25">
      <c r="A104" s="18">
        <f>A103+('Dados atemporais'!$B$15)/100</f>
        <v>2129.9000000000028</v>
      </c>
      <c r="B104" s="18">
        <f t="shared" si="3"/>
        <v>886.09997558593705</v>
      </c>
      <c r="C104" s="38">
        <f t="shared" si="4"/>
        <v>886.09997558593705</v>
      </c>
      <c r="D104" s="36">
        <f t="shared" si="5"/>
        <v>0</v>
      </c>
    </row>
    <row r="105" spans="1:4" x14ac:dyDescent="0.25">
      <c r="A105" s="18">
        <f>A104+('Dados atemporais'!$B$15)/100</f>
        <v>2152.3200000000029</v>
      </c>
      <c r="B105" s="18">
        <f t="shared" si="3"/>
        <v>886.09997558593705</v>
      </c>
      <c r="C105" s="38">
        <f t="shared" si="4"/>
        <v>886.09997558593705</v>
      </c>
      <c r="D105" s="36">
        <f t="shared" si="5"/>
        <v>0</v>
      </c>
    </row>
    <row r="106" spans="1:4" x14ac:dyDescent="0.25">
      <c r="A106" s="18">
        <f>A105+('Dados atemporais'!$B$15)/100</f>
        <v>2174.740000000003</v>
      </c>
      <c r="B106" s="18">
        <f t="shared" si="3"/>
        <v>886.09997558593705</v>
      </c>
      <c r="C106" s="38">
        <f t="shared" si="4"/>
        <v>886.09997558593705</v>
      </c>
      <c r="D106" s="36">
        <f t="shared" si="5"/>
        <v>0</v>
      </c>
    </row>
    <row r="107" spans="1:4" x14ac:dyDescent="0.25">
      <c r="A107" s="18">
        <f>A106+('Dados atemporais'!$B$15)/100</f>
        <v>2197.160000000003</v>
      </c>
      <c r="B107" s="18">
        <f t="shared" si="3"/>
        <v>886.09997558593705</v>
      </c>
      <c r="C107" s="38">
        <f t="shared" si="4"/>
        <v>886.09997558593705</v>
      </c>
      <c r="D107" s="36">
        <f t="shared" si="5"/>
        <v>0</v>
      </c>
    </row>
    <row r="108" spans="1:4" x14ac:dyDescent="0.25">
      <c r="A108" s="18">
        <f>A107+('Dados atemporais'!$B$15)/100</f>
        <v>2219.5800000000031</v>
      </c>
      <c r="B108" s="18">
        <f t="shared" si="3"/>
        <v>886.09997558593705</v>
      </c>
      <c r="C108" s="38">
        <f t="shared" si="4"/>
        <v>886.09997558593705</v>
      </c>
      <c r="D108" s="36">
        <f t="shared" si="5"/>
        <v>0</v>
      </c>
    </row>
    <row r="109" spans="1:4" x14ac:dyDescent="0.25">
      <c r="A109" s="18">
        <f>A108+('Dados atemporais'!$B$15)/100</f>
        <v>2242.0000000000032</v>
      </c>
      <c r="B109" s="18">
        <f t="shared" si="3"/>
        <v>886.09997558593705</v>
      </c>
      <c r="C109" s="38">
        <f t="shared" si="4"/>
        <v>886.09997558593705</v>
      </c>
      <c r="D109" s="36">
        <f t="shared" si="5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F6"/>
  <sheetViews>
    <sheetView workbookViewId="0">
      <selection activeCell="F17" sqref="F17"/>
    </sheetView>
  </sheetViews>
  <sheetFormatPr defaultRowHeight="15" x14ac:dyDescent="0.25"/>
  <cols>
    <col min="3" max="3" width="13.7109375" customWidth="1"/>
    <col min="4" max="4" width="13.42578125" customWidth="1"/>
    <col min="5" max="5" width="20.42578125" customWidth="1"/>
    <col min="6" max="6" width="13.28515625" customWidth="1"/>
  </cols>
  <sheetData>
    <row r="1" spans="1:6" x14ac:dyDescent="0.25">
      <c r="B1" s="20" t="s">
        <v>30</v>
      </c>
      <c r="C1" s="20" t="s">
        <v>31</v>
      </c>
      <c r="D1" s="20" t="s">
        <v>32</v>
      </c>
      <c r="E1" s="20" t="s">
        <v>33</v>
      </c>
      <c r="F1" s="20" t="s">
        <v>34</v>
      </c>
    </row>
    <row r="2" spans="1:6" x14ac:dyDescent="0.25">
      <c r="A2" s="20">
        <v>0</v>
      </c>
      <c r="B2" s="21">
        <v>0</v>
      </c>
      <c r="C2" s="22">
        <v>0.22315248137155139</v>
      </c>
      <c r="D2" s="22">
        <v>0</v>
      </c>
      <c r="E2" s="22">
        <v>0</v>
      </c>
      <c r="F2" s="22">
        <v>10.578620581247501</v>
      </c>
    </row>
    <row r="3" spans="1:6" x14ac:dyDescent="0.25">
      <c r="A3" s="20">
        <v>1</v>
      </c>
      <c r="B3" s="21">
        <v>1</v>
      </c>
      <c r="C3" s="22">
        <v>0.1069048184090599</v>
      </c>
      <c r="D3" s="22">
        <v>5.5743811851635343E-2</v>
      </c>
      <c r="E3" s="22">
        <v>-6.689257422196234</v>
      </c>
      <c r="F3" s="22"/>
    </row>
    <row r="4" spans="1:6" x14ac:dyDescent="0.25">
      <c r="A4" s="20">
        <v>2</v>
      </c>
      <c r="B4" s="21">
        <v>2</v>
      </c>
      <c r="C4" s="22">
        <v>0.12187981360362191</v>
      </c>
      <c r="D4" s="22">
        <v>3.6668520353800492E-2</v>
      </c>
      <c r="E4" s="22">
        <v>-4.4002224424560534</v>
      </c>
      <c r="F4" s="22"/>
    </row>
    <row r="5" spans="1:6" x14ac:dyDescent="0.25">
      <c r="A5" s="20">
        <v>3</v>
      </c>
      <c r="B5" s="21">
        <v>3</v>
      </c>
      <c r="C5" s="22">
        <v>0.14348791642915251</v>
      </c>
      <c r="D5" s="22">
        <v>2.5369370383442499E-2</v>
      </c>
      <c r="E5" s="22">
        <v>-3.0443244460130972</v>
      </c>
      <c r="F5" s="22"/>
    </row>
    <row r="6" spans="1:6" x14ac:dyDescent="0.25">
      <c r="A6" s="20">
        <v>4</v>
      </c>
      <c r="B6" s="21">
        <v>4</v>
      </c>
      <c r="C6" s="22">
        <v>0.13188577229891979</v>
      </c>
      <c r="D6" s="22">
        <v>3.0295677613342911E-2</v>
      </c>
      <c r="E6" s="22">
        <v>-3.6354813136011579</v>
      </c>
      <c r="F6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81E6-921A-45DF-B5C3-F06510BE0009}">
  <dimension ref="A1:F6"/>
  <sheetViews>
    <sheetView workbookViewId="0">
      <selection activeCell="H38" sqref="H38"/>
    </sheetView>
  </sheetViews>
  <sheetFormatPr defaultRowHeight="15" x14ac:dyDescent="0.25"/>
  <cols>
    <col min="3" max="3" width="16.42578125" customWidth="1"/>
    <col min="4" max="4" width="19.140625" customWidth="1"/>
    <col min="5" max="5" width="19.85546875" customWidth="1"/>
    <col min="6" max="6" width="12.28515625" customWidth="1"/>
  </cols>
  <sheetData>
    <row r="1" spans="1:6" x14ac:dyDescent="0.25">
      <c r="B1" s="20" t="s">
        <v>30</v>
      </c>
      <c r="C1" s="20" t="s">
        <v>31</v>
      </c>
      <c r="D1" s="20" t="s">
        <v>32</v>
      </c>
      <c r="E1" s="20" t="s">
        <v>33</v>
      </c>
      <c r="F1" s="20" t="s">
        <v>34</v>
      </c>
    </row>
    <row r="2" spans="1:6" x14ac:dyDescent="0.25">
      <c r="A2" s="20">
        <v>0</v>
      </c>
      <c r="B2" s="21">
        <v>0</v>
      </c>
      <c r="C2" s="22">
        <v>0.19714314382586159</v>
      </c>
      <c r="D2" s="22">
        <v>0</v>
      </c>
      <c r="E2" s="22">
        <v>0</v>
      </c>
      <c r="F2" s="22">
        <v>2.0597651950675799</v>
      </c>
    </row>
    <row r="3" spans="1:6" x14ac:dyDescent="0.25">
      <c r="A3" s="20">
        <v>1</v>
      </c>
      <c r="B3" s="21">
        <v>1</v>
      </c>
      <c r="C3" s="22">
        <v>0.1758922599837445</v>
      </c>
      <c r="D3" s="22">
        <v>3.5740893977083077E-2</v>
      </c>
      <c r="E3" s="22">
        <v>-13.896059578289901</v>
      </c>
      <c r="F3" s="22"/>
    </row>
    <row r="4" spans="1:6" x14ac:dyDescent="0.25">
      <c r="A4" s="20">
        <v>2</v>
      </c>
      <c r="B4" s="21">
        <v>2</v>
      </c>
      <c r="C4" s="22">
        <v>0.17612484959247801</v>
      </c>
      <c r="D4" s="22">
        <v>3.4259519683364277E-2</v>
      </c>
      <c r="E4" s="22">
        <v>-13.320101252892041</v>
      </c>
      <c r="F4" s="22"/>
    </row>
    <row r="5" spans="1:6" x14ac:dyDescent="0.25">
      <c r="A5" s="20">
        <v>3</v>
      </c>
      <c r="B5" s="21">
        <v>3</v>
      </c>
      <c r="C5" s="22">
        <v>0.17690291335583591</v>
      </c>
      <c r="D5" s="22">
        <v>3.2227747921023057E-2</v>
      </c>
      <c r="E5" s="22">
        <v>-12.530148391693761</v>
      </c>
      <c r="F5" s="22"/>
    </row>
    <row r="6" spans="1:6" x14ac:dyDescent="0.25">
      <c r="A6" s="20">
        <v>4</v>
      </c>
      <c r="B6" s="21">
        <v>4</v>
      </c>
      <c r="C6" s="22">
        <v>0.17648276499701429</v>
      </c>
      <c r="D6" s="22">
        <v>3.3119729555822923E-2</v>
      </c>
      <c r="E6" s="22">
        <v>-12.876950851303951</v>
      </c>
      <c r="F6" s="2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1C66-0ECF-485E-9E4A-0680859DD675}">
  <dimension ref="A2:S23"/>
  <sheetViews>
    <sheetView tabSelected="1" workbookViewId="0">
      <selection activeCell="O7" sqref="O7"/>
    </sheetView>
  </sheetViews>
  <sheetFormatPr defaultRowHeight="15" x14ac:dyDescent="0.25"/>
  <cols>
    <col min="1" max="1" width="9.140625" customWidth="1"/>
  </cols>
  <sheetData>
    <row r="2" spans="1:19" x14ac:dyDescent="0.25">
      <c r="B2" s="39" t="s">
        <v>45</v>
      </c>
      <c r="C2" s="39"/>
      <c r="D2" s="39"/>
      <c r="E2" s="39"/>
      <c r="F2" s="39"/>
      <c r="G2" s="39"/>
      <c r="H2" s="39"/>
      <c r="I2" s="39"/>
      <c r="L2" s="39" t="s">
        <v>42</v>
      </c>
      <c r="M2" s="39"/>
      <c r="N2" s="39"/>
      <c r="O2" s="39"/>
      <c r="P2" s="39"/>
      <c r="Q2" s="39"/>
      <c r="R2" s="39"/>
      <c r="S2" s="39"/>
    </row>
    <row r="3" spans="1:19" x14ac:dyDescent="0.25">
      <c r="B3" s="39" t="s">
        <v>36</v>
      </c>
      <c r="C3" s="39"/>
      <c r="D3" s="39"/>
      <c r="E3" s="39"/>
      <c r="F3" s="39"/>
      <c r="G3" s="39"/>
      <c r="H3" s="39"/>
      <c r="I3" s="39"/>
      <c r="L3" s="39" t="s">
        <v>36</v>
      </c>
      <c r="M3" s="39"/>
      <c r="N3" s="39"/>
      <c r="O3" s="39"/>
      <c r="P3" s="39"/>
      <c r="Q3" s="39"/>
      <c r="R3" s="39"/>
      <c r="S3" s="39"/>
    </row>
    <row r="4" spans="1:19" x14ac:dyDescent="0.25">
      <c r="B4" s="23"/>
      <c r="C4" s="24">
        <v>2</v>
      </c>
      <c r="D4" s="24">
        <v>4</v>
      </c>
      <c r="E4" s="25">
        <v>5</v>
      </c>
      <c r="F4" s="24">
        <v>6</v>
      </c>
      <c r="G4" s="24">
        <v>8</v>
      </c>
      <c r="H4" s="24">
        <v>10</v>
      </c>
      <c r="I4" s="24">
        <v>20</v>
      </c>
      <c r="L4" s="23"/>
      <c r="M4" s="24">
        <v>2</v>
      </c>
      <c r="N4" s="24">
        <v>4</v>
      </c>
      <c r="O4" s="25">
        <v>5</v>
      </c>
      <c r="P4" s="24">
        <v>6</v>
      </c>
      <c r="Q4" s="24">
        <v>8</v>
      </c>
      <c r="R4" s="24">
        <v>10</v>
      </c>
      <c r="S4" s="24">
        <v>20</v>
      </c>
    </row>
    <row r="5" spans="1:19" x14ac:dyDescent="0.25">
      <c r="A5" s="40" t="s">
        <v>35</v>
      </c>
      <c r="B5" s="26">
        <v>2</v>
      </c>
      <c r="C5" s="27">
        <v>2.682456958676152</v>
      </c>
      <c r="D5" s="27">
        <v>2.682456958676152</v>
      </c>
      <c r="E5" s="27">
        <v>2.682456958676152</v>
      </c>
      <c r="F5" s="27">
        <v>2.682456958676152</v>
      </c>
      <c r="G5" s="27">
        <v>2.682456958676152</v>
      </c>
      <c r="H5" s="27">
        <v>2.682456958676152</v>
      </c>
      <c r="I5" s="27">
        <v>2.682456958676152</v>
      </c>
      <c r="K5" s="40" t="s">
        <v>35</v>
      </c>
      <c r="L5" s="26">
        <v>2</v>
      </c>
      <c r="M5" s="30">
        <v>2</v>
      </c>
      <c r="N5" s="30">
        <v>4</v>
      </c>
      <c r="O5" s="30">
        <v>5</v>
      </c>
      <c r="P5" s="30">
        <v>6</v>
      </c>
      <c r="Q5" s="30">
        <v>8</v>
      </c>
      <c r="R5" s="30">
        <v>10</v>
      </c>
      <c r="S5" s="30">
        <v>20</v>
      </c>
    </row>
    <row r="6" spans="1:19" x14ac:dyDescent="0.25">
      <c r="A6" s="40"/>
      <c r="B6" s="26">
        <v>4</v>
      </c>
      <c r="C6" s="27">
        <v>2.7359069528599518</v>
      </c>
      <c r="D6" s="27">
        <v>2.1292538350928489</v>
      </c>
      <c r="E6" s="27">
        <v>2.1282422522224622</v>
      </c>
      <c r="F6" s="27">
        <v>2.1043386329668001</v>
      </c>
      <c r="G6" s="27">
        <v>2.078324658935653</v>
      </c>
      <c r="H6" s="27">
        <v>2.0604903212624368</v>
      </c>
      <c r="I6" s="27">
        <v>2.0417560731003999</v>
      </c>
      <c r="K6" s="40"/>
      <c r="L6" s="26">
        <v>4</v>
      </c>
      <c r="M6" s="30">
        <v>2</v>
      </c>
      <c r="N6" s="30">
        <v>4</v>
      </c>
      <c r="O6" s="30">
        <v>5</v>
      </c>
      <c r="P6" s="30">
        <v>6</v>
      </c>
      <c r="Q6" s="30">
        <v>8</v>
      </c>
      <c r="R6" s="30">
        <v>10</v>
      </c>
      <c r="S6" s="30">
        <v>20</v>
      </c>
    </row>
    <row r="7" spans="1:19" x14ac:dyDescent="0.25">
      <c r="A7" s="40"/>
      <c r="B7" s="28">
        <v>5</v>
      </c>
      <c r="C7" s="27">
        <v>2.7390605998437509</v>
      </c>
      <c r="D7" s="27">
        <v>2.1272684205970211</v>
      </c>
      <c r="E7" s="29">
        <v>2.059765195067583</v>
      </c>
      <c r="F7" s="27">
        <v>2.0594304918972841</v>
      </c>
      <c r="G7" s="27">
        <v>2.034453336736215</v>
      </c>
      <c r="H7" s="27">
        <v>2.0215310918934288</v>
      </c>
      <c r="I7" s="27">
        <v>2.0001279741716531</v>
      </c>
      <c r="K7" s="40"/>
      <c r="L7" s="28">
        <v>5</v>
      </c>
      <c r="M7" s="30">
        <v>2</v>
      </c>
      <c r="N7" s="30">
        <v>4</v>
      </c>
      <c r="O7" s="31">
        <v>5</v>
      </c>
      <c r="P7" s="30">
        <v>6</v>
      </c>
      <c r="Q7" s="30">
        <v>8</v>
      </c>
      <c r="R7" s="30">
        <v>10</v>
      </c>
      <c r="S7" s="30">
        <v>20</v>
      </c>
    </row>
    <row r="8" spans="1:19" x14ac:dyDescent="0.25">
      <c r="A8" s="40"/>
      <c r="B8" s="26">
        <v>6</v>
      </c>
      <c r="C8" s="27">
        <v>2.7405255980280772</v>
      </c>
      <c r="D8" s="27">
        <v>2.1027344580344351</v>
      </c>
      <c r="E8" s="27">
        <v>2.0584726300375049</v>
      </c>
      <c r="F8" s="27">
        <v>2.0213281668159628</v>
      </c>
      <c r="G8" s="27">
        <v>2.0112569441301602</v>
      </c>
      <c r="H8" s="27">
        <v>1.9991697724670441</v>
      </c>
      <c r="I8" s="27">
        <v>1.9790196113289591</v>
      </c>
      <c r="K8" s="40"/>
      <c r="L8" s="26">
        <v>6</v>
      </c>
      <c r="M8" s="30">
        <v>2</v>
      </c>
      <c r="N8" s="30">
        <v>4</v>
      </c>
      <c r="O8" s="30">
        <v>5</v>
      </c>
      <c r="P8" s="30">
        <v>6</v>
      </c>
      <c r="Q8" s="30">
        <v>8</v>
      </c>
      <c r="R8" s="30">
        <v>10</v>
      </c>
      <c r="S8" s="30">
        <v>20</v>
      </c>
    </row>
    <row r="9" spans="1:19" x14ac:dyDescent="0.25">
      <c r="A9" s="40"/>
      <c r="B9" s="26">
        <v>8</v>
      </c>
      <c r="C9" s="27">
        <v>2.7418087417453458</v>
      </c>
      <c r="D9" s="27">
        <v>2.0762074884553079</v>
      </c>
      <c r="E9" s="27">
        <v>2.0331241170943941</v>
      </c>
      <c r="F9" s="27">
        <v>2.0105772040005929</v>
      </c>
      <c r="G9" s="27">
        <v>1.9817558806740181</v>
      </c>
      <c r="H9" s="27">
        <v>1.9767887457618269</v>
      </c>
      <c r="I9" s="27">
        <v>1.9585027856598169</v>
      </c>
      <c r="K9" s="40"/>
      <c r="L9" s="26">
        <v>8</v>
      </c>
      <c r="M9" s="30">
        <v>2</v>
      </c>
      <c r="N9" s="30">
        <v>4</v>
      </c>
      <c r="O9" s="30">
        <v>5</v>
      </c>
      <c r="P9" s="30">
        <v>6</v>
      </c>
      <c r="Q9" s="30">
        <v>8</v>
      </c>
      <c r="R9" s="30">
        <v>10</v>
      </c>
      <c r="S9" s="30">
        <v>20</v>
      </c>
    </row>
    <row r="10" spans="1:19" x14ac:dyDescent="0.25">
      <c r="A10" s="40"/>
      <c r="B10" s="26">
        <v>10</v>
      </c>
      <c r="C10" s="27">
        <v>2.7423388948214931</v>
      </c>
      <c r="D10" s="27">
        <v>2.0581519544217741</v>
      </c>
      <c r="E10" s="27">
        <v>2.0200051982674969</v>
      </c>
      <c r="F10" s="27">
        <v>1.9982960111650501</v>
      </c>
      <c r="G10" s="27">
        <v>1.9765104883271349</v>
      </c>
      <c r="H10" s="27">
        <v>1.9623452044798679</v>
      </c>
      <c r="I10" s="27">
        <v>1.94865658382815</v>
      </c>
      <c r="K10" s="40"/>
      <c r="L10" s="26">
        <v>10</v>
      </c>
      <c r="M10" s="30">
        <v>2</v>
      </c>
      <c r="N10" s="30">
        <v>4</v>
      </c>
      <c r="O10" s="30">
        <v>5</v>
      </c>
      <c r="P10" s="30">
        <v>6</v>
      </c>
      <c r="Q10" s="30">
        <v>8</v>
      </c>
      <c r="R10" s="30">
        <v>10</v>
      </c>
      <c r="S10" s="30">
        <v>20</v>
      </c>
    </row>
    <row r="11" spans="1:19" x14ac:dyDescent="0.25">
      <c r="A11" s="40"/>
      <c r="B11" s="26">
        <v>20</v>
      </c>
      <c r="C11" s="27">
        <v>2.7429656784093641</v>
      </c>
      <c r="D11" s="27">
        <v>2.0390432270804899</v>
      </c>
      <c r="E11" s="27">
        <v>1.9982876569040899</v>
      </c>
      <c r="F11" s="27">
        <v>1.977815885297151</v>
      </c>
      <c r="G11" s="27">
        <v>1.9579131308455791</v>
      </c>
      <c r="H11" s="27">
        <v>1.9483164129823169</v>
      </c>
      <c r="I11" s="27">
        <v>1.9331599121046239</v>
      </c>
      <c r="K11" s="40"/>
      <c r="L11" s="26">
        <v>20</v>
      </c>
      <c r="M11" s="30">
        <v>2</v>
      </c>
      <c r="N11" s="30">
        <v>4</v>
      </c>
      <c r="O11" s="30">
        <v>5</v>
      </c>
      <c r="P11" s="30">
        <v>6</v>
      </c>
      <c r="Q11" s="30">
        <v>8</v>
      </c>
      <c r="R11" s="30">
        <v>10</v>
      </c>
      <c r="S11" s="30">
        <v>20</v>
      </c>
    </row>
    <row r="14" spans="1:19" x14ac:dyDescent="0.25">
      <c r="B14" s="39" t="s">
        <v>44</v>
      </c>
      <c r="C14" s="39"/>
      <c r="D14" s="39"/>
      <c r="E14" s="39"/>
      <c r="F14" s="39"/>
      <c r="G14" s="39"/>
      <c r="H14" s="39"/>
      <c r="I14" s="39"/>
      <c r="L14" s="39" t="s">
        <v>43</v>
      </c>
      <c r="M14" s="39"/>
      <c r="N14" s="39"/>
      <c r="O14" s="39"/>
      <c r="P14" s="39"/>
      <c r="Q14" s="39"/>
      <c r="R14" s="39"/>
      <c r="S14" s="39"/>
    </row>
    <row r="15" spans="1:19" x14ac:dyDescent="0.25">
      <c r="B15" s="39" t="s">
        <v>36</v>
      </c>
      <c r="C15" s="39"/>
      <c r="D15" s="39"/>
      <c r="E15" s="39"/>
      <c r="F15" s="39"/>
      <c r="G15" s="39"/>
      <c r="H15" s="39"/>
      <c r="I15" s="39"/>
      <c r="L15" s="39" t="s">
        <v>36</v>
      </c>
      <c r="M15" s="39"/>
      <c r="N15" s="39"/>
      <c r="O15" s="39"/>
      <c r="P15" s="39"/>
      <c r="Q15" s="39"/>
      <c r="R15" s="39"/>
      <c r="S15" s="39"/>
    </row>
    <row r="16" spans="1:19" x14ac:dyDescent="0.25">
      <c r="B16" s="23"/>
      <c r="C16" s="24">
        <v>2</v>
      </c>
      <c r="D16" s="24">
        <v>4</v>
      </c>
      <c r="E16" s="25">
        <v>5</v>
      </c>
      <c r="F16" s="24">
        <v>6</v>
      </c>
      <c r="G16" s="24">
        <v>8</v>
      </c>
      <c r="H16" s="24">
        <v>10</v>
      </c>
      <c r="I16" s="24">
        <v>20</v>
      </c>
      <c r="L16" s="23"/>
      <c r="M16" s="24">
        <v>2</v>
      </c>
      <c r="N16" s="24">
        <v>4</v>
      </c>
      <c r="O16" s="25">
        <v>5</v>
      </c>
      <c r="P16" s="24">
        <v>6</v>
      </c>
      <c r="Q16" s="24">
        <v>8</v>
      </c>
      <c r="R16" s="24">
        <v>10</v>
      </c>
      <c r="S16" s="24">
        <v>20</v>
      </c>
    </row>
    <row r="17" spans="1:19" x14ac:dyDescent="0.25">
      <c r="A17" s="40" t="s">
        <v>35</v>
      </c>
      <c r="B17" s="26">
        <v>2</v>
      </c>
      <c r="C17" s="27">
        <v>12.73045996674268</v>
      </c>
      <c r="D17" s="27">
        <v>12.73045996674268</v>
      </c>
      <c r="E17" s="27">
        <v>12.73045996674268</v>
      </c>
      <c r="F17" s="27">
        <v>12.73045996674268</v>
      </c>
      <c r="G17" s="27">
        <v>12.73045996674268</v>
      </c>
      <c r="H17" s="27">
        <v>12.73045996674268</v>
      </c>
      <c r="I17" s="27">
        <v>12.73045996674268</v>
      </c>
      <c r="K17" s="40" t="s">
        <v>35</v>
      </c>
      <c r="L17" s="26">
        <v>2</v>
      </c>
      <c r="M17" s="21">
        <v>2</v>
      </c>
      <c r="N17" s="21">
        <v>2</v>
      </c>
      <c r="O17" s="21">
        <v>2</v>
      </c>
      <c r="P17" s="21">
        <v>2</v>
      </c>
      <c r="Q17" s="21">
        <v>2</v>
      </c>
      <c r="R17" s="21">
        <v>2</v>
      </c>
      <c r="S17" s="21">
        <v>2</v>
      </c>
    </row>
    <row r="18" spans="1:19" x14ac:dyDescent="0.25">
      <c r="A18" s="40"/>
      <c r="B18" s="26">
        <v>4</v>
      </c>
      <c r="C18" s="27">
        <v>13.97645039045581</v>
      </c>
      <c r="D18" s="27">
        <v>10.96248211649559</v>
      </c>
      <c r="E18" s="27">
        <v>10.933106455716549</v>
      </c>
      <c r="F18" s="27">
        <v>10.818910882054469</v>
      </c>
      <c r="G18" s="27">
        <v>10.685350560581091</v>
      </c>
      <c r="H18" s="27">
        <v>10.594439718625059</v>
      </c>
      <c r="I18" s="27">
        <v>10.49570988461311</v>
      </c>
      <c r="K18" s="40"/>
      <c r="L18" s="26">
        <v>4</v>
      </c>
      <c r="M18" s="21">
        <v>4</v>
      </c>
      <c r="N18" s="21">
        <v>4</v>
      </c>
      <c r="O18" s="21">
        <v>4</v>
      </c>
      <c r="P18" s="21">
        <v>4</v>
      </c>
      <c r="Q18" s="21">
        <v>4</v>
      </c>
      <c r="R18" s="21">
        <v>4</v>
      </c>
      <c r="S18" s="21">
        <v>4</v>
      </c>
    </row>
    <row r="19" spans="1:19" x14ac:dyDescent="0.25">
      <c r="A19" s="40"/>
      <c r="B19" s="28">
        <v>5</v>
      </c>
      <c r="C19" s="27">
        <v>14.127699110432239</v>
      </c>
      <c r="D19" s="27">
        <v>10.91489502353364</v>
      </c>
      <c r="E19" s="29">
        <v>10.578620581247559</v>
      </c>
      <c r="F19" s="27">
        <v>10.56717909752261</v>
      </c>
      <c r="G19" s="27">
        <v>10.43054276196181</v>
      </c>
      <c r="H19" s="27">
        <v>10.35806162219537</v>
      </c>
      <c r="I19" s="27">
        <v>10.239654589517841</v>
      </c>
      <c r="K19" s="40"/>
      <c r="L19" s="28">
        <v>5</v>
      </c>
      <c r="M19" s="21">
        <v>5</v>
      </c>
      <c r="N19" s="21">
        <v>5</v>
      </c>
      <c r="O19" s="21">
        <v>5</v>
      </c>
      <c r="P19" s="21">
        <v>5</v>
      </c>
      <c r="Q19" s="21">
        <v>5</v>
      </c>
      <c r="R19" s="21">
        <v>5</v>
      </c>
      <c r="S19" s="21">
        <v>5</v>
      </c>
    </row>
    <row r="20" spans="1:19" x14ac:dyDescent="0.25">
      <c r="A20" s="40"/>
      <c r="B20" s="26">
        <v>6</v>
      </c>
      <c r="C20" s="27">
        <v>14.207664177079</v>
      </c>
      <c r="D20" s="27">
        <v>10.787103767807141</v>
      </c>
      <c r="E20" s="27">
        <v>10.533687663242951</v>
      </c>
      <c r="F20" s="27">
        <v>10.351970505238</v>
      </c>
      <c r="G20" s="27">
        <v>10.283532889972451</v>
      </c>
      <c r="H20" s="27">
        <v>10.212934521137839</v>
      </c>
      <c r="I20" s="27">
        <v>10.095971071863341</v>
      </c>
      <c r="K20" s="40"/>
      <c r="L20" s="26">
        <v>6</v>
      </c>
      <c r="M20" s="21">
        <v>6</v>
      </c>
      <c r="N20" s="21">
        <v>6</v>
      </c>
      <c r="O20" s="21">
        <v>6</v>
      </c>
      <c r="P20" s="21">
        <v>6</v>
      </c>
      <c r="Q20" s="21">
        <v>6</v>
      </c>
      <c r="R20" s="21">
        <v>6</v>
      </c>
      <c r="S20" s="21">
        <v>6</v>
      </c>
    </row>
    <row r="21" spans="1:19" x14ac:dyDescent="0.25">
      <c r="A21" s="40"/>
      <c r="B21" s="26">
        <v>8</v>
      </c>
      <c r="C21" s="27">
        <v>14.28459344460361</v>
      </c>
      <c r="D21" s="27">
        <v>10.62472525892318</v>
      </c>
      <c r="E21" s="27">
        <v>10.38270411090023</v>
      </c>
      <c r="F21" s="27">
        <v>10.25645884850767</v>
      </c>
      <c r="G21" s="27">
        <v>10.094785049410479</v>
      </c>
      <c r="H21" s="27">
        <v>10.05734591108174</v>
      </c>
      <c r="I21" s="27">
        <v>9.9461663602198165</v>
      </c>
      <c r="K21" s="40"/>
      <c r="L21" s="26">
        <v>8</v>
      </c>
      <c r="M21" s="21">
        <v>8</v>
      </c>
      <c r="N21" s="21">
        <v>8</v>
      </c>
      <c r="O21" s="21">
        <v>8</v>
      </c>
      <c r="P21" s="21">
        <v>8</v>
      </c>
      <c r="Q21" s="21">
        <v>8</v>
      </c>
      <c r="R21" s="21">
        <v>8</v>
      </c>
      <c r="S21" s="21">
        <v>8</v>
      </c>
    </row>
    <row r="22" spans="1:19" x14ac:dyDescent="0.25">
      <c r="A22" s="40"/>
      <c r="B22" s="26">
        <v>10</v>
      </c>
      <c r="C22" s="27">
        <v>14.318828744117351</v>
      </c>
      <c r="D22" s="27">
        <v>10.52503281933903</v>
      </c>
      <c r="E22" s="27">
        <v>10.29815683882344</v>
      </c>
      <c r="F22" s="27">
        <v>10.17514324068757</v>
      </c>
      <c r="G22" s="27">
        <v>10.043794996495141</v>
      </c>
      <c r="H22" s="27">
        <v>9.9620262651689693</v>
      </c>
      <c r="I22" s="27">
        <v>9.8711053043435903</v>
      </c>
      <c r="K22" s="40"/>
      <c r="L22" s="26">
        <v>10</v>
      </c>
      <c r="M22" s="21">
        <v>10</v>
      </c>
      <c r="N22" s="21">
        <v>10</v>
      </c>
      <c r="O22" s="21">
        <v>10</v>
      </c>
      <c r="P22" s="21">
        <v>10</v>
      </c>
      <c r="Q22" s="21">
        <v>10</v>
      </c>
      <c r="R22" s="21">
        <v>10</v>
      </c>
      <c r="S22" s="21">
        <v>10</v>
      </c>
    </row>
    <row r="23" spans="1:19" x14ac:dyDescent="0.25">
      <c r="A23" s="40"/>
      <c r="B23" s="26">
        <v>20</v>
      </c>
      <c r="C23" s="27">
        <v>14.36175089651114</v>
      </c>
      <c r="D23" s="27">
        <v>10.402479701488801</v>
      </c>
      <c r="E23" s="27">
        <v>10.16162127527719</v>
      </c>
      <c r="F23" s="27">
        <v>10.038202581445089</v>
      </c>
      <c r="G23" s="27">
        <v>9.9144834587051722</v>
      </c>
      <c r="H23" s="27">
        <v>9.8529086774334811</v>
      </c>
      <c r="I23" s="27">
        <v>9.7526338332636779</v>
      </c>
      <c r="K23" s="40"/>
      <c r="L23" s="26">
        <v>20</v>
      </c>
      <c r="M23" s="21">
        <v>20</v>
      </c>
      <c r="N23" s="21">
        <v>20</v>
      </c>
      <c r="O23" s="21">
        <v>20</v>
      </c>
      <c r="P23" s="21">
        <v>20</v>
      </c>
      <c r="Q23" s="21">
        <v>20</v>
      </c>
      <c r="R23" s="21">
        <v>20</v>
      </c>
      <c r="S23" s="21">
        <v>20</v>
      </c>
    </row>
  </sheetData>
  <mergeCells count="12">
    <mergeCell ref="L2:S2"/>
    <mergeCell ref="B2:I2"/>
    <mergeCell ref="B15:I15"/>
    <mergeCell ref="A17:A23"/>
    <mergeCell ref="L3:S3"/>
    <mergeCell ref="K5:K11"/>
    <mergeCell ref="L14:S14"/>
    <mergeCell ref="L15:S15"/>
    <mergeCell ref="K17:K23"/>
    <mergeCell ref="A5:A11"/>
    <mergeCell ref="B3:I3"/>
    <mergeCell ref="B14:I14"/>
  </mergeCells>
  <conditionalFormatting sqref="C5:I11">
    <cfRule type="cellIs" dxfId="0" priority="9" operator="lessThan">
      <formula>0.0211916754311691</formula>
    </cfRule>
    <cfRule type="cellIs" dxfId="1" priority="10" operator="greaterThan">
      <formula>0.0211916754311691</formula>
    </cfRule>
    <cfRule type="cellIs" dxfId="2" priority="2" operator="greaterThan">
      <formula>$E$7</formula>
    </cfRule>
    <cfRule type="cellIs" dxfId="3" priority="1" operator="lessThan">
      <formula>$E$7</formula>
    </cfRule>
  </conditionalFormatting>
  <conditionalFormatting sqref="C17:I23">
    <cfRule type="cellIs" dxfId="18" priority="7" operator="lessThan">
      <formula>0.108328343754351</formula>
    </cfRule>
    <cfRule type="cellIs" dxfId="17" priority="8" operator="greaterThan">
      <formula>0.108328343754351</formula>
    </cfRule>
    <cfRule type="cellIs" dxfId="16" priority="6" operator="lessThan">
      <formula>$E$19</formula>
    </cfRule>
    <cfRule type="cellIs" dxfId="15" priority="5" operator="greaterThan">
      <formula>$E$19</formula>
    </cfRule>
    <cfRule type="cellIs" dxfId="14" priority="4" operator="lessThan">
      <formula>$E$19</formula>
    </cfRule>
    <cfRule type="cellIs" dxfId="13" priority="3" operator="greaterThan">
      <formula>$E$19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atemporais</vt:lpstr>
      <vt:lpstr>Cota de Montante</vt:lpstr>
      <vt:lpstr>Cota de Jusante</vt:lpstr>
      <vt:lpstr>Cortes_FPH_Linear_V_Faixa</vt:lpstr>
      <vt:lpstr>Cortes_FPH_Linear_V50%_DESSEM</vt:lpstr>
      <vt:lpstr>Disc x Erro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2024-10-21T01:52:17Z</dcterms:modified>
</cp:coreProperties>
</file>