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GitHub\fph_lin\FPH_Linear\"/>
    </mc:Choice>
  </mc:AlternateContent>
  <xr:revisionPtr revIDLastSave="0" documentId="13_ncr:1_{E9B9864D-BE38-462C-805B-0ECFF3D0CDEF}" xr6:coauthVersionLast="47" xr6:coauthVersionMax="47" xr10:uidLastSave="{00000000-0000-0000-0000-000000000000}"/>
  <bookViews>
    <workbookView xWindow="1935" yWindow="690" windowWidth="21600" windowHeight="11385" tabRatio="854" activeTab="4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_DESSE" sheetId="42" r:id="rId4"/>
    <sheet name="Disc x Erro" sheetId="44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1" l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0" i="41"/>
  <c r="B6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103" i="39"/>
  <c r="C104" i="39"/>
  <c r="C105" i="39"/>
  <c r="C106" i="39"/>
  <c r="C107" i="39"/>
  <c r="C108" i="39"/>
  <c r="C109" i="39"/>
  <c r="C9" i="39"/>
  <c r="C2" i="39"/>
  <c r="C1" i="39"/>
  <c r="C9" i="41"/>
  <c r="B11" i="38"/>
  <c r="A9" i="39"/>
  <c r="B5" i="41"/>
  <c r="B4" i="41"/>
  <c r="B3" i="41"/>
  <c r="B2" i="41"/>
  <c r="B1" i="41"/>
  <c r="B5" i="39"/>
  <c r="B4" i="39"/>
  <c r="B3" i="39"/>
  <c r="B2" i="39"/>
  <c r="B1" i="39"/>
  <c r="C11" i="41" l="1"/>
  <c r="C10" i="41"/>
  <c r="B9" i="39"/>
  <c r="A10" i="39"/>
  <c r="A11" i="39" s="1"/>
  <c r="B11" i="39" s="1"/>
  <c r="B9" i="41"/>
  <c r="D9" i="41" s="1"/>
  <c r="B12" i="41"/>
  <c r="B10" i="41"/>
  <c r="D10" i="41" l="1"/>
  <c r="C12" i="41"/>
  <c r="D12" i="41" s="1"/>
  <c r="A12" i="39"/>
  <c r="A13" i="39" s="1"/>
  <c r="A14" i="39" s="1"/>
  <c r="B10" i="39"/>
  <c r="B11" i="41"/>
  <c r="D11" i="41" s="1"/>
  <c r="C13" i="41" l="1"/>
  <c r="B13" i="41"/>
  <c r="B12" i="39"/>
  <c r="B13" i="39"/>
  <c r="A15" i="39"/>
  <c r="B14" i="39"/>
  <c r="D13" i="41" l="1"/>
  <c r="C14" i="41"/>
  <c r="B14" i="41"/>
  <c r="A16" i="39"/>
  <c r="B15" i="39"/>
  <c r="D14" i="41" l="1"/>
  <c r="C15" i="41"/>
  <c r="B15" i="41"/>
  <c r="A17" i="39"/>
  <c r="B16" i="39"/>
  <c r="D15" i="41" l="1"/>
  <c r="C16" i="41"/>
  <c r="B16" i="41"/>
  <c r="D16" i="41" s="1"/>
  <c r="A18" i="39"/>
  <c r="B17" i="39"/>
  <c r="C17" i="41" l="1"/>
  <c r="B17" i="41"/>
  <c r="D17" i="41" s="1"/>
  <c r="A19" i="39"/>
  <c r="B18" i="39"/>
  <c r="C18" i="41" l="1"/>
  <c r="B18" i="41"/>
  <c r="A20" i="39"/>
  <c r="B19" i="39"/>
  <c r="D18" i="41" l="1"/>
  <c r="C19" i="41"/>
  <c r="B19" i="41"/>
  <c r="D19" i="41" s="1"/>
  <c r="A21" i="39"/>
  <c r="B20" i="39"/>
  <c r="C20" i="41" l="1"/>
  <c r="B20" i="41"/>
  <c r="A22" i="39"/>
  <c r="B21" i="39"/>
  <c r="D20" i="41" l="1"/>
  <c r="C21" i="41"/>
  <c r="B21" i="41"/>
  <c r="D21" i="41" s="1"/>
  <c r="A23" i="39"/>
  <c r="B22" i="39"/>
  <c r="C22" i="41" l="1"/>
  <c r="B22" i="41"/>
  <c r="A24" i="39"/>
  <c r="B23" i="39"/>
  <c r="D22" i="41" l="1"/>
  <c r="C23" i="41"/>
  <c r="B23" i="41"/>
  <c r="D23" i="41" s="1"/>
  <c r="A25" i="39"/>
  <c r="B24" i="39"/>
  <c r="C24" i="41" l="1"/>
  <c r="B24" i="41"/>
  <c r="A26" i="39"/>
  <c r="B25" i="39"/>
  <c r="D24" i="41" l="1"/>
  <c r="C25" i="41"/>
  <c r="B25" i="41"/>
  <c r="A27" i="39"/>
  <c r="B26" i="39"/>
  <c r="D25" i="41" l="1"/>
  <c r="C26" i="41"/>
  <c r="B26" i="41"/>
  <c r="A28" i="39"/>
  <c r="B27" i="39"/>
  <c r="C27" i="41" l="1"/>
  <c r="B27" i="41"/>
  <c r="D26" i="41"/>
  <c r="A29" i="39"/>
  <c r="B28" i="39"/>
  <c r="D27" i="41" l="1"/>
  <c r="C28" i="41"/>
  <c r="B28" i="41"/>
  <c r="A30" i="39"/>
  <c r="B29" i="39"/>
  <c r="D28" i="41" l="1"/>
  <c r="C29" i="41"/>
  <c r="B29" i="41"/>
  <c r="A31" i="39"/>
  <c r="B30" i="39"/>
  <c r="D29" i="41" l="1"/>
  <c r="C30" i="41"/>
  <c r="B30" i="41"/>
  <c r="A32" i="39"/>
  <c r="B31" i="39"/>
  <c r="D30" i="41" l="1"/>
  <c r="C31" i="41"/>
  <c r="B31" i="41"/>
  <c r="A33" i="39"/>
  <c r="B32" i="39"/>
  <c r="D31" i="41" l="1"/>
  <c r="C32" i="41"/>
  <c r="B32" i="41"/>
  <c r="D32" i="41" s="1"/>
  <c r="A34" i="39"/>
  <c r="B33" i="39"/>
  <c r="C33" i="41" l="1"/>
  <c r="B33" i="41"/>
  <c r="D33" i="41" s="1"/>
  <c r="A35" i="39"/>
  <c r="B34" i="39"/>
  <c r="C34" i="41" l="1"/>
  <c r="B34" i="41"/>
  <c r="A36" i="39"/>
  <c r="B35" i="39"/>
  <c r="D34" i="41" l="1"/>
  <c r="C35" i="41"/>
  <c r="B35" i="41"/>
  <c r="D35" i="41" s="1"/>
  <c r="A37" i="39"/>
  <c r="B36" i="39"/>
  <c r="C36" i="41" l="1"/>
  <c r="B36" i="41"/>
  <c r="A38" i="39"/>
  <c r="B37" i="39"/>
  <c r="D36" i="41" l="1"/>
  <c r="C37" i="41"/>
  <c r="B37" i="41"/>
  <c r="D37" i="41" s="1"/>
  <c r="A39" i="39"/>
  <c r="B38" i="39"/>
  <c r="C38" i="41" l="1"/>
  <c r="B38" i="41"/>
  <c r="D38" i="41" s="1"/>
  <c r="A40" i="39"/>
  <c r="B39" i="39"/>
  <c r="C39" i="41" l="1"/>
  <c r="B39" i="41"/>
  <c r="D39" i="41" s="1"/>
  <c r="A41" i="39"/>
  <c r="B40" i="39"/>
  <c r="C40" i="41" l="1"/>
  <c r="B40" i="41"/>
  <c r="D40" i="41" s="1"/>
  <c r="A42" i="39"/>
  <c r="B41" i="39"/>
  <c r="C41" i="41" l="1"/>
  <c r="B41" i="41"/>
  <c r="D41" i="41" s="1"/>
  <c r="A43" i="39"/>
  <c r="B42" i="39"/>
  <c r="C42" i="41" l="1"/>
  <c r="B42" i="41"/>
  <c r="A44" i="39"/>
  <c r="B43" i="39"/>
  <c r="D42" i="41" l="1"/>
  <c r="C43" i="41"/>
  <c r="B43" i="41"/>
  <c r="D43" i="41" s="1"/>
  <c r="A45" i="39"/>
  <c r="B44" i="39"/>
  <c r="C44" i="41" l="1"/>
  <c r="B44" i="41"/>
  <c r="A46" i="39"/>
  <c r="B45" i="39"/>
  <c r="D44" i="41" l="1"/>
  <c r="C45" i="41"/>
  <c r="B45" i="41"/>
  <c r="D45" i="41" s="1"/>
  <c r="A47" i="39"/>
  <c r="B46" i="39"/>
  <c r="C46" i="41" l="1"/>
  <c r="B46" i="41"/>
  <c r="A48" i="39"/>
  <c r="B47" i="39"/>
  <c r="D46" i="41" l="1"/>
  <c r="C47" i="41"/>
  <c r="B47" i="41"/>
  <c r="D47" i="41" s="1"/>
  <c r="A49" i="39"/>
  <c r="B48" i="39"/>
  <c r="C48" i="41" l="1"/>
  <c r="B48" i="41"/>
  <c r="D48" i="41" s="1"/>
  <c r="A50" i="39"/>
  <c r="B49" i="39"/>
  <c r="C49" i="41" l="1"/>
  <c r="B49" i="41"/>
  <c r="D49" i="41" s="1"/>
  <c r="A51" i="39"/>
  <c r="B50" i="39"/>
  <c r="C50" i="41" l="1"/>
  <c r="B50" i="41"/>
  <c r="D50" i="41" s="1"/>
  <c r="A52" i="39"/>
  <c r="B51" i="39"/>
  <c r="C51" i="41" l="1"/>
  <c r="B51" i="41"/>
  <c r="D51" i="41" s="1"/>
  <c r="A53" i="39"/>
  <c r="B52" i="39"/>
  <c r="C52" i="41" l="1"/>
  <c r="B52" i="41"/>
  <c r="D52" i="41" s="1"/>
  <c r="A54" i="39"/>
  <c r="B53" i="39"/>
  <c r="C53" i="41" l="1"/>
  <c r="B53" i="41"/>
  <c r="A55" i="39"/>
  <c r="B54" i="39"/>
  <c r="D53" i="41" l="1"/>
  <c r="C54" i="41"/>
  <c r="B54" i="41"/>
  <c r="D54" i="41" s="1"/>
  <c r="A56" i="39"/>
  <c r="B55" i="39"/>
  <c r="C55" i="41" l="1"/>
  <c r="B55" i="41"/>
  <c r="A57" i="39"/>
  <c r="B56" i="39"/>
  <c r="D55" i="41" l="1"/>
  <c r="C56" i="41"/>
  <c r="B56" i="41"/>
  <c r="A58" i="39"/>
  <c r="B57" i="39"/>
  <c r="D56" i="41" l="1"/>
  <c r="C57" i="41"/>
  <c r="B57" i="41"/>
  <c r="A59" i="39"/>
  <c r="B58" i="39"/>
  <c r="D57" i="41" l="1"/>
  <c r="C58" i="41"/>
  <c r="B58" i="41"/>
  <c r="D58" i="41" s="1"/>
  <c r="A60" i="39"/>
  <c r="B59" i="39"/>
  <c r="C59" i="41" l="1"/>
  <c r="B59" i="41"/>
  <c r="D59" i="41" s="1"/>
  <c r="A61" i="39"/>
  <c r="B60" i="39"/>
  <c r="C60" i="41" l="1"/>
  <c r="B60" i="41"/>
  <c r="D60" i="41" s="1"/>
  <c r="A62" i="39"/>
  <c r="B61" i="39"/>
  <c r="C61" i="41" l="1"/>
  <c r="B61" i="41"/>
  <c r="A63" i="39"/>
  <c r="B62" i="39"/>
  <c r="D61" i="41" l="1"/>
  <c r="C62" i="41"/>
  <c r="B62" i="41"/>
  <c r="D62" i="41" s="1"/>
  <c r="A64" i="39"/>
  <c r="B63" i="39"/>
  <c r="C63" i="41" l="1"/>
  <c r="B63" i="41"/>
  <c r="D63" i="41" s="1"/>
  <c r="A65" i="39"/>
  <c r="B64" i="39"/>
  <c r="C64" i="41" l="1"/>
  <c r="B64" i="41"/>
  <c r="A66" i="39"/>
  <c r="B65" i="39"/>
  <c r="D64" i="41" l="1"/>
  <c r="C65" i="41"/>
  <c r="B65" i="41"/>
  <c r="A67" i="39"/>
  <c r="B66" i="39"/>
  <c r="D65" i="41" l="1"/>
  <c r="C66" i="41"/>
  <c r="B66" i="41"/>
  <c r="A68" i="39"/>
  <c r="B67" i="39"/>
  <c r="D66" i="41" l="1"/>
  <c r="C67" i="41"/>
  <c r="B67" i="41"/>
  <c r="A69" i="39"/>
  <c r="B68" i="39"/>
  <c r="D67" i="41" l="1"/>
  <c r="C68" i="41"/>
  <c r="B68" i="41"/>
  <c r="A70" i="39"/>
  <c r="B69" i="39"/>
  <c r="D68" i="41" l="1"/>
  <c r="C69" i="41"/>
  <c r="B69" i="41"/>
  <c r="D69" i="41" s="1"/>
  <c r="A71" i="39"/>
  <c r="B70" i="39"/>
  <c r="C70" i="41" l="1"/>
  <c r="B70" i="41"/>
  <c r="A72" i="39"/>
  <c r="B71" i="39"/>
  <c r="D70" i="41" l="1"/>
  <c r="C71" i="41"/>
  <c r="B71" i="41"/>
  <c r="D71" i="41" s="1"/>
  <c r="A73" i="39"/>
  <c r="B72" i="39"/>
  <c r="C72" i="41" l="1"/>
  <c r="B72" i="41"/>
  <c r="D72" i="41" s="1"/>
  <c r="A74" i="39"/>
  <c r="B73" i="39"/>
  <c r="C73" i="41" l="1"/>
  <c r="B73" i="41"/>
  <c r="D73" i="41" s="1"/>
  <c r="A75" i="39"/>
  <c r="B74" i="39"/>
  <c r="C74" i="41" l="1"/>
  <c r="B74" i="41"/>
  <c r="D74" i="41" s="1"/>
  <c r="A76" i="39"/>
  <c r="B75" i="39"/>
  <c r="C75" i="41" l="1"/>
  <c r="B75" i="41"/>
  <c r="D75" i="41" s="1"/>
  <c r="A77" i="39"/>
  <c r="B76" i="39"/>
  <c r="C76" i="41" l="1"/>
  <c r="B76" i="41"/>
  <c r="D76" i="41" s="1"/>
  <c r="A78" i="39"/>
  <c r="B77" i="39"/>
  <c r="C77" i="41" l="1"/>
  <c r="B77" i="41"/>
  <c r="D77" i="41" s="1"/>
  <c r="A79" i="39"/>
  <c r="B78" i="39"/>
  <c r="C78" i="41" l="1"/>
  <c r="B78" i="41"/>
  <c r="D78" i="41" s="1"/>
  <c r="A80" i="39"/>
  <c r="B79" i="39"/>
  <c r="C79" i="41" l="1"/>
  <c r="B79" i="41"/>
  <c r="D79" i="41" s="1"/>
  <c r="A81" i="39"/>
  <c r="B80" i="39"/>
  <c r="C80" i="41" l="1"/>
  <c r="B80" i="41"/>
  <c r="A82" i="39"/>
  <c r="B81" i="39"/>
  <c r="D80" i="41" l="1"/>
  <c r="C81" i="41"/>
  <c r="B81" i="41"/>
  <c r="D81" i="41" s="1"/>
  <c r="A83" i="39"/>
  <c r="B82" i="39"/>
  <c r="C82" i="41" l="1"/>
  <c r="B82" i="41"/>
  <c r="D82" i="41" s="1"/>
  <c r="A84" i="39"/>
  <c r="B83" i="39"/>
  <c r="C83" i="41" l="1"/>
  <c r="B83" i="41"/>
  <c r="D83" i="41" s="1"/>
  <c r="A85" i="39"/>
  <c r="B84" i="39"/>
  <c r="C84" i="41" l="1"/>
  <c r="B84" i="41"/>
  <c r="D84" i="41" s="1"/>
  <c r="A86" i="39"/>
  <c r="B85" i="39"/>
  <c r="C85" i="41" l="1"/>
  <c r="B85" i="41"/>
  <c r="A87" i="39"/>
  <c r="B86" i="39"/>
  <c r="D85" i="41" l="1"/>
  <c r="C86" i="41"/>
  <c r="B86" i="41"/>
  <c r="D86" i="41" s="1"/>
  <c r="A88" i="39"/>
  <c r="B87" i="39"/>
  <c r="C87" i="41" l="1"/>
  <c r="B87" i="41"/>
  <c r="D87" i="41" s="1"/>
  <c r="A89" i="39"/>
  <c r="B88" i="39"/>
  <c r="C88" i="41" l="1"/>
  <c r="B88" i="41"/>
  <c r="D88" i="41" s="1"/>
  <c r="A90" i="39"/>
  <c r="B89" i="39"/>
  <c r="C89" i="41" l="1"/>
  <c r="B89" i="41"/>
  <c r="D89" i="41" s="1"/>
  <c r="A91" i="39"/>
  <c r="B90" i="39"/>
  <c r="C90" i="41" l="1"/>
  <c r="B90" i="41"/>
  <c r="D90" i="41" s="1"/>
  <c r="A92" i="39"/>
  <c r="B91" i="39"/>
  <c r="C91" i="41" l="1"/>
  <c r="B91" i="41"/>
  <c r="D91" i="41" s="1"/>
  <c r="A93" i="39"/>
  <c r="B92" i="39"/>
  <c r="C92" i="41" l="1"/>
  <c r="B92" i="41"/>
  <c r="D92" i="41" s="1"/>
  <c r="A94" i="39"/>
  <c r="B93" i="39"/>
  <c r="C93" i="41" l="1"/>
  <c r="B93" i="41"/>
  <c r="D93" i="41" s="1"/>
  <c r="A95" i="39"/>
  <c r="B94" i="39"/>
  <c r="C94" i="41" l="1"/>
  <c r="B94" i="41"/>
  <c r="D94" i="41" s="1"/>
  <c r="A96" i="39"/>
  <c r="B95" i="39"/>
  <c r="C95" i="41" l="1"/>
  <c r="B95" i="41"/>
  <c r="D95" i="41" s="1"/>
  <c r="A97" i="39"/>
  <c r="B96" i="39"/>
  <c r="C96" i="41" l="1"/>
  <c r="B96" i="41"/>
  <c r="A98" i="39"/>
  <c r="B97" i="39"/>
  <c r="D96" i="41" l="1"/>
  <c r="C97" i="41"/>
  <c r="B97" i="41"/>
  <c r="D97" i="41" s="1"/>
  <c r="A99" i="39"/>
  <c r="B98" i="39"/>
  <c r="C98" i="41" l="1"/>
  <c r="B98" i="41"/>
  <c r="D98" i="41" s="1"/>
  <c r="A100" i="39"/>
  <c r="B99" i="39"/>
  <c r="C99" i="41" l="1"/>
  <c r="B99" i="41"/>
  <c r="D99" i="41" s="1"/>
  <c r="A101" i="39"/>
  <c r="B100" i="39"/>
  <c r="C100" i="41" l="1"/>
  <c r="B100" i="41"/>
  <c r="A102" i="39"/>
  <c r="B101" i="39"/>
  <c r="D100" i="41" l="1"/>
  <c r="C101" i="41"/>
  <c r="B101" i="41"/>
  <c r="D101" i="41" s="1"/>
  <c r="A103" i="39"/>
  <c r="B102" i="39"/>
  <c r="C102" i="41" l="1"/>
  <c r="B102" i="41"/>
  <c r="D102" i="41" s="1"/>
  <c r="A104" i="39"/>
  <c r="B103" i="39"/>
  <c r="C103" i="41" l="1"/>
  <c r="B103" i="41"/>
  <c r="D103" i="41" s="1"/>
  <c r="A105" i="39"/>
  <c r="B104" i="39"/>
  <c r="C104" i="41" l="1"/>
  <c r="B104" i="41"/>
  <c r="D104" i="41" s="1"/>
  <c r="A106" i="39"/>
  <c r="B105" i="39"/>
  <c r="C105" i="41" l="1"/>
  <c r="B105" i="41"/>
  <c r="D105" i="41" s="1"/>
  <c r="A107" i="39"/>
  <c r="B106" i="39"/>
  <c r="C106" i="41" l="1"/>
  <c r="B106" i="41"/>
  <c r="D106" i="41" s="1"/>
  <c r="A108" i="39"/>
  <c r="B107" i="39"/>
  <c r="C107" i="41" l="1"/>
  <c r="B107" i="41"/>
  <c r="D107" i="41" s="1"/>
  <c r="A109" i="39"/>
  <c r="B109" i="39" s="1"/>
  <c r="B108" i="39"/>
  <c r="C108" i="41" l="1"/>
  <c r="B108" i="41"/>
  <c r="D108" i="41" s="1"/>
  <c r="C109" i="41" l="1"/>
  <c r="B109" i="41"/>
  <c r="D109" i="41" s="1"/>
  <c r="B6" i="41" s="1"/>
</calcChain>
</file>

<file path=xl/sharedStrings.xml><?xml version="1.0" encoding="utf-8"?>
<sst xmlns="http://schemas.openxmlformats.org/spreadsheetml/2006/main" count="76" uniqueCount="69">
  <si>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</si>
  <si>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</si>
  <si>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</si>
  <si>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</si>
  <si>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</si>
  <si>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</si>
  <si>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</si>
  <si>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Tipo de Turbina</t>
  </si>
  <si>
    <t>Número de unidades geradoras</t>
  </si>
  <si>
    <t>Potência por unidade (MW)</t>
  </si>
  <si>
    <t>Acumulação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</si>
  <si>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</si>
  <si>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</si>
  <si>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</si>
  <si>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</si>
  <si>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</si>
  <si>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</si>
  <si>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</si>
  <si>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</si>
  <si>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</si>
  <si>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</si>
  <si>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</si>
  <si>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</si>
  <si>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</si>
  <si>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</si>
  <si>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</si>
  <si>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</si>
  <si>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</si>
  <si>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</si>
  <si>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</si>
  <si>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</si>
  <si>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</si>
  <si>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MAPE (%)</t>
  </si>
  <si>
    <t>V_DISC</t>
  </si>
  <si>
    <t>Q_DISC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</si>
  <si>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</si>
  <si>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</si>
  <si>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</si>
  <si>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</si>
  <si>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</si>
  <si>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Cortes_FPH_Linear_V_Faixa - (Nº Cortes)</t>
  </si>
  <si>
    <t>Diária</t>
  </si>
  <si>
    <t>Grupo 1</t>
  </si>
  <si>
    <t>Grupo 2</t>
  </si>
  <si>
    <t>Grupo 4</t>
  </si>
  <si>
    <t>Grupo 5</t>
  </si>
  <si>
    <t>Grupo 3</t>
  </si>
  <si>
    <t>Eng. Max da  UHE (m3/s)</t>
  </si>
  <si>
    <t>Cota de Jusante Linear (m)</t>
  </si>
  <si>
    <t>APE (%)</t>
  </si>
  <si>
    <t>MAPE COM. VERT. (%)</t>
  </si>
  <si>
    <t>Erro_FPH_Linear_V_FAIXA_DESSEM - (MAPE %)</t>
  </si>
  <si>
    <t>Erro_FPH_Linear_V_Faixa - (MAPE COM. VERT %)</t>
  </si>
  <si>
    <t>Coef_S</t>
  </si>
  <si>
    <t>Coef_Ind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</si>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</sst>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00"/>
    <numFmt numFmtId="166" formatCode="0.00000"/>
    <numFmt numFmtId="167" formatCode="0.0000"/>
    <numFmt numFmtId="168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167" fontId="0" fillId="0" borderId="10" xfId="0" applyNumberFormat="1" applyBorder="1"/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67" fontId="16" fillId="0" borderId="10" xfId="0" applyNumberFormat="1" applyFont="1" applyBorder="1"/>
    <xf numFmtId="0" fontId="16" fillId="0" borderId="10" xfId="0" applyFont="1" applyBorder="1"/>
    <xf numFmtId="167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 vertical="center"/>
    </xf>
    <xf numFmtId="0" fontId="17" fillId="0" borderId="0" xfId="0" applyFont="1"/>
    <xf numFmtId="2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textRotation="18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 de Montante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'Cota de Montante'!$A$9:$A$109</c:f>
              <c:numCache>
                <c:formatCode>0.00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cat>
          <c:val>
            <c:numRef>
              <c:f>'Cota de Montante'!$B$9:$B$109</c:f>
              <c:numCache>
                <c:formatCode>0.00</c:formatCode>
                <c:ptCount val="101"/>
                <c:pt idx="0">
                  <c:v>885.65863037109295</c:v>
                </c:pt>
                <c:pt idx="1">
                  <c:v>885.65863037109295</c:v>
                </c:pt>
                <c:pt idx="2">
                  <c:v>885.65863037109295</c:v>
                </c:pt>
                <c:pt idx="3">
                  <c:v>885.65863037109295</c:v>
                </c:pt>
                <c:pt idx="4">
                  <c:v>885.65863037109295</c:v>
                </c:pt>
                <c:pt idx="5">
                  <c:v>885.65863037109295</c:v>
                </c:pt>
                <c:pt idx="6">
                  <c:v>885.65863037109295</c:v>
                </c:pt>
                <c:pt idx="7">
                  <c:v>885.65863037109295</c:v>
                </c:pt>
                <c:pt idx="8">
                  <c:v>885.65863037109295</c:v>
                </c:pt>
                <c:pt idx="9">
                  <c:v>885.65863037109295</c:v>
                </c:pt>
                <c:pt idx="10">
                  <c:v>885.65863037109295</c:v>
                </c:pt>
                <c:pt idx="11">
                  <c:v>885.65863037109295</c:v>
                </c:pt>
                <c:pt idx="12">
                  <c:v>885.65863037109295</c:v>
                </c:pt>
                <c:pt idx="13">
                  <c:v>885.65863037109295</c:v>
                </c:pt>
                <c:pt idx="14">
                  <c:v>885.65863037109295</c:v>
                </c:pt>
                <c:pt idx="15">
                  <c:v>885.65863037109295</c:v>
                </c:pt>
                <c:pt idx="16">
                  <c:v>885.65863037109295</c:v>
                </c:pt>
                <c:pt idx="17">
                  <c:v>885.65863037109295</c:v>
                </c:pt>
                <c:pt idx="18">
                  <c:v>885.65863037109295</c:v>
                </c:pt>
                <c:pt idx="19">
                  <c:v>885.65863037109295</c:v>
                </c:pt>
                <c:pt idx="20">
                  <c:v>885.65863037109295</c:v>
                </c:pt>
                <c:pt idx="21">
                  <c:v>885.65863037109295</c:v>
                </c:pt>
                <c:pt idx="22">
                  <c:v>885.65863037109295</c:v>
                </c:pt>
                <c:pt idx="23">
                  <c:v>885.65863037109295</c:v>
                </c:pt>
                <c:pt idx="24">
                  <c:v>885.65863037109295</c:v>
                </c:pt>
                <c:pt idx="25">
                  <c:v>885.65863037109295</c:v>
                </c:pt>
                <c:pt idx="26">
                  <c:v>885.65863037109295</c:v>
                </c:pt>
                <c:pt idx="27">
                  <c:v>885.65863037109295</c:v>
                </c:pt>
                <c:pt idx="28">
                  <c:v>885.65863037109295</c:v>
                </c:pt>
                <c:pt idx="29">
                  <c:v>885.65863037109295</c:v>
                </c:pt>
                <c:pt idx="30">
                  <c:v>885.65863037109295</c:v>
                </c:pt>
                <c:pt idx="31">
                  <c:v>885.65863037109295</c:v>
                </c:pt>
                <c:pt idx="32">
                  <c:v>885.65863037109295</c:v>
                </c:pt>
                <c:pt idx="33">
                  <c:v>885.65863037109295</c:v>
                </c:pt>
                <c:pt idx="34">
                  <c:v>885.65863037109295</c:v>
                </c:pt>
                <c:pt idx="35">
                  <c:v>885.65863037109295</c:v>
                </c:pt>
                <c:pt idx="36">
                  <c:v>885.65863037109295</c:v>
                </c:pt>
                <c:pt idx="37">
                  <c:v>885.65863037109295</c:v>
                </c:pt>
                <c:pt idx="38">
                  <c:v>885.65863037109295</c:v>
                </c:pt>
                <c:pt idx="39">
                  <c:v>885.65863037109295</c:v>
                </c:pt>
                <c:pt idx="40">
                  <c:v>885.65863037109295</c:v>
                </c:pt>
                <c:pt idx="41">
                  <c:v>885.65863037109295</c:v>
                </c:pt>
                <c:pt idx="42">
                  <c:v>885.65863037109295</c:v>
                </c:pt>
                <c:pt idx="43">
                  <c:v>885.65863037109295</c:v>
                </c:pt>
                <c:pt idx="44">
                  <c:v>885.65863037109295</c:v>
                </c:pt>
                <c:pt idx="45">
                  <c:v>885.65863037109295</c:v>
                </c:pt>
                <c:pt idx="46">
                  <c:v>885.65863037109295</c:v>
                </c:pt>
                <c:pt idx="47">
                  <c:v>885.65863037109295</c:v>
                </c:pt>
                <c:pt idx="48">
                  <c:v>885.65863037109295</c:v>
                </c:pt>
                <c:pt idx="49">
                  <c:v>885.65863037109295</c:v>
                </c:pt>
                <c:pt idx="50">
                  <c:v>885.65863037109295</c:v>
                </c:pt>
                <c:pt idx="51">
                  <c:v>885.65863037109295</c:v>
                </c:pt>
                <c:pt idx="52">
                  <c:v>885.65863037109295</c:v>
                </c:pt>
                <c:pt idx="53">
                  <c:v>885.65863037109295</c:v>
                </c:pt>
                <c:pt idx="54">
                  <c:v>885.65863037109295</c:v>
                </c:pt>
                <c:pt idx="55">
                  <c:v>885.65863037109295</c:v>
                </c:pt>
                <c:pt idx="56">
                  <c:v>885.65863037109295</c:v>
                </c:pt>
                <c:pt idx="57">
                  <c:v>885.65863037109295</c:v>
                </c:pt>
                <c:pt idx="58">
                  <c:v>885.65863037109295</c:v>
                </c:pt>
                <c:pt idx="59">
                  <c:v>885.65863037109295</c:v>
                </c:pt>
                <c:pt idx="60">
                  <c:v>885.65863037109295</c:v>
                </c:pt>
                <c:pt idx="61">
                  <c:v>885.65863037109295</c:v>
                </c:pt>
                <c:pt idx="62">
                  <c:v>885.65863037109295</c:v>
                </c:pt>
                <c:pt idx="63">
                  <c:v>885.65863037109295</c:v>
                </c:pt>
                <c:pt idx="64">
                  <c:v>885.65863037109295</c:v>
                </c:pt>
                <c:pt idx="65">
                  <c:v>885.65863037109295</c:v>
                </c:pt>
                <c:pt idx="66">
                  <c:v>885.65863037109295</c:v>
                </c:pt>
                <c:pt idx="67">
                  <c:v>885.65863037109295</c:v>
                </c:pt>
                <c:pt idx="68">
                  <c:v>885.65863037109295</c:v>
                </c:pt>
                <c:pt idx="69">
                  <c:v>885.65863037109295</c:v>
                </c:pt>
                <c:pt idx="70">
                  <c:v>885.65863037109295</c:v>
                </c:pt>
                <c:pt idx="71">
                  <c:v>885.65863037109295</c:v>
                </c:pt>
                <c:pt idx="72">
                  <c:v>885.65863037109295</c:v>
                </c:pt>
                <c:pt idx="73">
                  <c:v>885.65863037109295</c:v>
                </c:pt>
                <c:pt idx="74">
                  <c:v>885.65863037109295</c:v>
                </c:pt>
                <c:pt idx="75">
                  <c:v>885.65863037109295</c:v>
                </c:pt>
                <c:pt idx="76">
                  <c:v>885.65863037109295</c:v>
                </c:pt>
                <c:pt idx="77">
                  <c:v>885.65863037109295</c:v>
                </c:pt>
                <c:pt idx="78">
                  <c:v>885.65863037109295</c:v>
                </c:pt>
                <c:pt idx="79">
                  <c:v>885.65863037109295</c:v>
                </c:pt>
                <c:pt idx="80">
                  <c:v>885.65863037109295</c:v>
                </c:pt>
                <c:pt idx="81">
                  <c:v>885.65863037109295</c:v>
                </c:pt>
                <c:pt idx="82">
                  <c:v>885.65863037109295</c:v>
                </c:pt>
                <c:pt idx="83">
                  <c:v>885.65863037109295</c:v>
                </c:pt>
                <c:pt idx="84">
                  <c:v>885.65863037109295</c:v>
                </c:pt>
                <c:pt idx="85">
                  <c:v>885.65863037109295</c:v>
                </c:pt>
                <c:pt idx="86">
                  <c:v>885.65863037109295</c:v>
                </c:pt>
                <c:pt idx="87">
                  <c:v>885.65863037109295</c:v>
                </c:pt>
                <c:pt idx="88">
                  <c:v>885.65863037109295</c:v>
                </c:pt>
                <c:pt idx="89">
                  <c:v>885.65863037109295</c:v>
                </c:pt>
                <c:pt idx="90">
                  <c:v>885.65863037109295</c:v>
                </c:pt>
                <c:pt idx="91">
                  <c:v>885.65863037109295</c:v>
                </c:pt>
                <c:pt idx="92">
                  <c:v>885.65863037109295</c:v>
                </c:pt>
                <c:pt idx="93">
                  <c:v>885.65863037109295</c:v>
                </c:pt>
                <c:pt idx="94">
                  <c:v>885.65863037109295</c:v>
                </c:pt>
                <c:pt idx="95">
                  <c:v>885.65863037109295</c:v>
                </c:pt>
                <c:pt idx="96">
                  <c:v>885.65863037109295</c:v>
                </c:pt>
                <c:pt idx="97">
                  <c:v>885.65863037109295</c:v>
                </c:pt>
                <c:pt idx="98">
                  <c:v>885.65863037109295</c:v>
                </c:pt>
                <c:pt idx="99">
                  <c:v>885.65863037109295</c:v>
                </c:pt>
                <c:pt idx="100">
                  <c:v>885.65863037109295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7C0-93A2-3C0D82F7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(hm³)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</a:t>
            </a:r>
            <a:r>
              <a:rPr lang="en-US" baseline="0"/>
              <a:t> de Jusante (m)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22.3</c:v>
                </c:pt>
                <c:pt idx="2">
                  <c:v>44.6</c:v>
                </c:pt>
                <c:pt idx="3">
                  <c:v>66.900000000000006</c:v>
                </c:pt>
                <c:pt idx="4">
                  <c:v>89.2</c:v>
                </c:pt>
                <c:pt idx="5">
                  <c:v>111.5</c:v>
                </c:pt>
                <c:pt idx="6">
                  <c:v>133.80000000000001</c:v>
                </c:pt>
                <c:pt idx="7">
                  <c:v>156.10000000000002</c:v>
                </c:pt>
                <c:pt idx="8">
                  <c:v>178.40000000000003</c:v>
                </c:pt>
                <c:pt idx="9">
                  <c:v>200.70000000000005</c:v>
                </c:pt>
                <c:pt idx="10">
                  <c:v>223.00000000000006</c:v>
                </c:pt>
                <c:pt idx="11">
                  <c:v>245.30000000000007</c:v>
                </c:pt>
                <c:pt idx="12">
                  <c:v>267.60000000000008</c:v>
                </c:pt>
                <c:pt idx="13">
                  <c:v>289.90000000000009</c:v>
                </c:pt>
                <c:pt idx="14">
                  <c:v>312.2000000000001</c:v>
                </c:pt>
                <c:pt idx="15">
                  <c:v>334.50000000000011</c:v>
                </c:pt>
                <c:pt idx="16">
                  <c:v>356.80000000000013</c:v>
                </c:pt>
                <c:pt idx="17">
                  <c:v>379.10000000000014</c:v>
                </c:pt>
                <c:pt idx="18">
                  <c:v>401.40000000000015</c:v>
                </c:pt>
                <c:pt idx="19">
                  <c:v>423.70000000000016</c:v>
                </c:pt>
                <c:pt idx="20">
                  <c:v>446.00000000000017</c:v>
                </c:pt>
                <c:pt idx="21">
                  <c:v>468.30000000000018</c:v>
                </c:pt>
                <c:pt idx="22">
                  <c:v>490.60000000000019</c:v>
                </c:pt>
                <c:pt idx="23">
                  <c:v>512.9000000000002</c:v>
                </c:pt>
                <c:pt idx="24">
                  <c:v>535.20000000000016</c:v>
                </c:pt>
                <c:pt idx="25">
                  <c:v>557.50000000000011</c:v>
                </c:pt>
                <c:pt idx="26">
                  <c:v>579.80000000000007</c:v>
                </c:pt>
                <c:pt idx="27">
                  <c:v>602.1</c:v>
                </c:pt>
                <c:pt idx="28">
                  <c:v>624.4</c:v>
                </c:pt>
                <c:pt idx="29">
                  <c:v>646.69999999999993</c:v>
                </c:pt>
                <c:pt idx="30">
                  <c:v>668.99999999999989</c:v>
                </c:pt>
                <c:pt idx="31">
                  <c:v>691.29999999999984</c:v>
                </c:pt>
                <c:pt idx="32">
                  <c:v>713.5999999999998</c:v>
                </c:pt>
                <c:pt idx="33">
                  <c:v>735.89999999999975</c:v>
                </c:pt>
                <c:pt idx="34">
                  <c:v>758.1999999999997</c:v>
                </c:pt>
                <c:pt idx="35">
                  <c:v>780.49999999999966</c:v>
                </c:pt>
                <c:pt idx="36">
                  <c:v>802.79999999999961</c:v>
                </c:pt>
                <c:pt idx="37">
                  <c:v>825.09999999999957</c:v>
                </c:pt>
                <c:pt idx="38">
                  <c:v>847.39999999999952</c:v>
                </c:pt>
                <c:pt idx="39">
                  <c:v>869.69999999999948</c:v>
                </c:pt>
                <c:pt idx="40">
                  <c:v>891.99999999999943</c:v>
                </c:pt>
                <c:pt idx="41">
                  <c:v>914.29999999999939</c:v>
                </c:pt>
                <c:pt idx="42">
                  <c:v>936.59999999999934</c:v>
                </c:pt>
                <c:pt idx="43">
                  <c:v>958.8999999999993</c:v>
                </c:pt>
                <c:pt idx="44">
                  <c:v>981.19999999999925</c:v>
                </c:pt>
                <c:pt idx="45">
                  <c:v>1003.4999999999992</c:v>
                </c:pt>
                <c:pt idx="46">
                  <c:v>1025.7999999999993</c:v>
                </c:pt>
                <c:pt idx="47">
                  <c:v>1048.0999999999992</c:v>
                </c:pt>
                <c:pt idx="48">
                  <c:v>1070.3999999999992</c:v>
                </c:pt>
                <c:pt idx="49">
                  <c:v>1092.6999999999991</c:v>
                </c:pt>
                <c:pt idx="50">
                  <c:v>1114.9999999999991</c:v>
                </c:pt>
                <c:pt idx="51">
                  <c:v>1137.299999999999</c:v>
                </c:pt>
                <c:pt idx="52">
                  <c:v>1159.599999999999</c:v>
                </c:pt>
                <c:pt idx="53">
                  <c:v>1181.899999999999</c:v>
                </c:pt>
                <c:pt idx="54">
                  <c:v>1204.1999999999989</c:v>
                </c:pt>
                <c:pt idx="55">
                  <c:v>1226.4999999999989</c:v>
                </c:pt>
                <c:pt idx="56">
                  <c:v>1248.7999999999988</c:v>
                </c:pt>
                <c:pt idx="57">
                  <c:v>1271.0999999999988</c:v>
                </c:pt>
                <c:pt idx="58">
                  <c:v>1293.3999999999987</c:v>
                </c:pt>
                <c:pt idx="59">
                  <c:v>1315.6999999999987</c:v>
                </c:pt>
                <c:pt idx="60">
                  <c:v>1337.9999999999986</c:v>
                </c:pt>
                <c:pt idx="61">
                  <c:v>1360.2999999999986</c:v>
                </c:pt>
                <c:pt idx="62">
                  <c:v>1382.5999999999985</c:v>
                </c:pt>
                <c:pt idx="63">
                  <c:v>1404.8999999999985</c:v>
                </c:pt>
                <c:pt idx="64">
                  <c:v>1427.1999999999985</c:v>
                </c:pt>
                <c:pt idx="65">
                  <c:v>1449.4999999999984</c:v>
                </c:pt>
                <c:pt idx="66">
                  <c:v>1471.7999999999984</c:v>
                </c:pt>
                <c:pt idx="67">
                  <c:v>1494.0999999999983</c:v>
                </c:pt>
                <c:pt idx="68">
                  <c:v>1516.3999999999983</c:v>
                </c:pt>
                <c:pt idx="69">
                  <c:v>1538.6999999999982</c:v>
                </c:pt>
                <c:pt idx="70">
                  <c:v>1560.9999999999982</c:v>
                </c:pt>
                <c:pt idx="71">
                  <c:v>1583.2999999999981</c:v>
                </c:pt>
                <c:pt idx="72">
                  <c:v>1605.5999999999981</c:v>
                </c:pt>
                <c:pt idx="73">
                  <c:v>1627.899999999998</c:v>
                </c:pt>
                <c:pt idx="74">
                  <c:v>1650.199999999998</c:v>
                </c:pt>
                <c:pt idx="75">
                  <c:v>1672.499999999998</c:v>
                </c:pt>
                <c:pt idx="76">
                  <c:v>1694.7999999999979</c:v>
                </c:pt>
                <c:pt idx="77">
                  <c:v>1717.0999999999979</c:v>
                </c:pt>
                <c:pt idx="78">
                  <c:v>1739.3999999999978</c:v>
                </c:pt>
                <c:pt idx="79">
                  <c:v>1761.6999999999978</c:v>
                </c:pt>
                <c:pt idx="80">
                  <c:v>1783.9999999999977</c:v>
                </c:pt>
                <c:pt idx="81">
                  <c:v>1806.2999999999977</c:v>
                </c:pt>
                <c:pt idx="82">
                  <c:v>1828.5999999999976</c:v>
                </c:pt>
                <c:pt idx="83">
                  <c:v>1850.8999999999976</c:v>
                </c:pt>
                <c:pt idx="84">
                  <c:v>1873.1999999999975</c:v>
                </c:pt>
                <c:pt idx="85">
                  <c:v>1895.4999999999975</c:v>
                </c:pt>
                <c:pt idx="86">
                  <c:v>1917.7999999999975</c:v>
                </c:pt>
                <c:pt idx="87">
                  <c:v>1940.0999999999974</c:v>
                </c:pt>
                <c:pt idx="88">
                  <c:v>1962.3999999999974</c:v>
                </c:pt>
                <c:pt idx="89">
                  <c:v>1984.6999999999973</c:v>
                </c:pt>
                <c:pt idx="90">
                  <c:v>2006.9999999999973</c:v>
                </c:pt>
                <c:pt idx="91">
                  <c:v>2029.2999999999972</c:v>
                </c:pt>
                <c:pt idx="92">
                  <c:v>2051.5999999999972</c:v>
                </c:pt>
                <c:pt idx="93">
                  <c:v>2073.8999999999974</c:v>
                </c:pt>
                <c:pt idx="94">
                  <c:v>2096.1999999999975</c:v>
                </c:pt>
                <c:pt idx="95">
                  <c:v>2118.4999999999977</c:v>
                </c:pt>
                <c:pt idx="96">
                  <c:v>2140.7999999999979</c:v>
                </c:pt>
                <c:pt idx="97">
                  <c:v>2163.0999999999981</c:v>
                </c:pt>
                <c:pt idx="98">
                  <c:v>2185.3999999999983</c:v>
                </c:pt>
                <c:pt idx="99">
                  <c:v>2207.6999999999985</c:v>
                </c:pt>
                <c:pt idx="100">
                  <c:v>2229.9999999999986</c:v>
                </c:pt>
              </c:numCache>
            </c:numRef>
          </c:cat>
          <c:val>
            <c:numRef>
              <c:f>'Cota de Jusante'!$B$9:$B$109</c:f>
              <c:numCache>
                <c:formatCode>0.00</c:formatCode>
                <c:ptCount val="101"/>
                <c:pt idx="0">
                  <c:v>856.08978271484295</c:v>
                </c:pt>
                <c:pt idx="1">
                  <c:v>856.25769673807565</c:v>
                </c:pt>
                <c:pt idx="2">
                  <c:v>856.42036503171232</c:v>
                </c:pt>
                <c:pt idx="3">
                  <c:v>856.57795982462414</c:v>
                </c:pt>
                <c:pt idx="4">
                  <c:v>856.73065061551983</c:v>
                </c:pt>
                <c:pt idx="5">
                  <c:v>856.87860417294519</c:v>
                </c:pt>
                <c:pt idx="6">
                  <c:v>857.02198453528388</c:v>
                </c:pt>
                <c:pt idx="7">
                  <c:v>857.16095301075677</c:v>
                </c:pt>
                <c:pt idx="8">
                  <c:v>857.29566817742227</c:v>
                </c:pt>
                <c:pt idx="9">
                  <c:v>857.42628588317564</c:v>
                </c:pt>
                <c:pt idx="10">
                  <c:v>857.55295924575034</c:v>
                </c:pt>
                <c:pt idx="11">
                  <c:v>857.67583865271661</c:v>
                </c:pt>
                <c:pt idx="12">
                  <c:v>857.79507176148275</c:v>
                </c:pt>
                <c:pt idx="13">
                  <c:v>857.91080349929359</c:v>
                </c:pt>
                <c:pt idx="14">
                  <c:v>858.02317606323231</c:v>
                </c:pt>
                <c:pt idx="15">
                  <c:v>858.1323289202187</c:v>
                </c:pt>
                <c:pt idx="16">
                  <c:v>858.23839880701053</c:v>
                </c:pt>
                <c:pt idx="17">
                  <c:v>858.34151973020289</c:v>
                </c:pt>
                <c:pt idx="18">
                  <c:v>858.44182296622762</c:v>
                </c:pt>
                <c:pt idx="19">
                  <c:v>858.53943706135499</c:v>
                </c:pt>
                <c:pt idx="20">
                  <c:v>858.6344878316919</c:v>
                </c:pt>
                <c:pt idx="21">
                  <c:v>858.72709836318325</c:v>
                </c:pt>
                <c:pt idx="22">
                  <c:v>858.81738901161077</c:v>
                </c:pt>
                <c:pt idx="23">
                  <c:v>858.90547740259387</c:v>
                </c:pt>
                <c:pt idx="24">
                  <c:v>858.99147843158971</c:v>
                </c:pt>
                <c:pt idx="25">
                  <c:v>859.07550426389207</c:v>
                </c:pt>
                <c:pt idx="26">
                  <c:v>859.15766433463273</c:v>
                </c:pt>
                <c:pt idx="27">
                  <c:v>859.23806534878099</c:v>
                </c:pt>
                <c:pt idx="28">
                  <c:v>859.31681128114303</c:v>
                </c:pt>
                <c:pt idx="29">
                  <c:v>859.39400337636289</c:v>
                </c:pt>
                <c:pt idx="30">
                  <c:v>859.46974014892169</c:v>
                </c:pt>
                <c:pt idx="31">
                  <c:v>859.54411738313831</c:v>
                </c:pt>
                <c:pt idx="32">
                  <c:v>859.61722813316862</c:v>
                </c:pt>
                <c:pt idx="33">
                  <c:v>859.68916272300646</c:v>
                </c:pt>
                <c:pt idx="34">
                  <c:v>859.76000874648241</c:v>
                </c:pt>
                <c:pt idx="35">
                  <c:v>859.82985106726494</c:v>
                </c:pt>
                <c:pt idx="36">
                  <c:v>859.8987718188597</c:v>
                </c:pt>
                <c:pt idx="37">
                  <c:v>859.96685040461</c:v>
                </c:pt>
                <c:pt idx="38">
                  <c:v>860.03416349769623</c:v>
                </c:pt>
                <c:pt idx="39">
                  <c:v>860.10078504113642</c:v>
                </c:pt>
                <c:pt idx="40">
                  <c:v>860.16678624778604</c:v>
                </c:pt>
                <c:pt idx="41">
                  <c:v>860.23223560033762</c:v>
                </c:pt>
                <c:pt idx="42">
                  <c:v>860.29719885132181</c:v>
                </c:pt>
                <c:pt idx="43">
                  <c:v>860.36173902310543</c:v>
                </c:pt>
                <c:pt idx="44">
                  <c:v>860.42591640789442</c:v>
                </c:pt>
                <c:pt idx="45">
                  <c:v>860.48978856773033</c:v>
                </c:pt>
                <c:pt idx="46">
                  <c:v>860.55341033449361</c:v>
                </c:pt>
                <c:pt idx="47">
                  <c:v>860.61683380990121</c:v>
                </c:pt>
                <c:pt idx="48">
                  <c:v>860.68010836550786</c:v>
                </c:pt>
                <c:pt idx="49">
                  <c:v>860.74328064270583</c:v>
                </c:pt>
                <c:pt idx="50">
                  <c:v>860.80639455272399</c:v>
                </c:pt>
                <c:pt idx="51">
                  <c:v>860.86949127662967</c:v>
                </c:pt>
                <c:pt idx="52">
                  <c:v>860.9326092653273</c:v>
                </c:pt>
                <c:pt idx="53">
                  <c:v>860.99578423955802</c:v>
                </c:pt>
                <c:pt idx="54">
                  <c:v>861.05904918990132</c:v>
                </c:pt>
                <c:pt idx="55">
                  <c:v>861.12243437677375</c:v>
                </c:pt>
                <c:pt idx="56">
                  <c:v>861.18596733042909</c:v>
                </c:pt>
                <c:pt idx="57">
                  <c:v>861.24967285095875</c:v>
                </c:pt>
                <c:pt idx="58">
                  <c:v>861.3135730082912</c:v>
                </c:pt>
                <c:pt idx="59">
                  <c:v>861.37768714219283</c:v>
                </c:pt>
                <c:pt idx="60">
                  <c:v>861.44203186226741</c:v>
                </c:pt>
                <c:pt idx="61">
                  <c:v>861.50662104795549</c:v>
                </c:pt>
                <c:pt idx="62">
                  <c:v>861.57146584853547</c:v>
                </c:pt>
                <c:pt idx="63">
                  <c:v>861.63657468312351</c:v>
                </c:pt>
                <c:pt idx="64">
                  <c:v>861.70195324067242</c:v>
                </c:pt>
                <c:pt idx="65">
                  <c:v>861.7676044799731</c:v>
                </c:pt>
                <c:pt idx="66">
                  <c:v>861.8335286296533</c:v>
                </c:pt>
                <c:pt idx="67">
                  <c:v>861.89972318817877</c:v>
                </c:pt>
                <c:pt idx="68">
                  <c:v>861.96618292385199</c:v>
                </c:pt>
                <c:pt idx="69">
                  <c:v>862.03289987481321</c:v>
                </c:pt>
                <c:pt idx="70">
                  <c:v>862.09986334904033</c:v>
                </c:pt>
                <c:pt idx="71">
                  <c:v>862.16705992434834</c:v>
                </c:pt>
                <c:pt idx="72">
                  <c:v>862.23447344838974</c:v>
                </c:pt>
                <c:pt idx="73">
                  <c:v>862.30208503865401</c:v>
                </c:pt>
                <c:pt idx="74">
                  <c:v>862.36987308246898</c:v>
                </c:pt>
                <c:pt idx="75">
                  <c:v>862.43781323699909</c:v>
                </c:pt>
                <c:pt idx="76">
                  <c:v>862.50587842924642</c:v>
                </c:pt>
                <c:pt idx="77">
                  <c:v>862.57403885605072</c:v>
                </c:pt>
                <c:pt idx="78">
                  <c:v>862.64226198408858</c:v>
                </c:pt>
                <c:pt idx="79">
                  <c:v>862.71051254987435</c:v>
                </c:pt>
                <c:pt idx="80">
                  <c:v>862.77875255976028</c:v>
                </c:pt>
                <c:pt idx="81">
                  <c:v>862.84694128993476</c:v>
                </c:pt>
                <c:pt idx="82">
                  <c:v>862.915035286425</c:v>
                </c:pt>
                <c:pt idx="83">
                  <c:v>862.98298836509457</c:v>
                </c:pt>
                <c:pt idx="84">
                  <c:v>863.05075161164496</c:v>
                </c:pt>
                <c:pt idx="85">
                  <c:v>863.11827338161515</c:v>
                </c:pt>
                <c:pt idx="86">
                  <c:v>863.18549930038103</c:v>
                </c:pt>
                <c:pt idx="87">
                  <c:v>863.25237226315653</c:v>
                </c:pt>
                <c:pt idx="88">
                  <c:v>863.31883243499226</c:v>
                </c:pt>
                <c:pt idx="89">
                  <c:v>863.3848172507769</c:v>
                </c:pt>
                <c:pt idx="90">
                  <c:v>863.45026141523635</c:v>
                </c:pt>
                <c:pt idx="91">
                  <c:v>863.51509690293369</c:v>
                </c:pt>
                <c:pt idx="92">
                  <c:v>863.57925295826965</c:v>
                </c:pt>
                <c:pt idx="93">
                  <c:v>863.64265609548238</c:v>
                </c:pt>
                <c:pt idx="94">
                  <c:v>863.70523009864712</c:v>
                </c:pt>
                <c:pt idx="95">
                  <c:v>863.7668960216771</c:v>
                </c:pt>
                <c:pt idx="96">
                  <c:v>863.82757218832216</c:v>
                </c:pt>
                <c:pt idx="97">
                  <c:v>863.88717419217039</c:v>
                </c:pt>
                <c:pt idx="98">
                  <c:v>863.9456148966467</c:v>
                </c:pt>
                <c:pt idx="99">
                  <c:v>864.00280443501356</c:v>
                </c:pt>
                <c:pt idx="100">
                  <c:v>864.05865021037118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C2E-8C38-C220283A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Defluência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  <c:min val="8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  <c:majorUnit val="1"/>
        <c:min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142875</xdr:rowOff>
    </xdr:from>
    <xdr:to>
      <xdr:col>15</xdr:col>
      <xdr:colOff>428625</xdr:colOff>
      <xdr:row>25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0FEC93-42F3-4889-84E9-074DD398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114300</xdr:rowOff>
    </xdr:from>
    <xdr:to>
      <xdr:col>16</xdr:col>
      <xdr:colOff>209550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17DFE-AFEC-4127-8718-862A5ECEC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4" t="s">
        <v>0</v>
      </c>
      <c r="B1" s="5" t="s">
        <v>10</v>
      </c>
      <c r="C1" s="6"/>
      <c r="D1" s="6"/>
      <c r="E1" s="6"/>
      <c r="F1" s="6"/>
      <c r="G1" s="23" t="s">
        <v>42</v>
      </c>
      <c r="H1" s="23" t="s">
        <v>43</v>
      </c>
      <c r="I1" s="23" t="s">
        <v>46</v>
      </c>
      <c r="J1" s="23" t="s">
        <v>44</v>
      </c>
      <c r="K1" s="23" t="s">
        <v>45</v>
      </c>
    </row>
    <row r="2" spans="1:11" ht="20.100000000000001" customHeight="1" x14ac:dyDescent="0.25">
      <c r="A2" s="4" t="s">
        <v>1</v>
      </c>
      <c r="B2" s="5" t="s">
        <v>41</v>
      </c>
      <c r="C2" s="6"/>
      <c r="D2" s="6"/>
      <c r="E2" s="6"/>
      <c r="F2" s="6"/>
      <c r="G2" s="22"/>
      <c r="H2" s="22"/>
      <c r="I2" s="22"/>
      <c r="J2" s="22"/>
      <c r="K2" s="22"/>
    </row>
    <row r="3" spans="1:11" ht="20.100000000000001" customHeight="1" x14ac:dyDescent="0.25">
      <c r="A3" s="4" t="s">
        <v>11</v>
      </c>
      <c r="B3" s="5">
        <v>11</v>
      </c>
      <c r="C3" s="6"/>
      <c r="D3" s="6"/>
      <c r="E3" s="6"/>
      <c r="F3" s="6"/>
      <c r="G3" s="22"/>
      <c r="H3" s="22"/>
      <c r="I3" s="22"/>
      <c r="J3" s="22"/>
      <c r="K3" s="22"/>
    </row>
    <row r="4" spans="1:11" ht="20.100000000000001" customHeight="1" x14ac:dyDescent="0.25">
      <c r="A4" s="4" t="s">
        <v>12</v>
      </c>
      <c r="B4" s="5">
        <v>11</v>
      </c>
      <c r="C4" s="6"/>
      <c r="D4" s="6"/>
      <c r="E4" s="6"/>
      <c r="F4" s="6"/>
      <c r="G4" s="22"/>
      <c r="H4" s="22"/>
      <c r="I4" s="22"/>
      <c r="J4" s="22"/>
      <c r="K4" s="22"/>
    </row>
    <row r="5" spans="1:11" ht="20.100000000000001" customHeight="1" x14ac:dyDescent="0.25">
      <c r="A5" s="4" t="s">
        <v>13</v>
      </c>
      <c r="B5" s="5">
        <v>11</v>
      </c>
      <c r="C5" s="6"/>
      <c r="D5" s="6"/>
      <c r="E5" s="6"/>
      <c r="F5" s="6"/>
      <c r="G5" s="22"/>
      <c r="H5" s="22"/>
      <c r="I5" s="22"/>
      <c r="J5" s="22"/>
      <c r="K5" s="22"/>
    </row>
    <row r="6" spans="1:11" ht="20.100000000000001" customHeight="1" x14ac:dyDescent="0.25">
      <c r="A6" s="4" t="s">
        <v>14</v>
      </c>
      <c r="B6" s="5">
        <v>11</v>
      </c>
      <c r="C6" s="6"/>
      <c r="D6" s="6"/>
      <c r="E6" s="6"/>
      <c r="F6" s="6"/>
      <c r="G6" s="22"/>
      <c r="H6" s="22"/>
      <c r="I6" s="22"/>
      <c r="J6" s="22"/>
      <c r="K6" s="22"/>
    </row>
    <row r="7" spans="1:11" ht="20.100000000000001" customHeight="1" x14ac:dyDescent="0.25">
      <c r="A7" s="4" t="s">
        <v>8</v>
      </c>
      <c r="B7" s="5"/>
      <c r="C7" s="6"/>
      <c r="D7" s="6"/>
      <c r="E7" s="6"/>
      <c r="F7" s="6"/>
      <c r="G7" s="23">
        <v>2</v>
      </c>
      <c r="H7" s="23">
        <v>1</v>
      </c>
      <c r="I7" s="23">
        <v>1</v>
      </c>
      <c r="J7" s="23">
        <v>0</v>
      </c>
      <c r="K7" s="23">
        <v>0</v>
      </c>
    </row>
    <row r="8" spans="1:11" ht="20.100000000000001" customHeight="1" x14ac:dyDescent="0.25">
      <c r="A8" s="4" t="s">
        <v>9</v>
      </c>
      <c r="B8" s="5"/>
      <c r="C8" s="6"/>
      <c r="D8" s="6"/>
      <c r="E8" s="6"/>
      <c r="F8" s="6"/>
      <c r="G8" s="23">
        <v>12.5</v>
      </c>
      <c r="H8" s="23">
        <v>14</v>
      </c>
      <c r="I8" s="23">
        <v>13</v>
      </c>
      <c r="J8" s="23">
        <v>0</v>
      </c>
      <c r="K8" s="23">
        <v>0</v>
      </c>
    </row>
    <row r="9" spans="1:11" ht="20.100000000000001" customHeight="1" x14ac:dyDescent="0.25">
      <c r="A9" s="4" t="s">
        <v>7</v>
      </c>
      <c r="B9" s="5">
        <v>2</v>
      </c>
      <c r="C9" s="6"/>
      <c r="D9" s="6"/>
      <c r="E9" s="6"/>
      <c r="F9" s="6"/>
      <c r="G9" s="23"/>
      <c r="H9" s="23"/>
      <c r="I9" s="23"/>
      <c r="J9" s="23"/>
      <c r="K9" s="23"/>
    </row>
    <row r="10" spans="1:11" ht="20.100000000000001" customHeight="1" x14ac:dyDescent="0.25">
      <c r="A10" s="4" t="s">
        <v>15</v>
      </c>
      <c r="B10" s="5"/>
      <c r="C10" s="6"/>
      <c r="D10" s="6"/>
      <c r="E10" s="6"/>
      <c r="F10" s="6"/>
      <c r="G10" s="23">
        <v>58</v>
      </c>
      <c r="H10" s="23">
        <v>65</v>
      </c>
      <c r="I10" s="23">
        <v>60</v>
      </c>
      <c r="J10" s="23">
        <v>0</v>
      </c>
      <c r="K10" s="23">
        <v>0</v>
      </c>
    </row>
    <row r="11" spans="1:11" ht="20.100000000000001" customHeight="1" x14ac:dyDescent="0.25">
      <c r="A11" s="4" t="s">
        <v>47</v>
      </c>
      <c r="B11" s="5">
        <f>G10*G7+H10*H7+I10*I7+J10*J7+K10*K7</f>
        <v>241</v>
      </c>
      <c r="C11" s="6"/>
      <c r="D11" s="6"/>
      <c r="E11" s="6"/>
      <c r="F11" s="6"/>
      <c r="G11" s="23"/>
      <c r="H11" s="23"/>
      <c r="I11" s="23"/>
      <c r="J11" s="23"/>
      <c r="K11" s="23"/>
    </row>
    <row r="12" spans="1:11" ht="20.100000000000001" customHeight="1" x14ac:dyDescent="0.25">
      <c r="A12" s="4" t="s">
        <v>6</v>
      </c>
      <c r="B12" s="5"/>
      <c r="C12" s="6"/>
      <c r="D12" s="6"/>
      <c r="E12" s="6"/>
      <c r="F12" s="6"/>
      <c r="G12" s="23">
        <v>25</v>
      </c>
      <c r="H12" s="23">
        <v>25</v>
      </c>
      <c r="I12" s="23">
        <v>25</v>
      </c>
      <c r="J12" s="23">
        <v>0</v>
      </c>
      <c r="K12" s="23">
        <v>0</v>
      </c>
    </row>
    <row r="13" spans="1:11" ht="20.100000000000001" customHeight="1" x14ac:dyDescent="0.25">
      <c r="A13" s="4" t="s">
        <v>16</v>
      </c>
      <c r="B13" s="7">
        <v>0.2447</v>
      </c>
      <c r="C13" s="8"/>
      <c r="D13" s="8"/>
      <c r="E13" s="8"/>
      <c r="F13" s="8"/>
      <c r="G13" s="22"/>
      <c r="H13" s="22"/>
      <c r="I13" s="22"/>
      <c r="J13" s="22"/>
      <c r="K13" s="22"/>
    </row>
    <row r="14" spans="1:11" ht="20.100000000000001" customHeight="1" x14ac:dyDescent="0.25">
      <c r="A14" s="4" t="s">
        <v>17</v>
      </c>
      <c r="B14" s="7">
        <v>8.6490000000000004E-3</v>
      </c>
      <c r="C14" s="8"/>
      <c r="D14" s="8"/>
      <c r="E14" s="8"/>
      <c r="F14" s="8"/>
      <c r="G14" s="22"/>
      <c r="H14" s="22"/>
      <c r="I14" s="22"/>
      <c r="J14" s="22"/>
      <c r="K14" s="22"/>
    </row>
    <row r="15" spans="1:11" ht="20.100000000000001" customHeight="1" x14ac:dyDescent="0.25">
      <c r="A15" s="4" t="s">
        <v>18</v>
      </c>
      <c r="B15" s="5">
        <v>2230</v>
      </c>
      <c r="C15" s="6"/>
      <c r="D15" s="6"/>
      <c r="E15" s="6"/>
      <c r="F15" s="6"/>
      <c r="G15" s="22"/>
      <c r="H15" s="22"/>
      <c r="I15" s="22"/>
      <c r="J15" s="22"/>
      <c r="K15" s="22"/>
    </row>
    <row r="16" spans="1:11" ht="20.100000000000001" customHeight="1" x14ac:dyDescent="0.25">
      <c r="A16" s="4" t="s">
        <v>2</v>
      </c>
      <c r="B16" s="9">
        <v>885.65863037109295</v>
      </c>
      <c r="C16" s="10">
        <v>9.9999999999999993E-41</v>
      </c>
      <c r="D16" s="10">
        <v>0</v>
      </c>
      <c r="E16" s="10">
        <v>0</v>
      </c>
      <c r="F16" s="10">
        <v>0</v>
      </c>
      <c r="G16" s="5"/>
      <c r="H16" s="22"/>
      <c r="I16" s="22"/>
      <c r="J16" s="22"/>
      <c r="K16" s="22"/>
    </row>
    <row r="17" spans="1:13" ht="20.100000000000001" customHeight="1" x14ac:dyDescent="0.25">
      <c r="A17" s="4" t="s">
        <v>4</v>
      </c>
      <c r="B17" s="9">
        <v>856.08978271484295</v>
      </c>
      <c r="C17" s="10">
        <v>7.6499991118907902E-3</v>
      </c>
      <c r="D17" s="10">
        <v>-5.4500001169799302E-6</v>
      </c>
      <c r="E17" s="10">
        <v>2.64999999721737E-9</v>
      </c>
      <c r="F17" s="10">
        <v>-4.5999998515150404E-13</v>
      </c>
      <c r="G17" s="22"/>
      <c r="H17" s="22"/>
      <c r="I17" s="22"/>
      <c r="J17" s="22"/>
      <c r="K17" s="22"/>
    </row>
    <row r="18" spans="1:13" ht="20.100000000000001" customHeight="1" x14ac:dyDescent="0.25">
      <c r="A18" s="4" t="s">
        <v>5</v>
      </c>
      <c r="B18" s="5">
        <v>0</v>
      </c>
      <c r="C18" s="6"/>
      <c r="D18" s="6"/>
      <c r="E18" s="6"/>
      <c r="F18" s="6"/>
      <c r="G18" s="22"/>
      <c r="H18" s="22"/>
      <c r="I18" s="22"/>
      <c r="J18" s="22"/>
      <c r="K18" s="22"/>
    </row>
    <row r="19" spans="1:13" ht="20.100000000000001" customHeight="1" x14ac:dyDescent="0.25">
      <c r="A19" s="4" t="s">
        <v>3</v>
      </c>
      <c r="B19" s="5">
        <v>0.63099998235702504</v>
      </c>
      <c r="C19" s="6"/>
      <c r="D19" s="6"/>
      <c r="E19" s="6"/>
      <c r="F19" s="6"/>
      <c r="G19" s="22"/>
      <c r="H19" s="22"/>
      <c r="I19" s="22"/>
      <c r="J19" s="22"/>
      <c r="K19" s="22"/>
    </row>
    <row r="20" spans="1:13" ht="20.100000000000001" customHeight="1" x14ac:dyDescent="0.25"/>
    <row r="21" spans="1:13" ht="20.100000000000001" customHeight="1" x14ac:dyDescent="0.25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20.100000000000001" customHeight="1" x14ac:dyDescent="0.25">
      <c r="A22" s="16"/>
      <c r="B22" s="15" t="s">
        <v>55</v>
      </c>
      <c r="C22" s="15" t="s">
        <v>56</v>
      </c>
      <c r="D22" s="15" t="s">
        <v>57</v>
      </c>
      <c r="E22" s="15" t="s">
        <v>58</v>
      </c>
      <c r="F22" s="15" t="s">
        <v>59</v>
      </c>
      <c r="G22" s="15" t="s">
        <v>60</v>
      </c>
      <c r="H22" s="15" t="s">
        <v>61</v>
      </c>
      <c r="I22" s="15" t="s">
        <v>62</v>
      </c>
      <c r="J22" s="15" t="s">
        <v>63</v>
      </c>
      <c r="K22" s="15" t="s">
        <v>64</v>
      </c>
      <c r="L22" s="15" t="s">
        <v>65</v>
      </c>
      <c r="M22" s="15" t="s">
        <v>66</v>
      </c>
    </row>
    <row r="23" spans="1:13" ht="20.100000000000001" customHeight="1" x14ac:dyDescent="0.25">
      <c r="A23" s="16" t="s">
        <v>67</v>
      </c>
      <c r="B23" s="36">
        <v>241.80219779999999</v>
      </c>
      <c r="C23" s="36">
        <v>220</v>
      </c>
      <c r="D23" s="36">
        <v>196.10989011000001</v>
      </c>
      <c r="E23" s="36">
        <v>133.26373626</v>
      </c>
      <c r="F23" s="36">
        <v>100.06593407</v>
      </c>
      <c r="G23" s="36">
        <v>85.274725270000005</v>
      </c>
      <c r="H23" s="36">
        <v>71.175824180000006</v>
      </c>
      <c r="I23" s="36">
        <v>61.296703299999997</v>
      </c>
      <c r="J23" s="36">
        <v>63.934065930000003</v>
      </c>
      <c r="K23" s="36">
        <v>75.835164840000004</v>
      </c>
      <c r="L23" s="36">
        <v>108.08791209</v>
      </c>
      <c r="M23" s="36">
        <v>175.70329670000001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>
      <c r="F26" t="s">
        <v>68</v>
      </c>
    </row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workbookViewId="0">
      <selection activeCell="A6" sqref="A6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3" t="s">
        <v>35</v>
      </c>
      <c r="B1" s="2">
        <f>'Dados atemporais'!B16</f>
        <v>885.65863037109295</v>
      </c>
      <c r="C1" s="40">
        <f>B1</f>
        <v>885.65863037109295</v>
      </c>
      <c r="D1" s="12"/>
    </row>
    <row r="2" spans="1:4" ht="18" x14ac:dyDescent="0.25">
      <c r="A2" s="13" t="s">
        <v>36</v>
      </c>
      <c r="B2" s="1">
        <f>'Dados atemporais'!C16</f>
        <v>9.9999999999999993E-41</v>
      </c>
      <c r="C2" s="12">
        <f>B2</f>
        <v>9.9999999999999993E-41</v>
      </c>
      <c r="D2" s="12"/>
    </row>
    <row r="3" spans="1:4" ht="18" x14ac:dyDescent="0.25">
      <c r="A3" s="13" t="s">
        <v>37</v>
      </c>
      <c r="B3" s="1">
        <f>'Dados atemporais'!D16</f>
        <v>0</v>
      </c>
    </row>
    <row r="4" spans="1:4" ht="18" x14ac:dyDescent="0.25">
      <c r="A4" s="13" t="s">
        <v>38</v>
      </c>
      <c r="B4" s="1">
        <f>'Dados atemporais'!E16</f>
        <v>0</v>
      </c>
    </row>
    <row r="5" spans="1:4" ht="18" x14ac:dyDescent="0.25">
      <c r="A5" s="13" t="s">
        <v>39</v>
      </c>
      <c r="B5" s="1">
        <f>'Dados atemporais'!F16</f>
        <v>0</v>
      </c>
    </row>
    <row r="6" spans="1:4" x14ac:dyDescent="0.25">
      <c r="A6" s="13" t="s">
        <v>32</v>
      </c>
      <c r="B6" s="24">
        <f>AVERAGE(D9:D109)</f>
        <v>0</v>
      </c>
    </row>
    <row r="7" spans="1:4" x14ac:dyDescent="0.25">
      <c r="A7" s="13"/>
      <c r="B7" s="14"/>
    </row>
    <row r="8" spans="1:4" x14ac:dyDescent="0.25">
      <c r="A8" s="15" t="s">
        <v>26</v>
      </c>
      <c r="B8" s="16" t="s">
        <v>27</v>
      </c>
      <c r="C8" s="16" t="s">
        <v>28</v>
      </c>
      <c r="D8" s="35" t="s">
        <v>49</v>
      </c>
    </row>
    <row r="9" spans="1:4" x14ac:dyDescent="0.25">
      <c r="A9" s="17">
        <f>'Dados atemporais'!B6</f>
        <v>11</v>
      </c>
      <c r="B9" s="17">
        <f>B$1+B$2*A9+B$3*A9^2+B$4*A9^3+B$5*A9^4</f>
        <v>885.65863037109295</v>
      </c>
      <c r="C9" s="18">
        <f>$C$1+B9*$C$2</f>
        <v>885.65863037109295</v>
      </c>
      <c r="D9" s="39">
        <f>(ABS(B9-C9)/B9)</f>
        <v>0</v>
      </c>
    </row>
    <row r="10" spans="1:4" x14ac:dyDescent="0.25">
      <c r="A10" s="17">
        <f>A9+('Dados atemporais'!B$4-'Dados atemporais'!B$3)/100</f>
        <v>11</v>
      </c>
      <c r="B10" s="17">
        <f t="shared" ref="B10:B73" si="0">B$1+B$2*A10+B$3*A10^2+B$4*A10^3+B$5*A10^4</f>
        <v>885.65863037109295</v>
      </c>
      <c r="C10" s="18">
        <f t="shared" ref="C10:C73" si="1">$C$1+B10*$C$2</f>
        <v>885.65863037109295</v>
      </c>
      <c r="D10" s="39">
        <f t="shared" ref="D10:D73" si="2">(ABS(B10-C10)/B10)</f>
        <v>0</v>
      </c>
    </row>
    <row r="11" spans="1:4" x14ac:dyDescent="0.25">
      <c r="A11" s="17">
        <f>A10+('Dados atemporais'!B$4-'Dados atemporais'!B$3)/100</f>
        <v>11</v>
      </c>
      <c r="B11" s="17">
        <f t="shared" si="0"/>
        <v>885.65863037109295</v>
      </c>
      <c r="C11" s="18">
        <f t="shared" si="1"/>
        <v>885.65863037109295</v>
      </c>
      <c r="D11" s="39">
        <f t="shared" si="2"/>
        <v>0</v>
      </c>
    </row>
    <row r="12" spans="1:4" x14ac:dyDescent="0.25">
      <c r="A12" s="17">
        <f>A11+('Dados atemporais'!B$4-'Dados atemporais'!B$3)/100</f>
        <v>11</v>
      </c>
      <c r="B12" s="17">
        <f t="shared" si="0"/>
        <v>885.65863037109295</v>
      </c>
      <c r="C12" s="18">
        <f t="shared" si="1"/>
        <v>885.65863037109295</v>
      </c>
      <c r="D12" s="39">
        <f t="shared" si="2"/>
        <v>0</v>
      </c>
    </row>
    <row r="13" spans="1:4" x14ac:dyDescent="0.25">
      <c r="A13" s="17">
        <f>A12+('Dados atemporais'!B$4-'Dados atemporais'!B$3)/100</f>
        <v>11</v>
      </c>
      <c r="B13" s="17">
        <f t="shared" si="0"/>
        <v>885.65863037109295</v>
      </c>
      <c r="C13" s="18">
        <f t="shared" si="1"/>
        <v>885.65863037109295</v>
      </c>
      <c r="D13" s="39">
        <f t="shared" si="2"/>
        <v>0</v>
      </c>
    </row>
    <row r="14" spans="1:4" x14ac:dyDescent="0.25">
      <c r="A14" s="17">
        <f>A13+('Dados atemporais'!B$4-'Dados atemporais'!B$3)/100</f>
        <v>11</v>
      </c>
      <c r="B14" s="17">
        <f t="shared" si="0"/>
        <v>885.65863037109295</v>
      </c>
      <c r="C14" s="18">
        <f t="shared" si="1"/>
        <v>885.65863037109295</v>
      </c>
      <c r="D14" s="39">
        <f t="shared" si="2"/>
        <v>0</v>
      </c>
    </row>
    <row r="15" spans="1:4" x14ac:dyDescent="0.25">
      <c r="A15" s="17">
        <f>A14+('Dados atemporais'!B$4-'Dados atemporais'!B$3)/100</f>
        <v>11</v>
      </c>
      <c r="B15" s="17">
        <f t="shared" si="0"/>
        <v>885.65863037109295</v>
      </c>
      <c r="C15" s="18">
        <f t="shared" si="1"/>
        <v>885.65863037109295</v>
      </c>
      <c r="D15" s="39">
        <f t="shared" si="2"/>
        <v>0</v>
      </c>
    </row>
    <row r="16" spans="1:4" x14ac:dyDescent="0.25">
      <c r="A16" s="17">
        <f>A15+('Dados atemporais'!B$4-'Dados atemporais'!B$3)/100</f>
        <v>11</v>
      </c>
      <c r="B16" s="17">
        <f t="shared" si="0"/>
        <v>885.65863037109295</v>
      </c>
      <c r="C16" s="18">
        <f t="shared" si="1"/>
        <v>885.65863037109295</v>
      </c>
      <c r="D16" s="39">
        <f t="shared" si="2"/>
        <v>0</v>
      </c>
    </row>
    <row r="17" spans="1:15" x14ac:dyDescent="0.25">
      <c r="A17" s="17">
        <f>A16+('Dados atemporais'!B$4-'Dados atemporais'!B$3)/100</f>
        <v>11</v>
      </c>
      <c r="B17" s="17">
        <f t="shared" si="0"/>
        <v>885.65863037109295</v>
      </c>
      <c r="C17" s="18">
        <f t="shared" si="1"/>
        <v>885.65863037109295</v>
      </c>
      <c r="D17" s="39">
        <f t="shared" si="2"/>
        <v>0</v>
      </c>
    </row>
    <row r="18" spans="1:15" x14ac:dyDescent="0.25">
      <c r="A18" s="17">
        <f>A17+('Dados atemporais'!B$4-'Dados atemporais'!B$3)/100</f>
        <v>11</v>
      </c>
      <c r="B18" s="17">
        <f t="shared" si="0"/>
        <v>885.65863037109295</v>
      </c>
      <c r="C18" s="18">
        <f t="shared" si="1"/>
        <v>885.65863037109295</v>
      </c>
      <c r="D18" s="39">
        <f t="shared" si="2"/>
        <v>0</v>
      </c>
    </row>
    <row r="19" spans="1:15" x14ac:dyDescent="0.25">
      <c r="A19" s="17">
        <f>A18+('Dados atemporais'!B$4-'Dados atemporais'!B$3)/100</f>
        <v>11</v>
      </c>
      <c r="B19" s="17">
        <f t="shared" si="0"/>
        <v>885.65863037109295</v>
      </c>
      <c r="C19" s="18">
        <f t="shared" si="1"/>
        <v>885.65863037109295</v>
      </c>
      <c r="D19" s="39">
        <f t="shared" si="2"/>
        <v>0</v>
      </c>
    </row>
    <row r="20" spans="1:15" x14ac:dyDescent="0.25">
      <c r="A20" s="17">
        <f>A19+('Dados atemporais'!B$4-'Dados atemporais'!B$3)/100</f>
        <v>11</v>
      </c>
      <c r="B20" s="17">
        <f t="shared" si="0"/>
        <v>885.65863037109295</v>
      </c>
      <c r="C20" s="18">
        <f t="shared" si="1"/>
        <v>885.65863037109295</v>
      </c>
      <c r="D20" s="39">
        <f t="shared" si="2"/>
        <v>0</v>
      </c>
    </row>
    <row r="21" spans="1:15" x14ac:dyDescent="0.25">
      <c r="A21" s="17">
        <f>A20+('Dados atemporais'!B$4-'Dados atemporais'!B$3)/100</f>
        <v>11</v>
      </c>
      <c r="B21" s="17">
        <f t="shared" si="0"/>
        <v>885.65863037109295</v>
      </c>
      <c r="C21" s="18">
        <f t="shared" si="1"/>
        <v>885.65863037109295</v>
      </c>
      <c r="D21" s="39">
        <f t="shared" si="2"/>
        <v>0</v>
      </c>
    </row>
    <row r="22" spans="1:15" x14ac:dyDescent="0.25">
      <c r="A22" s="17">
        <f>A21+('Dados atemporais'!B$4-'Dados atemporais'!B$3)/100</f>
        <v>11</v>
      </c>
      <c r="B22" s="17">
        <f t="shared" si="0"/>
        <v>885.65863037109295</v>
      </c>
      <c r="C22" s="18">
        <f t="shared" si="1"/>
        <v>885.65863037109295</v>
      </c>
      <c r="D22" s="39">
        <f t="shared" si="2"/>
        <v>0</v>
      </c>
    </row>
    <row r="23" spans="1:15" x14ac:dyDescent="0.25">
      <c r="A23" s="17">
        <f>A22+('Dados atemporais'!B$4-'Dados atemporais'!B$3)/100</f>
        <v>11</v>
      </c>
      <c r="B23" s="17">
        <f t="shared" si="0"/>
        <v>885.65863037109295</v>
      </c>
      <c r="C23" s="18">
        <f t="shared" si="1"/>
        <v>885.65863037109295</v>
      </c>
      <c r="D23" s="39">
        <f t="shared" si="2"/>
        <v>0</v>
      </c>
    </row>
    <row r="24" spans="1:15" x14ac:dyDescent="0.25">
      <c r="A24" s="17">
        <f>A23+('Dados atemporais'!B$4-'Dados atemporais'!B$3)/100</f>
        <v>11</v>
      </c>
      <c r="B24" s="17">
        <f t="shared" si="0"/>
        <v>885.65863037109295</v>
      </c>
      <c r="C24" s="18">
        <f t="shared" si="1"/>
        <v>885.65863037109295</v>
      </c>
      <c r="D24" s="39">
        <f t="shared" si="2"/>
        <v>0</v>
      </c>
    </row>
    <row r="25" spans="1:15" x14ac:dyDescent="0.25">
      <c r="A25" s="17">
        <f>A24+('Dados atemporais'!B$4-'Dados atemporais'!B$3)/100</f>
        <v>11</v>
      </c>
      <c r="B25" s="17">
        <f t="shared" si="0"/>
        <v>885.65863037109295</v>
      </c>
      <c r="C25" s="18">
        <f t="shared" si="1"/>
        <v>885.65863037109295</v>
      </c>
      <c r="D25" s="39">
        <f t="shared" si="2"/>
        <v>0</v>
      </c>
    </row>
    <row r="26" spans="1:15" x14ac:dyDescent="0.25">
      <c r="A26" s="17">
        <f>A25+('Dados atemporais'!B$4-'Dados atemporais'!B$3)/100</f>
        <v>11</v>
      </c>
      <c r="B26" s="17">
        <f t="shared" si="0"/>
        <v>885.65863037109295</v>
      </c>
      <c r="C26" s="18">
        <f t="shared" si="1"/>
        <v>885.65863037109295</v>
      </c>
      <c r="D26" s="39">
        <f t="shared" si="2"/>
        <v>0</v>
      </c>
    </row>
    <row r="27" spans="1:15" x14ac:dyDescent="0.25">
      <c r="A27" s="17">
        <f>A26+('Dados atemporais'!B$4-'Dados atemporais'!B$3)/100</f>
        <v>11</v>
      </c>
      <c r="B27" s="17">
        <f t="shared" si="0"/>
        <v>885.65863037109295</v>
      </c>
      <c r="C27" s="18">
        <f t="shared" si="1"/>
        <v>885.65863037109295</v>
      </c>
      <c r="D27" s="39">
        <f t="shared" si="2"/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7">
        <f>A27+('Dados atemporais'!B$4-'Dados atemporais'!B$3)/100</f>
        <v>11</v>
      </c>
      <c r="B28" s="17">
        <f t="shared" si="0"/>
        <v>885.65863037109295</v>
      </c>
      <c r="C28" s="18">
        <f t="shared" si="1"/>
        <v>885.65863037109295</v>
      </c>
      <c r="D28" s="39">
        <f t="shared" si="2"/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5">
      <c r="A29" s="17">
        <f>A28+('Dados atemporais'!B$4-'Dados atemporais'!B$3)/100</f>
        <v>11</v>
      </c>
      <c r="B29" s="17">
        <f t="shared" si="0"/>
        <v>885.65863037109295</v>
      </c>
      <c r="C29" s="18">
        <f t="shared" si="1"/>
        <v>885.65863037109295</v>
      </c>
      <c r="D29" s="39">
        <f t="shared" si="2"/>
        <v>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A30" s="17">
        <f>A29+('Dados atemporais'!B$4-'Dados atemporais'!B$3)/100</f>
        <v>11</v>
      </c>
      <c r="B30" s="17">
        <f t="shared" si="0"/>
        <v>885.65863037109295</v>
      </c>
      <c r="C30" s="18">
        <f t="shared" si="1"/>
        <v>885.65863037109295</v>
      </c>
      <c r="D30" s="39">
        <f t="shared" si="2"/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5">
      <c r="A31" s="17">
        <f>A30+('Dados atemporais'!B$4-'Dados atemporais'!B$3)/100</f>
        <v>11</v>
      </c>
      <c r="B31" s="17">
        <f t="shared" si="0"/>
        <v>885.65863037109295</v>
      </c>
      <c r="C31" s="18">
        <f t="shared" si="1"/>
        <v>885.65863037109295</v>
      </c>
      <c r="D31" s="39">
        <f t="shared" si="2"/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7">
        <f>A31+('Dados atemporais'!B$4-'Dados atemporais'!B$3)/100</f>
        <v>11</v>
      </c>
      <c r="B32" s="17">
        <f t="shared" si="0"/>
        <v>885.65863037109295</v>
      </c>
      <c r="C32" s="18">
        <f t="shared" si="1"/>
        <v>885.65863037109295</v>
      </c>
      <c r="D32" s="39">
        <f t="shared" si="2"/>
        <v>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7">
        <f>A32+('Dados atemporais'!B$4-'Dados atemporais'!B$3)/100</f>
        <v>11</v>
      </c>
      <c r="B33" s="17">
        <f t="shared" si="0"/>
        <v>885.65863037109295</v>
      </c>
      <c r="C33" s="18">
        <f t="shared" si="1"/>
        <v>885.65863037109295</v>
      </c>
      <c r="D33" s="39">
        <f t="shared" si="2"/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7">
        <f>A33+('Dados atemporais'!B$4-'Dados atemporais'!B$3)/100</f>
        <v>11</v>
      </c>
      <c r="B34" s="17">
        <f t="shared" si="0"/>
        <v>885.65863037109295</v>
      </c>
      <c r="C34" s="18">
        <f t="shared" si="1"/>
        <v>885.65863037109295</v>
      </c>
      <c r="D34" s="39">
        <f t="shared" si="2"/>
        <v>0</v>
      </c>
    </row>
    <row r="35" spans="1:15" x14ac:dyDescent="0.25">
      <c r="A35" s="17">
        <f>A34+('Dados atemporais'!B$4-'Dados atemporais'!B$3)/100</f>
        <v>11</v>
      </c>
      <c r="B35" s="17">
        <f t="shared" si="0"/>
        <v>885.65863037109295</v>
      </c>
      <c r="C35" s="18">
        <f t="shared" si="1"/>
        <v>885.65863037109295</v>
      </c>
      <c r="D35" s="39">
        <f t="shared" si="2"/>
        <v>0</v>
      </c>
    </row>
    <row r="36" spans="1:15" x14ac:dyDescent="0.25">
      <c r="A36" s="17">
        <f>A35+('Dados atemporais'!B$4-'Dados atemporais'!B$3)/100</f>
        <v>11</v>
      </c>
      <c r="B36" s="17">
        <f t="shared" si="0"/>
        <v>885.65863037109295</v>
      </c>
      <c r="C36" s="18">
        <f t="shared" si="1"/>
        <v>885.65863037109295</v>
      </c>
      <c r="D36" s="39">
        <f t="shared" si="2"/>
        <v>0</v>
      </c>
    </row>
    <row r="37" spans="1:15" x14ac:dyDescent="0.25">
      <c r="A37" s="17">
        <f>A36+('Dados atemporais'!B$4-'Dados atemporais'!B$3)/100</f>
        <v>11</v>
      </c>
      <c r="B37" s="17">
        <f t="shared" si="0"/>
        <v>885.65863037109295</v>
      </c>
      <c r="C37" s="18">
        <f t="shared" si="1"/>
        <v>885.65863037109295</v>
      </c>
      <c r="D37" s="39">
        <f t="shared" si="2"/>
        <v>0</v>
      </c>
    </row>
    <row r="38" spans="1:15" x14ac:dyDescent="0.25">
      <c r="A38" s="17">
        <f>A37+('Dados atemporais'!B$4-'Dados atemporais'!B$3)/100</f>
        <v>11</v>
      </c>
      <c r="B38" s="17">
        <f t="shared" si="0"/>
        <v>885.65863037109295</v>
      </c>
      <c r="C38" s="18">
        <f t="shared" si="1"/>
        <v>885.65863037109295</v>
      </c>
      <c r="D38" s="39">
        <f t="shared" si="2"/>
        <v>0</v>
      </c>
    </row>
    <row r="39" spans="1:15" x14ac:dyDescent="0.25">
      <c r="A39" s="17">
        <f>A38+('Dados atemporais'!B$4-'Dados atemporais'!B$3)/100</f>
        <v>11</v>
      </c>
      <c r="B39" s="17">
        <f t="shared" si="0"/>
        <v>885.65863037109295</v>
      </c>
      <c r="C39" s="18">
        <f t="shared" si="1"/>
        <v>885.65863037109295</v>
      </c>
      <c r="D39" s="39">
        <f t="shared" si="2"/>
        <v>0</v>
      </c>
    </row>
    <row r="40" spans="1:15" x14ac:dyDescent="0.25">
      <c r="A40" s="17">
        <f>A39+('Dados atemporais'!B$4-'Dados atemporais'!B$3)/100</f>
        <v>11</v>
      </c>
      <c r="B40" s="17">
        <f t="shared" si="0"/>
        <v>885.65863037109295</v>
      </c>
      <c r="C40" s="18">
        <f t="shared" si="1"/>
        <v>885.65863037109295</v>
      </c>
      <c r="D40" s="39">
        <f t="shared" si="2"/>
        <v>0</v>
      </c>
    </row>
    <row r="41" spans="1:15" x14ac:dyDescent="0.25">
      <c r="A41" s="17">
        <f>A40+('Dados atemporais'!B$4-'Dados atemporais'!B$3)/100</f>
        <v>11</v>
      </c>
      <c r="B41" s="17">
        <f t="shared" si="0"/>
        <v>885.65863037109295</v>
      </c>
      <c r="C41" s="18">
        <f t="shared" si="1"/>
        <v>885.65863037109295</v>
      </c>
      <c r="D41" s="39">
        <f t="shared" si="2"/>
        <v>0</v>
      </c>
    </row>
    <row r="42" spans="1:15" x14ac:dyDescent="0.25">
      <c r="A42" s="17">
        <f>A41+('Dados atemporais'!B$4-'Dados atemporais'!B$3)/100</f>
        <v>11</v>
      </c>
      <c r="B42" s="17">
        <f t="shared" si="0"/>
        <v>885.65863037109295</v>
      </c>
      <c r="C42" s="18">
        <f t="shared" si="1"/>
        <v>885.65863037109295</v>
      </c>
      <c r="D42" s="39">
        <f t="shared" si="2"/>
        <v>0</v>
      </c>
    </row>
    <row r="43" spans="1:15" x14ac:dyDescent="0.25">
      <c r="A43" s="17">
        <f>A42+('Dados atemporais'!B$4-'Dados atemporais'!B$3)/100</f>
        <v>11</v>
      </c>
      <c r="B43" s="17">
        <f t="shared" si="0"/>
        <v>885.65863037109295</v>
      </c>
      <c r="C43" s="18">
        <f t="shared" si="1"/>
        <v>885.65863037109295</v>
      </c>
      <c r="D43" s="39">
        <f t="shared" si="2"/>
        <v>0</v>
      </c>
    </row>
    <row r="44" spans="1:15" x14ac:dyDescent="0.25">
      <c r="A44" s="17">
        <f>A43+('Dados atemporais'!B$4-'Dados atemporais'!B$3)/100</f>
        <v>11</v>
      </c>
      <c r="B44" s="17">
        <f t="shared" si="0"/>
        <v>885.65863037109295</v>
      </c>
      <c r="C44" s="18">
        <f t="shared" si="1"/>
        <v>885.65863037109295</v>
      </c>
      <c r="D44" s="39">
        <f t="shared" si="2"/>
        <v>0</v>
      </c>
    </row>
    <row r="45" spans="1:15" x14ac:dyDescent="0.25">
      <c r="A45" s="17">
        <f>A44+('Dados atemporais'!B$4-'Dados atemporais'!B$3)/100</f>
        <v>11</v>
      </c>
      <c r="B45" s="17">
        <f t="shared" si="0"/>
        <v>885.65863037109295</v>
      </c>
      <c r="C45" s="18">
        <f t="shared" si="1"/>
        <v>885.65863037109295</v>
      </c>
      <c r="D45" s="39">
        <f t="shared" si="2"/>
        <v>0</v>
      </c>
    </row>
    <row r="46" spans="1:15" x14ac:dyDescent="0.25">
      <c r="A46" s="17">
        <f>A45+('Dados atemporais'!B$4-'Dados atemporais'!B$3)/100</f>
        <v>11</v>
      </c>
      <c r="B46" s="17">
        <f t="shared" si="0"/>
        <v>885.65863037109295</v>
      </c>
      <c r="C46" s="18">
        <f t="shared" si="1"/>
        <v>885.65863037109295</v>
      </c>
      <c r="D46" s="39">
        <f t="shared" si="2"/>
        <v>0</v>
      </c>
    </row>
    <row r="47" spans="1:15" x14ac:dyDescent="0.25">
      <c r="A47" s="17">
        <f>A46+('Dados atemporais'!B$4-'Dados atemporais'!B$3)/100</f>
        <v>11</v>
      </c>
      <c r="B47" s="17">
        <f t="shared" si="0"/>
        <v>885.65863037109295</v>
      </c>
      <c r="C47" s="18">
        <f t="shared" si="1"/>
        <v>885.65863037109295</v>
      </c>
      <c r="D47" s="39">
        <f t="shared" si="2"/>
        <v>0</v>
      </c>
    </row>
    <row r="48" spans="1:15" x14ac:dyDescent="0.25">
      <c r="A48" s="17">
        <f>A47+('Dados atemporais'!B$4-'Dados atemporais'!B$3)/100</f>
        <v>11</v>
      </c>
      <c r="B48" s="17">
        <f t="shared" si="0"/>
        <v>885.65863037109295</v>
      </c>
      <c r="C48" s="18">
        <f t="shared" si="1"/>
        <v>885.65863037109295</v>
      </c>
      <c r="D48" s="39">
        <f t="shared" si="2"/>
        <v>0</v>
      </c>
    </row>
    <row r="49" spans="1:4" x14ac:dyDescent="0.25">
      <c r="A49" s="17">
        <f>A48+('Dados atemporais'!B$4-'Dados atemporais'!B$3)/100</f>
        <v>11</v>
      </c>
      <c r="B49" s="17">
        <f t="shared" si="0"/>
        <v>885.65863037109295</v>
      </c>
      <c r="C49" s="18">
        <f t="shared" si="1"/>
        <v>885.65863037109295</v>
      </c>
      <c r="D49" s="39">
        <f t="shared" si="2"/>
        <v>0</v>
      </c>
    </row>
    <row r="50" spans="1:4" x14ac:dyDescent="0.25">
      <c r="A50" s="17">
        <f>A49+('Dados atemporais'!B$4-'Dados atemporais'!B$3)/100</f>
        <v>11</v>
      </c>
      <c r="B50" s="17">
        <f t="shared" si="0"/>
        <v>885.65863037109295</v>
      </c>
      <c r="C50" s="18">
        <f t="shared" si="1"/>
        <v>885.65863037109295</v>
      </c>
      <c r="D50" s="39">
        <f t="shared" si="2"/>
        <v>0</v>
      </c>
    </row>
    <row r="51" spans="1:4" x14ac:dyDescent="0.25">
      <c r="A51" s="17">
        <f>A50+('Dados atemporais'!B$4-'Dados atemporais'!B$3)/100</f>
        <v>11</v>
      </c>
      <c r="B51" s="17">
        <f t="shared" si="0"/>
        <v>885.65863037109295</v>
      </c>
      <c r="C51" s="18">
        <f t="shared" si="1"/>
        <v>885.65863037109295</v>
      </c>
      <c r="D51" s="39">
        <f t="shared" si="2"/>
        <v>0</v>
      </c>
    </row>
    <row r="52" spans="1:4" x14ac:dyDescent="0.25">
      <c r="A52" s="17">
        <f>A51+('Dados atemporais'!B$4-'Dados atemporais'!B$3)/100</f>
        <v>11</v>
      </c>
      <c r="B52" s="17">
        <f t="shared" si="0"/>
        <v>885.65863037109295</v>
      </c>
      <c r="C52" s="18">
        <f t="shared" si="1"/>
        <v>885.65863037109295</v>
      </c>
      <c r="D52" s="39">
        <f t="shared" si="2"/>
        <v>0</v>
      </c>
    </row>
    <row r="53" spans="1:4" x14ac:dyDescent="0.25">
      <c r="A53" s="17">
        <f>A52+('Dados atemporais'!B$4-'Dados atemporais'!B$3)/100</f>
        <v>11</v>
      </c>
      <c r="B53" s="17">
        <f t="shared" si="0"/>
        <v>885.65863037109295</v>
      </c>
      <c r="C53" s="18">
        <f t="shared" si="1"/>
        <v>885.65863037109295</v>
      </c>
      <c r="D53" s="39">
        <f t="shared" si="2"/>
        <v>0</v>
      </c>
    </row>
    <row r="54" spans="1:4" x14ac:dyDescent="0.25">
      <c r="A54" s="17">
        <f>A53+('Dados atemporais'!B$4-'Dados atemporais'!B$3)/100</f>
        <v>11</v>
      </c>
      <c r="B54" s="17">
        <f t="shared" si="0"/>
        <v>885.65863037109295</v>
      </c>
      <c r="C54" s="18">
        <f t="shared" si="1"/>
        <v>885.65863037109295</v>
      </c>
      <c r="D54" s="39">
        <f t="shared" si="2"/>
        <v>0</v>
      </c>
    </row>
    <row r="55" spans="1:4" x14ac:dyDescent="0.25">
      <c r="A55" s="17">
        <f>A54+('Dados atemporais'!B$4-'Dados atemporais'!B$3)/100</f>
        <v>11</v>
      </c>
      <c r="B55" s="17">
        <f t="shared" si="0"/>
        <v>885.65863037109295</v>
      </c>
      <c r="C55" s="18">
        <f t="shared" si="1"/>
        <v>885.65863037109295</v>
      </c>
      <c r="D55" s="39">
        <f t="shared" si="2"/>
        <v>0</v>
      </c>
    </row>
    <row r="56" spans="1:4" x14ac:dyDescent="0.25">
      <c r="A56" s="17">
        <f>A55+('Dados atemporais'!B$4-'Dados atemporais'!B$3)/100</f>
        <v>11</v>
      </c>
      <c r="B56" s="17">
        <f t="shared" si="0"/>
        <v>885.65863037109295</v>
      </c>
      <c r="C56" s="18">
        <f t="shared" si="1"/>
        <v>885.65863037109295</v>
      </c>
      <c r="D56" s="39">
        <f t="shared" si="2"/>
        <v>0</v>
      </c>
    </row>
    <row r="57" spans="1:4" x14ac:dyDescent="0.25">
      <c r="A57" s="17">
        <f>A56+('Dados atemporais'!B$4-'Dados atemporais'!B$3)/100</f>
        <v>11</v>
      </c>
      <c r="B57" s="17">
        <f t="shared" si="0"/>
        <v>885.65863037109295</v>
      </c>
      <c r="C57" s="18">
        <f t="shared" si="1"/>
        <v>885.65863037109295</v>
      </c>
      <c r="D57" s="39">
        <f t="shared" si="2"/>
        <v>0</v>
      </c>
    </row>
    <row r="58" spans="1:4" x14ac:dyDescent="0.25">
      <c r="A58" s="17">
        <f>A57+('Dados atemporais'!B$4-'Dados atemporais'!B$3)/100</f>
        <v>11</v>
      </c>
      <c r="B58" s="17">
        <f t="shared" si="0"/>
        <v>885.65863037109295</v>
      </c>
      <c r="C58" s="18">
        <f t="shared" si="1"/>
        <v>885.65863037109295</v>
      </c>
      <c r="D58" s="39">
        <f t="shared" si="2"/>
        <v>0</v>
      </c>
    </row>
    <row r="59" spans="1:4" x14ac:dyDescent="0.25">
      <c r="A59" s="17">
        <f>A58+('Dados atemporais'!B$4-'Dados atemporais'!B$3)/100</f>
        <v>11</v>
      </c>
      <c r="B59" s="17">
        <f t="shared" si="0"/>
        <v>885.65863037109295</v>
      </c>
      <c r="C59" s="18">
        <f t="shared" si="1"/>
        <v>885.65863037109295</v>
      </c>
      <c r="D59" s="39">
        <f t="shared" si="2"/>
        <v>0</v>
      </c>
    </row>
    <row r="60" spans="1:4" x14ac:dyDescent="0.25">
      <c r="A60" s="17">
        <f>A59+('Dados atemporais'!B$4-'Dados atemporais'!B$3)/100</f>
        <v>11</v>
      </c>
      <c r="B60" s="17">
        <f t="shared" si="0"/>
        <v>885.65863037109295</v>
      </c>
      <c r="C60" s="18">
        <f t="shared" si="1"/>
        <v>885.65863037109295</v>
      </c>
      <c r="D60" s="39">
        <f t="shared" si="2"/>
        <v>0</v>
      </c>
    </row>
    <row r="61" spans="1:4" x14ac:dyDescent="0.25">
      <c r="A61" s="17">
        <f>A60+('Dados atemporais'!B$4-'Dados atemporais'!B$3)/100</f>
        <v>11</v>
      </c>
      <c r="B61" s="17">
        <f t="shared" si="0"/>
        <v>885.65863037109295</v>
      </c>
      <c r="C61" s="18">
        <f t="shared" si="1"/>
        <v>885.65863037109295</v>
      </c>
      <c r="D61" s="39">
        <f t="shared" si="2"/>
        <v>0</v>
      </c>
    </row>
    <row r="62" spans="1:4" x14ac:dyDescent="0.25">
      <c r="A62" s="17">
        <f>A61+('Dados atemporais'!B$4-'Dados atemporais'!B$3)/100</f>
        <v>11</v>
      </c>
      <c r="B62" s="17">
        <f t="shared" si="0"/>
        <v>885.65863037109295</v>
      </c>
      <c r="C62" s="18">
        <f t="shared" si="1"/>
        <v>885.65863037109295</v>
      </c>
      <c r="D62" s="39">
        <f t="shared" si="2"/>
        <v>0</v>
      </c>
    </row>
    <row r="63" spans="1:4" x14ac:dyDescent="0.25">
      <c r="A63" s="17">
        <f>A62+('Dados atemporais'!B$4-'Dados atemporais'!B$3)/100</f>
        <v>11</v>
      </c>
      <c r="B63" s="17">
        <f t="shared" si="0"/>
        <v>885.65863037109295</v>
      </c>
      <c r="C63" s="18">
        <f t="shared" si="1"/>
        <v>885.65863037109295</v>
      </c>
      <c r="D63" s="39">
        <f t="shared" si="2"/>
        <v>0</v>
      </c>
    </row>
    <row r="64" spans="1:4" x14ac:dyDescent="0.25">
      <c r="A64" s="17">
        <f>A63+('Dados atemporais'!B$4-'Dados atemporais'!B$3)/100</f>
        <v>11</v>
      </c>
      <c r="B64" s="17">
        <f t="shared" si="0"/>
        <v>885.65863037109295</v>
      </c>
      <c r="C64" s="18">
        <f t="shared" si="1"/>
        <v>885.65863037109295</v>
      </c>
      <c r="D64" s="39">
        <f t="shared" si="2"/>
        <v>0</v>
      </c>
    </row>
    <row r="65" spans="1:4" x14ac:dyDescent="0.25">
      <c r="A65" s="17">
        <f>A64+('Dados atemporais'!B$4-'Dados atemporais'!B$3)/100</f>
        <v>11</v>
      </c>
      <c r="B65" s="17">
        <f t="shared" si="0"/>
        <v>885.65863037109295</v>
      </c>
      <c r="C65" s="18">
        <f t="shared" si="1"/>
        <v>885.65863037109295</v>
      </c>
      <c r="D65" s="39">
        <f t="shared" si="2"/>
        <v>0</v>
      </c>
    </row>
    <row r="66" spans="1:4" x14ac:dyDescent="0.25">
      <c r="A66" s="17">
        <f>A65+('Dados atemporais'!B$4-'Dados atemporais'!B$3)/100</f>
        <v>11</v>
      </c>
      <c r="B66" s="17">
        <f t="shared" si="0"/>
        <v>885.65863037109295</v>
      </c>
      <c r="C66" s="18">
        <f t="shared" si="1"/>
        <v>885.65863037109295</v>
      </c>
      <c r="D66" s="39">
        <f t="shared" si="2"/>
        <v>0</v>
      </c>
    </row>
    <row r="67" spans="1:4" x14ac:dyDescent="0.25">
      <c r="A67" s="17">
        <f>A66+('Dados atemporais'!B$4-'Dados atemporais'!B$3)/100</f>
        <v>11</v>
      </c>
      <c r="B67" s="17">
        <f t="shared" si="0"/>
        <v>885.65863037109295</v>
      </c>
      <c r="C67" s="18">
        <f t="shared" si="1"/>
        <v>885.65863037109295</v>
      </c>
      <c r="D67" s="39">
        <f t="shared" si="2"/>
        <v>0</v>
      </c>
    </row>
    <row r="68" spans="1:4" x14ac:dyDescent="0.25">
      <c r="A68" s="17">
        <f>A67+('Dados atemporais'!B$4-'Dados atemporais'!B$3)/100</f>
        <v>11</v>
      </c>
      <c r="B68" s="17">
        <f t="shared" si="0"/>
        <v>885.65863037109295</v>
      </c>
      <c r="C68" s="18">
        <f t="shared" si="1"/>
        <v>885.65863037109295</v>
      </c>
      <c r="D68" s="39">
        <f t="shared" si="2"/>
        <v>0</v>
      </c>
    </row>
    <row r="69" spans="1:4" x14ac:dyDescent="0.25">
      <c r="A69" s="17">
        <f>A68+('Dados atemporais'!B$4-'Dados atemporais'!B$3)/100</f>
        <v>11</v>
      </c>
      <c r="B69" s="17">
        <f t="shared" si="0"/>
        <v>885.65863037109295</v>
      </c>
      <c r="C69" s="18">
        <f t="shared" si="1"/>
        <v>885.65863037109295</v>
      </c>
      <c r="D69" s="39">
        <f t="shared" si="2"/>
        <v>0</v>
      </c>
    </row>
    <row r="70" spans="1:4" x14ac:dyDescent="0.25">
      <c r="A70" s="17">
        <f>A69+('Dados atemporais'!B$4-'Dados atemporais'!B$3)/100</f>
        <v>11</v>
      </c>
      <c r="B70" s="17">
        <f t="shared" si="0"/>
        <v>885.65863037109295</v>
      </c>
      <c r="C70" s="18">
        <f t="shared" si="1"/>
        <v>885.65863037109295</v>
      </c>
      <c r="D70" s="39">
        <f t="shared" si="2"/>
        <v>0</v>
      </c>
    </row>
    <row r="71" spans="1:4" x14ac:dyDescent="0.25">
      <c r="A71" s="17">
        <f>A70+('Dados atemporais'!B$4-'Dados atemporais'!B$3)/100</f>
        <v>11</v>
      </c>
      <c r="B71" s="17">
        <f t="shared" si="0"/>
        <v>885.65863037109295</v>
      </c>
      <c r="C71" s="18">
        <f t="shared" si="1"/>
        <v>885.65863037109295</v>
      </c>
      <c r="D71" s="39">
        <f t="shared" si="2"/>
        <v>0</v>
      </c>
    </row>
    <row r="72" spans="1:4" x14ac:dyDescent="0.25">
      <c r="A72" s="17">
        <f>A71+('Dados atemporais'!B$4-'Dados atemporais'!B$3)/100</f>
        <v>11</v>
      </c>
      <c r="B72" s="17">
        <f t="shared" si="0"/>
        <v>885.65863037109295</v>
      </c>
      <c r="C72" s="18">
        <f t="shared" si="1"/>
        <v>885.65863037109295</v>
      </c>
      <c r="D72" s="39">
        <f t="shared" si="2"/>
        <v>0</v>
      </c>
    </row>
    <row r="73" spans="1:4" x14ac:dyDescent="0.25">
      <c r="A73" s="17">
        <f>A72+('Dados atemporais'!B$4-'Dados atemporais'!B$3)/100</f>
        <v>11</v>
      </c>
      <c r="B73" s="17">
        <f t="shared" si="0"/>
        <v>885.65863037109295</v>
      </c>
      <c r="C73" s="18">
        <f t="shared" si="1"/>
        <v>885.65863037109295</v>
      </c>
      <c r="D73" s="39">
        <f t="shared" si="2"/>
        <v>0</v>
      </c>
    </row>
    <row r="74" spans="1:4" x14ac:dyDescent="0.25">
      <c r="A74" s="17">
        <f>A73+('Dados atemporais'!B$4-'Dados atemporais'!B$3)/100</f>
        <v>11</v>
      </c>
      <c r="B74" s="17">
        <f t="shared" ref="B74:B109" si="3">B$1+B$2*A74+B$3*A74^2+B$4*A74^3+B$5*A74^4</f>
        <v>885.65863037109295</v>
      </c>
      <c r="C74" s="18">
        <f t="shared" ref="C74:C109" si="4">$C$1+B74*$C$2</f>
        <v>885.65863037109295</v>
      </c>
      <c r="D74" s="39">
        <f t="shared" ref="D74:D109" si="5">(ABS(B74-C74)/B74)</f>
        <v>0</v>
      </c>
    </row>
    <row r="75" spans="1:4" x14ac:dyDescent="0.25">
      <c r="A75" s="17">
        <f>A74+('Dados atemporais'!B$4-'Dados atemporais'!B$3)/100</f>
        <v>11</v>
      </c>
      <c r="B75" s="17">
        <f t="shared" si="3"/>
        <v>885.65863037109295</v>
      </c>
      <c r="C75" s="18">
        <f t="shared" si="4"/>
        <v>885.65863037109295</v>
      </c>
      <c r="D75" s="39">
        <f t="shared" si="5"/>
        <v>0</v>
      </c>
    </row>
    <row r="76" spans="1:4" x14ac:dyDescent="0.25">
      <c r="A76" s="17">
        <f>A75+('Dados atemporais'!B$4-'Dados atemporais'!B$3)/100</f>
        <v>11</v>
      </c>
      <c r="B76" s="17">
        <f t="shared" si="3"/>
        <v>885.65863037109295</v>
      </c>
      <c r="C76" s="18">
        <f t="shared" si="4"/>
        <v>885.65863037109295</v>
      </c>
      <c r="D76" s="39">
        <f t="shared" si="5"/>
        <v>0</v>
      </c>
    </row>
    <row r="77" spans="1:4" x14ac:dyDescent="0.25">
      <c r="A77" s="17">
        <f>A76+('Dados atemporais'!B$4-'Dados atemporais'!B$3)/100</f>
        <v>11</v>
      </c>
      <c r="B77" s="17">
        <f t="shared" si="3"/>
        <v>885.65863037109295</v>
      </c>
      <c r="C77" s="18">
        <f t="shared" si="4"/>
        <v>885.65863037109295</v>
      </c>
      <c r="D77" s="39">
        <f t="shared" si="5"/>
        <v>0</v>
      </c>
    </row>
    <row r="78" spans="1:4" x14ac:dyDescent="0.25">
      <c r="A78" s="17">
        <f>A77+('Dados atemporais'!B$4-'Dados atemporais'!B$3)/100</f>
        <v>11</v>
      </c>
      <c r="B78" s="17">
        <f t="shared" si="3"/>
        <v>885.65863037109295</v>
      </c>
      <c r="C78" s="18">
        <f t="shared" si="4"/>
        <v>885.65863037109295</v>
      </c>
      <c r="D78" s="39">
        <f t="shared" si="5"/>
        <v>0</v>
      </c>
    </row>
    <row r="79" spans="1:4" x14ac:dyDescent="0.25">
      <c r="A79" s="17">
        <f>A78+('Dados atemporais'!B$4-'Dados atemporais'!B$3)/100</f>
        <v>11</v>
      </c>
      <c r="B79" s="17">
        <f t="shared" si="3"/>
        <v>885.65863037109295</v>
      </c>
      <c r="C79" s="18">
        <f t="shared" si="4"/>
        <v>885.65863037109295</v>
      </c>
      <c r="D79" s="39">
        <f t="shared" si="5"/>
        <v>0</v>
      </c>
    </row>
    <row r="80" spans="1:4" x14ac:dyDescent="0.25">
      <c r="A80" s="17">
        <f>A79+('Dados atemporais'!B$4-'Dados atemporais'!B$3)/100</f>
        <v>11</v>
      </c>
      <c r="B80" s="17">
        <f t="shared" si="3"/>
        <v>885.65863037109295</v>
      </c>
      <c r="C80" s="18">
        <f t="shared" si="4"/>
        <v>885.65863037109295</v>
      </c>
      <c r="D80" s="39">
        <f t="shared" si="5"/>
        <v>0</v>
      </c>
    </row>
    <row r="81" spans="1:4" x14ac:dyDescent="0.25">
      <c r="A81" s="17">
        <f>A80+('Dados atemporais'!B$4-'Dados atemporais'!B$3)/100</f>
        <v>11</v>
      </c>
      <c r="B81" s="17">
        <f t="shared" si="3"/>
        <v>885.65863037109295</v>
      </c>
      <c r="C81" s="18">
        <f t="shared" si="4"/>
        <v>885.65863037109295</v>
      </c>
      <c r="D81" s="39">
        <f t="shared" si="5"/>
        <v>0</v>
      </c>
    </row>
    <row r="82" spans="1:4" x14ac:dyDescent="0.25">
      <c r="A82" s="17">
        <f>A81+('Dados atemporais'!B$4-'Dados atemporais'!B$3)/100</f>
        <v>11</v>
      </c>
      <c r="B82" s="17">
        <f t="shared" si="3"/>
        <v>885.65863037109295</v>
      </c>
      <c r="C82" s="18">
        <f t="shared" si="4"/>
        <v>885.65863037109295</v>
      </c>
      <c r="D82" s="39">
        <f t="shared" si="5"/>
        <v>0</v>
      </c>
    </row>
    <row r="83" spans="1:4" x14ac:dyDescent="0.25">
      <c r="A83" s="17">
        <f>A82+('Dados atemporais'!B$4-'Dados atemporais'!B$3)/100</f>
        <v>11</v>
      </c>
      <c r="B83" s="17">
        <f t="shared" si="3"/>
        <v>885.65863037109295</v>
      </c>
      <c r="C83" s="18">
        <f t="shared" si="4"/>
        <v>885.65863037109295</v>
      </c>
      <c r="D83" s="39">
        <f t="shared" si="5"/>
        <v>0</v>
      </c>
    </row>
    <row r="84" spans="1:4" x14ac:dyDescent="0.25">
      <c r="A84" s="17">
        <f>A83+('Dados atemporais'!B$4-'Dados atemporais'!B$3)/100</f>
        <v>11</v>
      </c>
      <c r="B84" s="17">
        <f t="shared" si="3"/>
        <v>885.65863037109295</v>
      </c>
      <c r="C84" s="18">
        <f t="shared" si="4"/>
        <v>885.65863037109295</v>
      </c>
      <c r="D84" s="39">
        <f t="shared" si="5"/>
        <v>0</v>
      </c>
    </row>
    <row r="85" spans="1:4" x14ac:dyDescent="0.25">
      <c r="A85" s="17">
        <f>A84+('Dados atemporais'!B$4-'Dados atemporais'!B$3)/100</f>
        <v>11</v>
      </c>
      <c r="B85" s="17">
        <f t="shared" si="3"/>
        <v>885.65863037109295</v>
      </c>
      <c r="C85" s="18">
        <f t="shared" si="4"/>
        <v>885.65863037109295</v>
      </c>
      <c r="D85" s="39">
        <f t="shared" si="5"/>
        <v>0</v>
      </c>
    </row>
    <row r="86" spans="1:4" x14ac:dyDescent="0.25">
      <c r="A86" s="17">
        <f>A85+('Dados atemporais'!B$4-'Dados atemporais'!B$3)/100</f>
        <v>11</v>
      </c>
      <c r="B86" s="17">
        <f t="shared" si="3"/>
        <v>885.65863037109295</v>
      </c>
      <c r="C86" s="18">
        <f t="shared" si="4"/>
        <v>885.65863037109295</v>
      </c>
      <c r="D86" s="39">
        <f t="shared" si="5"/>
        <v>0</v>
      </c>
    </row>
    <row r="87" spans="1:4" x14ac:dyDescent="0.25">
      <c r="A87" s="17">
        <f>A86+('Dados atemporais'!B$4-'Dados atemporais'!B$3)/100</f>
        <v>11</v>
      </c>
      <c r="B87" s="17">
        <f t="shared" si="3"/>
        <v>885.65863037109295</v>
      </c>
      <c r="C87" s="18">
        <f t="shared" si="4"/>
        <v>885.65863037109295</v>
      </c>
      <c r="D87" s="39">
        <f t="shared" si="5"/>
        <v>0</v>
      </c>
    </row>
    <row r="88" spans="1:4" x14ac:dyDescent="0.25">
      <c r="A88" s="17">
        <f>A87+('Dados atemporais'!B$4-'Dados atemporais'!B$3)/100</f>
        <v>11</v>
      </c>
      <c r="B88" s="17">
        <f t="shared" si="3"/>
        <v>885.65863037109295</v>
      </c>
      <c r="C88" s="18">
        <f t="shared" si="4"/>
        <v>885.65863037109295</v>
      </c>
      <c r="D88" s="39">
        <f t="shared" si="5"/>
        <v>0</v>
      </c>
    </row>
    <row r="89" spans="1:4" x14ac:dyDescent="0.25">
      <c r="A89" s="17">
        <f>A88+('Dados atemporais'!B$4-'Dados atemporais'!B$3)/100</f>
        <v>11</v>
      </c>
      <c r="B89" s="17">
        <f t="shared" si="3"/>
        <v>885.65863037109295</v>
      </c>
      <c r="C89" s="18">
        <f t="shared" si="4"/>
        <v>885.65863037109295</v>
      </c>
      <c r="D89" s="39">
        <f t="shared" si="5"/>
        <v>0</v>
      </c>
    </row>
    <row r="90" spans="1:4" x14ac:dyDescent="0.25">
      <c r="A90" s="17">
        <f>A89+('Dados atemporais'!B$4-'Dados atemporais'!B$3)/100</f>
        <v>11</v>
      </c>
      <c r="B90" s="17">
        <f t="shared" si="3"/>
        <v>885.65863037109295</v>
      </c>
      <c r="C90" s="18">
        <f t="shared" si="4"/>
        <v>885.65863037109295</v>
      </c>
      <c r="D90" s="39">
        <f t="shared" si="5"/>
        <v>0</v>
      </c>
    </row>
    <row r="91" spans="1:4" x14ac:dyDescent="0.25">
      <c r="A91" s="17">
        <f>A90+('Dados atemporais'!B$4-'Dados atemporais'!B$3)/100</f>
        <v>11</v>
      </c>
      <c r="B91" s="17">
        <f t="shared" si="3"/>
        <v>885.65863037109295</v>
      </c>
      <c r="C91" s="18">
        <f t="shared" si="4"/>
        <v>885.65863037109295</v>
      </c>
      <c r="D91" s="39">
        <f t="shared" si="5"/>
        <v>0</v>
      </c>
    </row>
    <row r="92" spans="1:4" x14ac:dyDescent="0.25">
      <c r="A92" s="17">
        <f>A91+('Dados atemporais'!B$4-'Dados atemporais'!B$3)/100</f>
        <v>11</v>
      </c>
      <c r="B92" s="17">
        <f t="shared" si="3"/>
        <v>885.65863037109295</v>
      </c>
      <c r="C92" s="18">
        <f t="shared" si="4"/>
        <v>885.65863037109295</v>
      </c>
      <c r="D92" s="39">
        <f t="shared" si="5"/>
        <v>0</v>
      </c>
    </row>
    <row r="93" spans="1:4" x14ac:dyDescent="0.25">
      <c r="A93" s="17">
        <f>A92+('Dados atemporais'!B$4-'Dados atemporais'!B$3)/100</f>
        <v>11</v>
      </c>
      <c r="B93" s="17">
        <f t="shared" si="3"/>
        <v>885.65863037109295</v>
      </c>
      <c r="C93" s="18">
        <f t="shared" si="4"/>
        <v>885.65863037109295</v>
      </c>
      <c r="D93" s="39">
        <f t="shared" si="5"/>
        <v>0</v>
      </c>
    </row>
    <row r="94" spans="1:4" x14ac:dyDescent="0.25">
      <c r="A94" s="17">
        <f>A93+('Dados atemporais'!B$4-'Dados atemporais'!B$3)/100</f>
        <v>11</v>
      </c>
      <c r="B94" s="17">
        <f t="shared" si="3"/>
        <v>885.65863037109295</v>
      </c>
      <c r="C94" s="18">
        <f t="shared" si="4"/>
        <v>885.65863037109295</v>
      </c>
      <c r="D94" s="39">
        <f t="shared" si="5"/>
        <v>0</v>
      </c>
    </row>
    <row r="95" spans="1:4" x14ac:dyDescent="0.25">
      <c r="A95" s="17">
        <f>A94+('Dados atemporais'!B$4-'Dados atemporais'!B$3)/100</f>
        <v>11</v>
      </c>
      <c r="B95" s="17">
        <f t="shared" si="3"/>
        <v>885.65863037109295</v>
      </c>
      <c r="C95" s="18">
        <f t="shared" si="4"/>
        <v>885.65863037109295</v>
      </c>
      <c r="D95" s="39">
        <f t="shared" si="5"/>
        <v>0</v>
      </c>
    </row>
    <row r="96" spans="1:4" x14ac:dyDescent="0.25">
      <c r="A96" s="17">
        <f>A95+('Dados atemporais'!B$4-'Dados atemporais'!B$3)/100</f>
        <v>11</v>
      </c>
      <c r="B96" s="17">
        <f t="shared" si="3"/>
        <v>885.65863037109295</v>
      </c>
      <c r="C96" s="18">
        <f t="shared" si="4"/>
        <v>885.65863037109295</v>
      </c>
      <c r="D96" s="39">
        <f t="shared" si="5"/>
        <v>0</v>
      </c>
    </row>
    <row r="97" spans="1:4" x14ac:dyDescent="0.25">
      <c r="A97" s="17">
        <f>A96+('Dados atemporais'!B$4-'Dados atemporais'!B$3)/100</f>
        <v>11</v>
      </c>
      <c r="B97" s="17">
        <f t="shared" si="3"/>
        <v>885.65863037109295</v>
      </c>
      <c r="C97" s="18">
        <f t="shared" si="4"/>
        <v>885.65863037109295</v>
      </c>
      <c r="D97" s="39">
        <f t="shared" si="5"/>
        <v>0</v>
      </c>
    </row>
    <row r="98" spans="1:4" x14ac:dyDescent="0.25">
      <c r="A98" s="17">
        <f>A97+('Dados atemporais'!B$4-'Dados atemporais'!B$3)/100</f>
        <v>11</v>
      </c>
      <c r="B98" s="17">
        <f t="shared" si="3"/>
        <v>885.65863037109295</v>
      </c>
      <c r="C98" s="18">
        <f t="shared" si="4"/>
        <v>885.65863037109295</v>
      </c>
      <c r="D98" s="39">
        <f t="shared" si="5"/>
        <v>0</v>
      </c>
    </row>
    <row r="99" spans="1:4" x14ac:dyDescent="0.25">
      <c r="A99" s="17">
        <f>A98+('Dados atemporais'!B$4-'Dados atemporais'!B$3)/100</f>
        <v>11</v>
      </c>
      <c r="B99" s="17">
        <f t="shared" si="3"/>
        <v>885.65863037109295</v>
      </c>
      <c r="C99" s="18">
        <f t="shared" si="4"/>
        <v>885.65863037109295</v>
      </c>
      <c r="D99" s="39">
        <f t="shared" si="5"/>
        <v>0</v>
      </c>
    </row>
    <row r="100" spans="1:4" x14ac:dyDescent="0.25">
      <c r="A100" s="17">
        <f>A99+('Dados atemporais'!B$4-'Dados atemporais'!B$3)/100</f>
        <v>11</v>
      </c>
      <c r="B100" s="17">
        <f t="shared" si="3"/>
        <v>885.65863037109295</v>
      </c>
      <c r="C100" s="18">
        <f t="shared" si="4"/>
        <v>885.65863037109295</v>
      </c>
      <c r="D100" s="39">
        <f t="shared" si="5"/>
        <v>0</v>
      </c>
    </row>
    <row r="101" spans="1:4" x14ac:dyDescent="0.25">
      <c r="A101" s="17">
        <f>A100+('Dados atemporais'!B$4-'Dados atemporais'!B$3)/100</f>
        <v>11</v>
      </c>
      <c r="B101" s="17">
        <f t="shared" si="3"/>
        <v>885.65863037109295</v>
      </c>
      <c r="C101" s="18">
        <f t="shared" si="4"/>
        <v>885.65863037109295</v>
      </c>
      <c r="D101" s="39">
        <f t="shared" si="5"/>
        <v>0</v>
      </c>
    </row>
    <row r="102" spans="1:4" x14ac:dyDescent="0.25">
      <c r="A102" s="17">
        <f>A101+('Dados atemporais'!B$4-'Dados atemporais'!B$3)/100</f>
        <v>11</v>
      </c>
      <c r="B102" s="17">
        <f t="shared" si="3"/>
        <v>885.65863037109295</v>
      </c>
      <c r="C102" s="18">
        <f t="shared" si="4"/>
        <v>885.65863037109295</v>
      </c>
      <c r="D102" s="39">
        <f t="shared" si="5"/>
        <v>0</v>
      </c>
    </row>
    <row r="103" spans="1:4" x14ac:dyDescent="0.25">
      <c r="A103" s="17">
        <f>A102+('Dados atemporais'!B$4-'Dados atemporais'!B$3)/100</f>
        <v>11</v>
      </c>
      <c r="B103" s="17">
        <f t="shared" si="3"/>
        <v>885.65863037109295</v>
      </c>
      <c r="C103" s="18">
        <f t="shared" si="4"/>
        <v>885.65863037109295</v>
      </c>
      <c r="D103" s="39">
        <f t="shared" si="5"/>
        <v>0</v>
      </c>
    </row>
    <row r="104" spans="1:4" x14ac:dyDescent="0.25">
      <c r="A104" s="17">
        <f>A103+('Dados atemporais'!B$4-'Dados atemporais'!B$3)/100</f>
        <v>11</v>
      </c>
      <c r="B104" s="17">
        <f t="shared" si="3"/>
        <v>885.65863037109295</v>
      </c>
      <c r="C104" s="18">
        <f t="shared" si="4"/>
        <v>885.65863037109295</v>
      </c>
      <c r="D104" s="39">
        <f t="shared" si="5"/>
        <v>0</v>
      </c>
    </row>
    <row r="105" spans="1:4" x14ac:dyDescent="0.25">
      <c r="A105" s="17">
        <f>A104+('Dados atemporais'!B$4-'Dados atemporais'!B$3)/100</f>
        <v>11</v>
      </c>
      <c r="B105" s="17">
        <f t="shared" si="3"/>
        <v>885.65863037109295</v>
      </c>
      <c r="C105" s="18">
        <f t="shared" si="4"/>
        <v>885.65863037109295</v>
      </c>
      <c r="D105" s="39">
        <f t="shared" si="5"/>
        <v>0</v>
      </c>
    </row>
    <row r="106" spans="1:4" x14ac:dyDescent="0.25">
      <c r="A106" s="17">
        <f>A105+('Dados atemporais'!B$4-'Dados atemporais'!B$3)/100</f>
        <v>11</v>
      </c>
      <c r="B106" s="17">
        <f t="shared" si="3"/>
        <v>885.65863037109295</v>
      </c>
      <c r="C106" s="18">
        <f t="shared" si="4"/>
        <v>885.65863037109295</v>
      </c>
      <c r="D106" s="39">
        <f t="shared" si="5"/>
        <v>0</v>
      </c>
    </row>
    <row r="107" spans="1:4" x14ac:dyDescent="0.25">
      <c r="A107" s="17">
        <f>A106+('Dados atemporais'!B$4-'Dados atemporais'!B$3)/100</f>
        <v>11</v>
      </c>
      <c r="B107" s="17">
        <f t="shared" si="3"/>
        <v>885.65863037109295</v>
      </c>
      <c r="C107" s="18">
        <f t="shared" si="4"/>
        <v>885.65863037109295</v>
      </c>
      <c r="D107" s="39">
        <f t="shared" si="5"/>
        <v>0</v>
      </c>
    </row>
    <row r="108" spans="1:4" x14ac:dyDescent="0.25">
      <c r="A108" s="17">
        <f>A107+('Dados atemporais'!B$4-'Dados atemporais'!B$3)/100</f>
        <v>11</v>
      </c>
      <c r="B108" s="17">
        <f t="shared" si="3"/>
        <v>885.65863037109295</v>
      </c>
      <c r="C108" s="18">
        <f t="shared" si="4"/>
        <v>885.65863037109295</v>
      </c>
      <c r="D108" s="39">
        <f t="shared" si="5"/>
        <v>0</v>
      </c>
    </row>
    <row r="109" spans="1:4" x14ac:dyDescent="0.25">
      <c r="A109" s="17">
        <f>A108+('Dados atemporais'!B$4-'Dados atemporais'!B$3)/100</f>
        <v>11</v>
      </c>
      <c r="B109" s="17">
        <f t="shared" si="3"/>
        <v>885.65863037109295</v>
      </c>
      <c r="C109" s="18">
        <f t="shared" si="4"/>
        <v>885.65863037109295</v>
      </c>
      <c r="D109" s="39">
        <f t="shared" si="5"/>
        <v>0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topLeftCell="A87" workbookViewId="0">
      <selection activeCell="A10" sqref="A10:A109"/>
    </sheetView>
  </sheetViews>
  <sheetFormatPr defaultRowHeight="15" x14ac:dyDescent="0.25"/>
  <cols>
    <col min="1" max="1" width="18.42578125" customWidth="1"/>
    <col min="2" max="2" width="20.28515625" customWidth="1"/>
    <col min="3" max="3" width="24.140625" customWidth="1"/>
    <col min="4" max="4" width="14" customWidth="1"/>
    <col min="14" max="14" width="19.5703125" customWidth="1"/>
  </cols>
  <sheetData>
    <row r="1" spans="1:4" ht="18" x14ac:dyDescent="0.25">
      <c r="A1" s="13" t="s">
        <v>19</v>
      </c>
      <c r="B1" s="2">
        <f>'Dados atemporais'!B17</f>
        <v>856.08978271484295</v>
      </c>
      <c r="C1">
        <v>856.12</v>
      </c>
    </row>
    <row r="2" spans="1:4" ht="18" x14ac:dyDescent="0.25">
      <c r="A2" s="13" t="s">
        <v>20</v>
      </c>
      <c r="B2" s="1">
        <f>'Dados atemporais'!C17</f>
        <v>7.6499991118907902E-3</v>
      </c>
      <c r="C2">
        <v>1.5599999999999999E-2</v>
      </c>
    </row>
    <row r="3" spans="1:4" ht="18" x14ac:dyDescent="0.25">
      <c r="A3" s="13" t="s">
        <v>21</v>
      </c>
      <c r="B3" s="1">
        <f>'Dados atemporais'!D17</f>
        <v>-5.4500001169799302E-6</v>
      </c>
    </row>
    <row r="4" spans="1:4" ht="18" x14ac:dyDescent="0.25">
      <c r="A4" s="13" t="s">
        <v>22</v>
      </c>
      <c r="B4" s="1">
        <f>'Dados atemporais'!E17</f>
        <v>2.64999999721737E-9</v>
      </c>
    </row>
    <row r="5" spans="1:4" ht="18" x14ac:dyDescent="0.25">
      <c r="A5" s="13" t="s">
        <v>23</v>
      </c>
      <c r="B5" s="1">
        <f>'Dados atemporais'!F17</f>
        <v>-4.5999998515150404E-13</v>
      </c>
    </row>
    <row r="6" spans="1:4" x14ac:dyDescent="0.25">
      <c r="A6" s="13" t="s">
        <v>32</v>
      </c>
      <c r="B6" s="24">
        <f>AVERAGE(D9:D109)</f>
        <v>1.49224280645168E-2</v>
      </c>
    </row>
    <row r="7" spans="1:4" x14ac:dyDescent="0.25">
      <c r="A7" s="13"/>
      <c r="B7" s="14"/>
    </row>
    <row r="8" spans="1:4" x14ac:dyDescent="0.25">
      <c r="A8" s="15" t="s">
        <v>24</v>
      </c>
      <c r="B8" s="35" t="s">
        <v>25</v>
      </c>
      <c r="C8" s="35" t="s">
        <v>48</v>
      </c>
      <c r="D8" s="35" t="s">
        <v>49</v>
      </c>
    </row>
    <row r="9" spans="1:4" x14ac:dyDescent="0.25">
      <c r="A9" s="17">
        <v>0</v>
      </c>
      <c r="B9" s="17">
        <f>B$1+B$2*A9+B$3*A9^2+B$4*A9^3+B$5*A9^4</f>
        <v>856.08978271484295</v>
      </c>
      <c r="C9" s="38">
        <f>$C$1+$C$2*A9</f>
        <v>856.12</v>
      </c>
      <c r="D9" s="39">
        <f>(ABS(B9-C9)/B9)</f>
        <v>3.5296864612990601E-5</v>
      </c>
    </row>
    <row r="10" spans="1:4" x14ac:dyDescent="0.25">
      <c r="A10" s="17">
        <f>A9+('Dados atemporais'!$B$15)/100</f>
        <v>22.3</v>
      </c>
      <c r="B10" s="17">
        <f t="shared" ref="B10:B73" si="0">B$1+B$2*A10+B$3*A10^2+B$4*A10^3+B$5*A10^4</f>
        <v>856.25769673807565</v>
      </c>
      <c r="C10" s="38">
        <f t="shared" ref="C10:C73" si="1">$C$1+$C$2*A10</f>
        <v>856.46788000000004</v>
      </c>
      <c r="D10" s="39">
        <f t="shared" ref="D10:D73" si="2">(ABS(B10-C10)/B10)</f>
        <v>2.4546729649856677E-4</v>
      </c>
    </row>
    <row r="11" spans="1:4" x14ac:dyDescent="0.25">
      <c r="A11" s="17">
        <f>A10+('Dados atemporais'!$B$15)/100</f>
        <v>44.6</v>
      </c>
      <c r="B11" s="17">
        <f t="shared" si="0"/>
        <v>856.42036503171232</v>
      </c>
      <c r="C11" s="38">
        <f t="shared" si="1"/>
        <v>856.81575999999995</v>
      </c>
      <c r="D11" s="39">
        <f t="shared" si="2"/>
        <v>4.6168328595618078E-4</v>
      </c>
    </row>
    <row r="12" spans="1:4" x14ac:dyDescent="0.25">
      <c r="A12" s="17">
        <f>A11+('Dados atemporais'!$B$15)/100</f>
        <v>66.900000000000006</v>
      </c>
      <c r="B12" s="17">
        <f t="shared" si="0"/>
        <v>856.57795982462414</v>
      </c>
      <c r="C12" s="38">
        <f t="shared" si="1"/>
        <v>857.16363999999999</v>
      </c>
      <c r="D12" s="39">
        <f t="shared" si="2"/>
        <v>6.8374415738615784E-4</v>
      </c>
    </row>
    <row r="13" spans="1:4" x14ac:dyDescent="0.25">
      <c r="A13" s="17">
        <f>A12+('Dados atemporais'!$B$15)/100</f>
        <v>89.2</v>
      </c>
      <c r="B13" s="17">
        <f t="shared" si="0"/>
        <v>856.73065061551983</v>
      </c>
      <c r="C13" s="38">
        <f t="shared" si="1"/>
        <v>857.51152000000002</v>
      </c>
      <c r="D13" s="39">
        <f t="shared" si="2"/>
        <v>9.1145260639288034E-4</v>
      </c>
    </row>
    <row r="14" spans="1:4" x14ac:dyDescent="0.25">
      <c r="A14" s="17">
        <f>A13+('Dados atemporais'!$B$15)/100</f>
        <v>111.5</v>
      </c>
      <c r="B14" s="17">
        <f t="shared" si="0"/>
        <v>856.87860417294519</v>
      </c>
      <c r="C14" s="38">
        <f t="shared" si="1"/>
        <v>857.85940000000005</v>
      </c>
      <c r="D14" s="39">
        <f t="shared" si="2"/>
        <v>1.1446146773632206E-3</v>
      </c>
    </row>
    <row r="15" spans="1:4" x14ac:dyDescent="0.25">
      <c r="A15" s="17">
        <f>A14+('Dados atemporais'!$B$15)/100</f>
        <v>133.80000000000001</v>
      </c>
      <c r="B15" s="17">
        <f t="shared" si="0"/>
        <v>857.02198453528388</v>
      </c>
      <c r="C15" s="38">
        <f t="shared" si="1"/>
        <v>858.20727999999997</v>
      </c>
      <c r="D15" s="39">
        <f t="shared" si="2"/>
        <v>1.3830397423921538E-3</v>
      </c>
    </row>
    <row r="16" spans="1:4" x14ac:dyDescent="0.25">
      <c r="A16" s="17">
        <f>A15+('Dados atemporais'!$B$15)/100</f>
        <v>156.10000000000002</v>
      </c>
      <c r="B16" s="17">
        <f t="shared" si="0"/>
        <v>857.16095301075677</v>
      </c>
      <c r="C16" s="38">
        <f t="shared" si="1"/>
        <v>858.55516</v>
      </c>
      <c r="D16" s="39">
        <f t="shared" si="2"/>
        <v>1.6265404815118004E-3</v>
      </c>
    </row>
    <row r="17" spans="1:14" x14ac:dyDescent="0.25">
      <c r="A17" s="17">
        <f>A16+('Dados atemporais'!$B$15)/100</f>
        <v>178.40000000000003</v>
      </c>
      <c r="B17" s="17">
        <f t="shared" si="0"/>
        <v>857.29566817742227</v>
      </c>
      <c r="C17" s="38">
        <f t="shared" si="1"/>
        <v>858.90304000000003</v>
      </c>
      <c r="D17" s="39">
        <f t="shared" si="2"/>
        <v>1.8749328641715548E-3</v>
      </c>
    </row>
    <row r="18" spans="1:14" x14ac:dyDescent="0.25">
      <c r="A18" s="17">
        <f>A17+('Dados atemporais'!$B$15)/100</f>
        <v>200.70000000000005</v>
      </c>
      <c r="B18" s="17">
        <f t="shared" si="0"/>
        <v>857.42628588317564</v>
      </c>
      <c r="C18" s="38">
        <f t="shared" si="1"/>
        <v>859.25091999999995</v>
      </c>
      <c r="D18" s="39">
        <f t="shared" si="2"/>
        <v>2.1280361319281037E-3</v>
      </c>
    </row>
    <row r="19" spans="1:14" x14ac:dyDescent="0.25">
      <c r="A19" s="17">
        <f>A18+('Dados atemporais'!$B$15)/100</f>
        <v>223.00000000000006</v>
      </c>
      <c r="B19" s="17">
        <f t="shared" si="0"/>
        <v>857.55295924575034</v>
      </c>
      <c r="C19" s="38">
        <f t="shared" si="1"/>
        <v>859.59879999999998</v>
      </c>
      <c r="D19" s="39">
        <f t="shared" si="2"/>
        <v>2.3856727822956052E-3</v>
      </c>
    </row>
    <row r="20" spans="1:14" x14ac:dyDescent="0.25">
      <c r="A20" s="17">
        <f>A19+('Dados atemporais'!$B$15)/100</f>
        <v>245.30000000000007</v>
      </c>
      <c r="B20" s="17">
        <f t="shared" si="0"/>
        <v>857.67583865271661</v>
      </c>
      <c r="C20" s="38">
        <f t="shared" si="1"/>
        <v>859.94668000000001</v>
      </c>
      <c r="D20" s="39">
        <f t="shared" si="2"/>
        <v>2.6476685537167141E-3</v>
      </c>
    </row>
    <row r="21" spans="1:14" x14ac:dyDescent="0.25">
      <c r="A21" s="17">
        <f>A20+('Dados atemporais'!$B$15)/100</f>
        <v>267.60000000000008</v>
      </c>
      <c r="B21" s="17">
        <f t="shared" si="0"/>
        <v>857.79507176148275</v>
      </c>
      <c r="C21" s="38">
        <f t="shared" si="1"/>
        <v>860.29456000000005</v>
      </c>
      <c r="D21" s="39">
        <f t="shared" si="2"/>
        <v>2.9138524116075889E-3</v>
      </c>
    </row>
    <row r="22" spans="1:14" x14ac:dyDescent="0.25">
      <c r="A22" s="17">
        <f>A21+('Dados atemporais'!$B$15)/100</f>
        <v>289.90000000000009</v>
      </c>
      <c r="B22" s="17">
        <f t="shared" si="0"/>
        <v>857.91080349929359</v>
      </c>
      <c r="C22" s="38">
        <f t="shared" si="1"/>
        <v>860.64243999999997</v>
      </c>
      <c r="D22" s="39">
        <f t="shared" si="2"/>
        <v>3.1840565354398424E-3</v>
      </c>
    </row>
    <row r="23" spans="1:14" x14ac:dyDescent="0.25">
      <c r="A23" s="17">
        <f>A22+('Dados atemporais'!$B$15)/100</f>
        <v>312.2000000000001</v>
      </c>
      <c r="B23" s="17">
        <f t="shared" si="0"/>
        <v>858.02317606323231</v>
      </c>
      <c r="C23" s="38">
        <f t="shared" si="1"/>
        <v>860.99032</v>
      </c>
      <c r="D23" s="39">
        <f t="shared" si="2"/>
        <v>3.4581163068129286E-3</v>
      </c>
    </row>
    <row r="24" spans="1:14" x14ac:dyDescent="0.25">
      <c r="A24" s="17">
        <f>A23+('Dados atemporais'!$B$15)/100</f>
        <v>334.50000000000011</v>
      </c>
      <c r="B24" s="17">
        <f t="shared" si="0"/>
        <v>858.1323289202187</v>
      </c>
      <c r="C24" s="38">
        <f t="shared" si="1"/>
        <v>861.33820000000003</v>
      </c>
      <c r="D24" s="39">
        <f t="shared" si="2"/>
        <v>3.7358702984832824E-3</v>
      </c>
    </row>
    <row r="25" spans="1:14" x14ac:dyDescent="0.25">
      <c r="A25" s="17">
        <f>A24+('Dados atemporais'!$B$15)/100</f>
        <v>356.80000000000013</v>
      </c>
      <c r="B25" s="17">
        <f t="shared" si="0"/>
        <v>858.23839880701053</v>
      </c>
      <c r="C25" s="38">
        <f t="shared" si="1"/>
        <v>861.68608000000006</v>
      </c>
      <c r="D25" s="39">
        <f t="shared" si="2"/>
        <v>4.0171602643064731E-3</v>
      </c>
    </row>
    <row r="26" spans="1:14" x14ac:dyDescent="0.25">
      <c r="A26" s="17">
        <f>A25+('Dados atemporais'!$B$15)/100</f>
        <v>379.10000000000014</v>
      </c>
      <c r="B26" s="17">
        <f t="shared" si="0"/>
        <v>858.34151973020289</v>
      </c>
      <c r="C26" s="38">
        <f t="shared" si="1"/>
        <v>862.03395999999998</v>
      </c>
      <c r="D26" s="39">
        <f t="shared" si="2"/>
        <v>4.3018311300584769E-3</v>
      </c>
    </row>
    <row r="27" spans="1:14" x14ac:dyDescent="0.25">
      <c r="A27" s="17">
        <f>A26+('Dados atemporais'!$B$15)/100</f>
        <v>401.40000000000015</v>
      </c>
      <c r="B27" s="17">
        <f t="shared" si="0"/>
        <v>858.44182296622762</v>
      </c>
      <c r="C27" s="38">
        <f t="shared" si="1"/>
        <v>862.38184000000001</v>
      </c>
      <c r="D27" s="39">
        <f t="shared" si="2"/>
        <v>4.5897309850983321E-3</v>
      </c>
      <c r="E27" s="3"/>
    </row>
    <row r="28" spans="1:14" x14ac:dyDescent="0.25">
      <c r="A28" s="17">
        <f>A27+('Dados atemporais'!$B$15)/100</f>
        <v>423.70000000000016</v>
      </c>
      <c r="B28" s="17">
        <f t="shared" si="0"/>
        <v>858.53943706135499</v>
      </c>
      <c r="C28" s="38">
        <f t="shared" si="1"/>
        <v>862.72972000000004</v>
      </c>
      <c r="D28" s="39">
        <f t="shared" si="2"/>
        <v>4.8807110748316142E-3</v>
      </c>
    </row>
    <row r="29" spans="1:14" ht="15" customHeight="1" x14ac:dyDescent="0.25">
      <c r="A29" s="17">
        <f>A28+('Dados atemporais'!$B$15)/100</f>
        <v>446.00000000000017</v>
      </c>
      <c r="B29" s="17">
        <f t="shared" si="0"/>
        <v>858.6344878316919</v>
      </c>
      <c r="C29" s="38">
        <f t="shared" si="1"/>
        <v>863.07759999999996</v>
      </c>
      <c r="D29" s="39">
        <f t="shared" si="2"/>
        <v>5.1746257939489998E-3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ht="15" customHeight="1" x14ac:dyDescent="0.25">
      <c r="A30" s="17">
        <f>A29+('Dados atemporais'!$B$15)/100</f>
        <v>468.30000000000018</v>
      </c>
      <c r="B30" s="17">
        <f t="shared" si="0"/>
        <v>858.72709836318325</v>
      </c>
      <c r="C30" s="38">
        <f t="shared" si="1"/>
        <v>863.42547999999999</v>
      </c>
      <c r="D30" s="39">
        <f t="shared" si="2"/>
        <v>5.471332680396737E-3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ht="15" customHeight="1" x14ac:dyDescent="0.25">
      <c r="A31" s="17">
        <f>A30+('Dados atemporais'!$B$15)/100</f>
        <v>490.60000000000019</v>
      </c>
      <c r="B31" s="17">
        <f t="shared" si="0"/>
        <v>858.81738901161077</v>
      </c>
      <c r="C31" s="38">
        <f t="shared" si="1"/>
        <v>863.77336000000003</v>
      </c>
      <c r="D31" s="39">
        <f t="shared" si="2"/>
        <v>5.7706924100511562E-3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7">
        <f>A31+('Dados atemporais'!$B$15)/100</f>
        <v>512.9000000000002</v>
      </c>
      <c r="B32" s="17">
        <f t="shared" si="0"/>
        <v>858.90547740259387</v>
      </c>
      <c r="C32" s="38">
        <f t="shared" si="1"/>
        <v>864.12124000000006</v>
      </c>
      <c r="D32" s="39">
        <f t="shared" si="2"/>
        <v>6.0725687920620908E-3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7">
        <f>A32+('Dados atemporais'!$B$15)/100</f>
        <v>535.20000000000016</v>
      </c>
      <c r="B33" s="17">
        <f t="shared" si="0"/>
        <v>858.99147843158971</v>
      </c>
      <c r="C33" s="38">
        <f t="shared" si="1"/>
        <v>864.46911999999998</v>
      </c>
      <c r="D33" s="39">
        <f t="shared" si="2"/>
        <v>6.3768287648344859E-3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7">
        <f>A33+('Dados atemporais'!$B$15)/100</f>
        <v>557.50000000000011</v>
      </c>
      <c r="B34" s="17">
        <f t="shared" si="0"/>
        <v>859.07550426389207</v>
      </c>
      <c r="C34" s="38">
        <f t="shared" si="1"/>
        <v>864.81700000000001</v>
      </c>
      <c r="D34" s="39">
        <f t="shared" si="2"/>
        <v>6.6833423926196071E-3</v>
      </c>
    </row>
    <row r="35" spans="1:14" x14ac:dyDescent="0.25">
      <c r="A35" s="17">
        <f>A34+('Dados atemporais'!$B$15)/100</f>
        <v>579.80000000000007</v>
      </c>
      <c r="B35" s="17">
        <f t="shared" si="0"/>
        <v>859.15766433463273</v>
      </c>
      <c r="C35" s="38">
        <f t="shared" si="1"/>
        <v>865.16488000000004</v>
      </c>
      <c r="D35" s="39">
        <f t="shared" si="2"/>
        <v>6.9919828626792829E-3</v>
      </c>
    </row>
    <row r="36" spans="1:14" x14ac:dyDescent="0.25">
      <c r="A36" s="17">
        <f>A35+('Dados atemporais'!$B$15)/100</f>
        <v>602.1</v>
      </c>
      <c r="B36" s="17">
        <f t="shared" si="0"/>
        <v>859.23806534878099</v>
      </c>
      <c r="C36" s="38">
        <f t="shared" si="1"/>
        <v>865.51275999999996</v>
      </c>
      <c r="D36" s="39">
        <f t="shared" si="2"/>
        <v>7.3026264830014813E-3</v>
      </c>
    </row>
    <row r="37" spans="1:14" x14ac:dyDescent="0.25">
      <c r="A37" s="17">
        <f>A36+('Dados atemporais'!$B$15)/100</f>
        <v>624.4</v>
      </c>
      <c r="B37" s="17">
        <f t="shared" si="0"/>
        <v>859.31681128114303</v>
      </c>
      <c r="C37" s="38">
        <f t="shared" si="1"/>
        <v>865.86063999999999</v>
      </c>
      <c r="D37" s="39">
        <f t="shared" si="2"/>
        <v>7.615152680535666E-3</v>
      </c>
    </row>
    <row r="38" spans="1:14" x14ac:dyDescent="0.25">
      <c r="A38" s="17">
        <f>A37+('Dados atemporais'!$B$15)/100</f>
        <v>646.69999999999993</v>
      </c>
      <c r="B38" s="17">
        <f t="shared" si="0"/>
        <v>859.39400337636289</v>
      </c>
      <c r="C38" s="38">
        <f t="shared" si="1"/>
        <v>866.20852000000002</v>
      </c>
      <c r="D38" s="39">
        <f t="shared" si="2"/>
        <v>7.9294439999167462E-3</v>
      </c>
    </row>
    <row r="39" spans="1:14" x14ac:dyDescent="0.25">
      <c r="A39" s="17">
        <f>A38+('Dados atemporais'!$B$15)/100</f>
        <v>668.99999999999989</v>
      </c>
      <c r="B39" s="17">
        <f t="shared" si="0"/>
        <v>859.46974014892169</v>
      </c>
      <c r="C39" s="38">
        <f t="shared" si="1"/>
        <v>866.55640000000005</v>
      </c>
      <c r="D39" s="39">
        <f t="shared" si="2"/>
        <v>8.2453861026572615E-3</v>
      </c>
    </row>
    <row r="40" spans="1:14" x14ac:dyDescent="0.25">
      <c r="A40" s="17">
        <f>A39+('Dados atemporais'!$B$15)/100</f>
        <v>691.29999999999984</v>
      </c>
      <c r="B40" s="17">
        <f t="shared" si="0"/>
        <v>859.54411738313831</v>
      </c>
      <c r="C40" s="38">
        <f t="shared" si="1"/>
        <v>866.90427999999997</v>
      </c>
      <c r="D40" s="39">
        <f t="shared" si="2"/>
        <v>8.5628677667755997E-3</v>
      </c>
    </row>
    <row r="41" spans="1:14" x14ac:dyDescent="0.25">
      <c r="A41" s="17">
        <f>A40+('Dados atemporais'!$B$15)/100</f>
        <v>713.5999999999998</v>
      </c>
      <c r="B41" s="17">
        <f t="shared" si="0"/>
        <v>859.61722813316862</v>
      </c>
      <c r="C41" s="38">
        <f t="shared" si="1"/>
        <v>867.25216</v>
      </c>
      <c r="D41" s="39">
        <f t="shared" si="2"/>
        <v>8.8817808868397932E-3</v>
      </c>
    </row>
    <row r="42" spans="1:14" x14ac:dyDescent="0.25">
      <c r="A42" s="17">
        <f>A41+('Dados atemporais'!$B$15)/100</f>
        <v>735.89999999999975</v>
      </c>
      <c r="B42" s="17">
        <f t="shared" si="0"/>
        <v>859.68916272300646</v>
      </c>
      <c r="C42" s="38">
        <f t="shared" si="1"/>
        <v>867.60004000000004</v>
      </c>
      <c r="D42" s="39">
        <f t="shared" si="2"/>
        <v>9.2020204743961335E-3</v>
      </c>
    </row>
    <row r="43" spans="1:14" x14ac:dyDescent="0.25">
      <c r="A43" s="17">
        <f>A42+('Dados atemporais'!$B$15)/100</f>
        <v>758.1999999999997</v>
      </c>
      <c r="B43" s="17">
        <f t="shared" si="0"/>
        <v>859.76000874648241</v>
      </c>
      <c r="C43" s="38">
        <f t="shared" si="1"/>
        <v>867.94791999999995</v>
      </c>
      <c r="D43" s="39">
        <f t="shared" si="2"/>
        <v>9.5234846587658756E-3</v>
      </c>
    </row>
    <row r="44" spans="1:14" x14ac:dyDescent="0.25">
      <c r="A44" s="17">
        <f>A43+('Dados atemporais'!$B$15)/100</f>
        <v>780.49999999999966</v>
      </c>
      <c r="B44" s="17">
        <f t="shared" si="0"/>
        <v>859.82985106726494</v>
      </c>
      <c r="C44" s="38">
        <f t="shared" si="1"/>
        <v>868.29579999999999</v>
      </c>
      <c r="D44" s="39">
        <f t="shared" si="2"/>
        <v>9.8460746881800804E-3</v>
      </c>
    </row>
    <row r="45" spans="1:14" x14ac:dyDescent="0.25">
      <c r="A45" s="17">
        <f>A44+('Dados atemporais'!$B$15)/100</f>
        <v>802.79999999999961</v>
      </c>
      <c r="B45" s="17">
        <f t="shared" si="0"/>
        <v>859.8987718188597</v>
      </c>
      <c r="C45" s="38">
        <f t="shared" si="1"/>
        <v>868.64368000000002</v>
      </c>
      <c r="D45" s="39">
        <f t="shared" si="2"/>
        <v>1.0169694931233672E-2</v>
      </c>
    </row>
    <row r="46" spans="1:14" x14ac:dyDescent="0.25">
      <c r="A46" s="17">
        <f>A45+('Dados atemporais'!$B$15)/100</f>
        <v>825.09999999999957</v>
      </c>
      <c r="B46" s="17">
        <f t="shared" si="0"/>
        <v>859.96685040461</v>
      </c>
      <c r="C46" s="38">
        <f t="shared" si="1"/>
        <v>868.99156000000005</v>
      </c>
      <c r="D46" s="39">
        <f t="shared" si="2"/>
        <v>1.0494252878635927E-2</v>
      </c>
    </row>
    <row r="47" spans="1:14" x14ac:dyDescent="0.25">
      <c r="A47" s="17">
        <f>A46+('Dados atemporais'!$B$15)/100</f>
        <v>847.39999999999952</v>
      </c>
      <c r="B47" s="17">
        <f t="shared" si="0"/>
        <v>860.03416349769623</v>
      </c>
      <c r="C47" s="38">
        <f t="shared" si="1"/>
        <v>869.33943999999997</v>
      </c>
      <c r="D47" s="39">
        <f t="shared" si="2"/>
        <v>1.081965914523658E-2</v>
      </c>
    </row>
    <row r="48" spans="1:14" x14ac:dyDescent="0.25">
      <c r="A48" s="17">
        <f>A47+('Dados atemporais'!$B$15)/100</f>
        <v>869.69999999999948</v>
      </c>
      <c r="B48" s="17">
        <f t="shared" si="0"/>
        <v>860.10078504113642</v>
      </c>
      <c r="C48" s="38">
        <f t="shared" si="1"/>
        <v>869.68732</v>
      </c>
      <c r="D48" s="39">
        <f t="shared" si="2"/>
        <v>1.1145827472306146E-2</v>
      </c>
    </row>
    <row r="49" spans="1:4" x14ac:dyDescent="0.25">
      <c r="A49" s="17">
        <f>A48+('Dados atemporais'!$B$15)/100</f>
        <v>891.99999999999943</v>
      </c>
      <c r="B49" s="17">
        <f t="shared" si="0"/>
        <v>860.16678624778604</v>
      </c>
      <c r="C49" s="38">
        <f t="shared" si="1"/>
        <v>870.03520000000003</v>
      </c>
      <c r="D49" s="39">
        <f t="shared" si="2"/>
        <v>1.1472674730050815E-2</v>
      </c>
    </row>
    <row r="50" spans="1:4" x14ac:dyDescent="0.25">
      <c r="A50" s="17">
        <f>A49+('Dados atemporais'!$B$15)/100</f>
        <v>914.29999999999939</v>
      </c>
      <c r="B50" s="17">
        <f t="shared" si="0"/>
        <v>860.23223560033762</v>
      </c>
      <c r="C50" s="38">
        <f t="shared" si="1"/>
        <v>870.38307999999995</v>
      </c>
      <c r="D50" s="39">
        <f t="shared" si="2"/>
        <v>1.1800120920344581E-2</v>
      </c>
    </row>
    <row r="51" spans="1:4" x14ac:dyDescent="0.25">
      <c r="A51" s="17">
        <f>A50+('Dados atemporais'!$B$15)/100</f>
        <v>936.59999999999934</v>
      </c>
      <c r="B51" s="17">
        <f t="shared" si="0"/>
        <v>860.29719885132181</v>
      </c>
      <c r="C51" s="38">
        <f t="shared" si="1"/>
        <v>870.73095999999998</v>
      </c>
      <c r="D51" s="39">
        <f t="shared" si="2"/>
        <v>1.2128089179657268E-2</v>
      </c>
    </row>
    <row r="52" spans="1:4" x14ac:dyDescent="0.25">
      <c r="A52" s="17">
        <f>A51+('Dados atemporais'!$B$15)/100</f>
        <v>958.8999999999993</v>
      </c>
      <c r="B52" s="17">
        <f t="shared" si="0"/>
        <v>860.36173902310543</v>
      </c>
      <c r="C52" s="38">
        <f t="shared" si="1"/>
        <v>871.07884000000001</v>
      </c>
      <c r="D52" s="39">
        <f t="shared" si="2"/>
        <v>1.2456505782164696E-2</v>
      </c>
    </row>
    <row r="53" spans="1:4" x14ac:dyDescent="0.25">
      <c r="A53" s="17">
        <f>A52+('Dados atemporais'!$B$15)/100</f>
        <v>981.19999999999925</v>
      </c>
      <c r="B53" s="17">
        <f t="shared" si="0"/>
        <v>860.42591640789442</v>
      </c>
      <c r="C53" s="38">
        <f t="shared" si="1"/>
        <v>871.42672000000005</v>
      </c>
      <c r="D53" s="39">
        <f t="shared" si="2"/>
        <v>1.278530014301728E-2</v>
      </c>
    </row>
    <row r="54" spans="1:4" x14ac:dyDescent="0.25">
      <c r="A54" s="17">
        <f>A53+('Dados atemporais'!$B$15)/100</f>
        <v>1003.4999999999992</v>
      </c>
      <c r="B54" s="17">
        <f t="shared" si="0"/>
        <v>860.48978856773033</v>
      </c>
      <c r="C54" s="38">
        <f t="shared" si="1"/>
        <v>871.77459999999996</v>
      </c>
      <c r="D54" s="39">
        <f t="shared" si="2"/>
        <v>1.3114404821762033E-2</v>
      </c>
    </row>
    <row r="55" spans="1:4" x14ac:dyDescent="0.25">
      <c r="A55" s="17">
        <f>A54+('Dados atemporais'!$B$15)/100</f>
        <v>1025.7999999999993</v>
      </c>
      <c r="B55" s="17">
        <f t="shared" si="0"/>
        <v>860.55341033449361</v>
      </c>
      <c r="C55" s="38">
        <f t="shared" si="1"/>
        <v>872.12248</v>
      </c>
      <c r="D55" s="39">
        <f t="shared" si="2"/>
        <v>1.3443755525888324E-2</v>
      </c>
    </row>
    <row r="56" spans="1:4" x14ac:dyDescent="0.25">
      <c r="A56" s="17">
        <f>A55+('Dados atemporais'!$B$15)/100</f>
        <v>1048.0999999999992</v>
      </c>
      <c r="B56" s="17">
        <f t="shared" si="0"/>
        <v>860.61683380990121</v>
      </c>
      <c r="C56" s="38">
        <f t="shared" si="1"/>
        <v>872.47036000000003</v>
      </c>
      <c r="D56" s="39">
        <f t="shared" si="2"/>
        <v>1.3773291114495101E-2</v>
      </c>
    </row>
    <row r="57" spans="1:4" x14ac:dyDescent="0.25">
      <c r="A57" s="17">
        <f>A56+('Dados atemporais'!$B$15)/100</f>
        <v>1070.3999999999992</v>
      </c>
      <c r="B57" s="17">
        <f t="shared" si="0"/>
        <v>860.68010836550786</v>
      </c>
      <c r="C57" s="38">
        <f t="shared" si="1"/>
        <v>872.81823999999995</v>
      </c>
      <c r="D57" s="39">
        <f t="shared" si="2"/>
        <v>1.4102953602056925E-2</v>
      </c>
    </row>
    <row r="58" spans="1:4" x14ac:dyDescent="0.25">
      <c r="A58" s="17">
        <f>A57+('Dados atemporais'!$B$15)/100</f>
        <v>1092.6999999999991</v>
      </c>
      <c r="B58" s="17">
        <f t="shared" si="0"/>
        <v>860.74328064270583</v>
      </c>
      <c r="C58" s="38">
        <f t="shared" si="1"/>
        <v>873.16611999999998</v>
      </c>
      <c r="D58" s="39">
        <f t="shared" si="2"/>
        <v>1.4432688162280138E-2</v>
      </c>
    </row>
    <row r="59" spans="1:4" x14ac:dyDescent="0.25">
      <c r="A59" s="17">
        <f>A58+('Dados atemporais'!$B$15)/100</f>
        <v>1114.9999999999991</v>
      </c>
      <c r="B59" s="17">
        <f t="shared" si="0"/>
        <v>860.80639455272399</v>
      </c>
      <c r="C59" s="38">
        <f t="shared" si="1"/>
        <v>873.51400000000001</v>
      </c>
      <c r="D59" s="39">
        <f t="shared" si="2"/>
        <v>1.4762443132034248E-2</v>
      </c>
    </row>
    <row r="60" spans="1:4" x14ac:dyDescent="0.25">
      <c r="A60" s="17">
        <f>A59+('Dados atemporais'!$B$15)/100</f>
        <v>1137.299999999999</v>
      </c>
      <c r="B60" s="17">
        <f t="shared" si="0"/>
        <v>860.86949127662967</v>
      </c>
      <c r="C60" s="38">
        <f t="shared" si="1"/>
        <v>873.86188000000004</v>
      </c>
      <c r="D60" s="39">
        <f t="shared" si="2"/>
        <v>1.5092170015344899E-2</v>
      </c>
    </row>
    <row r="61" spans="1:4" x14ac:dyDescent="0.25">
      <c r="A61" s="17">
        <f>A60+('Dados atemporais'!$B$15)/100</f>
        <v>1159.599999999999</v>
      </c>
      <c r="B61" s="17">
        <f t="shared" si="0"/>
        <v>860.9326092653273</v>
      </c>
      <c r="C61" s="38">
        <f t="shared" si="1"/>
        <v>874.20975999999996</v>
      </c>
      <c r="D61" s="39">
        <f t="shared" si="2"/>
        <v>1.5421823487441894E-2</v>
      </c>
    </row>
    <row r="62" spans="1:4" x14ac:dyDescent="0.25">
      <c r="A62" s="17">
        <f>A61+('Dados atemporais'!$B$15)/100</f>
        <v>1181.899999999999</v>
      </c>
      <c r="B62" s="17">
        <f t="shared" si="0"/>
        <v>860.99578423955802</v>
      </c>
      <c r="C62" s="38">
        <f t="shared" si="1"/>
        <v>874.55763999999999</v>
      </c>
      <c r="D62" s="39">
        <f t="shared" si="2"/>
        <v>1.5751361398848158E-2</v>
      </c>
    </row>
    <row r="63" spans="1:4" x14ac:dyDescent="0.25">
      <c r="A63" s="17">
        <f>A62+('Dados atemporais'!$B$15)/100</f>
        <v>1204.1999999999989</v>
      </c>
      <c r="B63" s="17">
        <f t="shared" si="0"/>
        <v>861.05904918990132</v>
      </c>
      <c r="C63" s="38">
        <f t="shared" si="1"/>
        <v>874.90552000000002</v>
      </c>
      <c r="D63" s="39">
        <f t="shared" si="2"/>
        <v>1.6080744779496479E-2</v>
      </c>
    </row>
    <row r="64" spans="1:4" x14ac:dyDescent="0.25">
      <c r="A64" s="17">
        <f>A63+('Dados atemporais'!$B$15)/100</f>
        <v>1226.4999999999989</v>
      </c>
      <c r="B64" s="17">
        <f t="shared" si="0"/>
        <v>861.12243437677375</v>
      </c>
      <c r="C64" s="38">
        <f t="shared" si="1"/>
        <v>875.25339999999994</v>
      </c>
      <c r="D64" s="39">
        <f t="shared" si="2"/>
        <v>1.6409937842872823E-2</v>
      </c>
    </row>
    <row r="65" spans="1:4" x14ac:dyDescent="0.25">
      <c r="A65" s="17">
        <f>A64+('Dados atemporais'!$B$15)/100</f>
        <v>1248.7999999999988</v>
      </c>
      <c r="B65" s="17">
        <f t="shared" si="0"/>
        <v>861.18596733042909</v>
      </c>
      <c r="C65" s="38">
        <f t="shared" si="1"/>
        <v>875.60127999999997</v>
      </c>
      <c r="D65" s="39">
        <f t="shared" si="2"/>
        <v>1.6738907990171487E-2</v>
      </c>
    </row>
    <row r="66" spans="1:4" x14ac:dyDescent="0.25">
      <c r="A66" s="17">
        <f>A65+('Dados atemporais'!$B$15)/100</f>
        <v>1271.0999999999988</v>
      </c>
      <c r="B66" s="17">
        <f t="shared" si="0"/>
        <v>861.24967285095875</v>
      </c>
      <c r="C66" s="38">
        <f t="shared" si="1"/>
        <v>875.94916000000001</v>
      </c>
      <c r="D66" s="39">
        <f t="shared" si="2"/>
        <v>1.7067625814454201E-2</v>
      </c>
    </row>
    <row r="67" spans="1:4" x14ac:dyDescent="0.25">
      <c r="A67" s="17">
        <f>A66+('Dados atemporais'!$B$15)/100</f>
        <v>1293.3999999999987</v>
      </c>
      <c r="B67" s="17">
        <f t="shared" si="0"/>
        <v>861.3135730082912</v>
      </c>
      <c r="C67" s="38">
        <f t="shared" si="1"/>
        <v>876.29704000000004</v>
      </c>
      <c r="D67" s="39">
        <f t="shared" si="2"/>
        <v>1.7396065104810097E-2</v>
      </c>
    </row>
    <row r="68" spans="1:4" x14ac:dyDescent="0.25">
      <c r="A68" s="17">
        <f>A67+('Dados atemporais'!$B$15)/100</f>
        <v>1315.6999999999987</v>
      </c>
      <c r="B68" s="17">
        <f t="shared" si="0"/>
        <v>861.37768714219283</v>
      </c>
      <c r="C68" s="38">
        <f t="shared" si="1"/>
        <v>876.64491999999996</v>
      </c>
      <c r="D68" s="39">
        <f t="shared" si="2"/>
        <v>1.7724202850505084E-2</v>
      </c>
    </row>
    <row r="69" spans="1:4" x14ac:dyDescent="0.25">
      <c r="A69" s="17">
        <f>A68+('Dados atemporais'!$B$15)/100</f>
        <v>1337.9999999999986</v>
      </c>
      <c r="B69" s="17">
        <f t="shared" si="0"/>
        <v>861.44203186226741</v>
      </c>
      <c r="C69" s="38">
        <f t="shared" si="1"/>
        <v>876.99279999999999</v>
      </c>
      <c r="D69" s="39">
        <f t="shared" si="2"/>
        <v>1.805201924511959E-2</v>
      </c>
    </row>
    <row r="70" spans="1:4" x14ac:dyDescent="0.25">
      <c r="A70" s="17">
        <f>A69+('Dados atemporais'!$B$15)/100</f>
        <v>1360.2999999999986</v>
      </c>
      <c r="B70" s="17">
        <f t="shared" si="0"/>
        <v>861.50662104795549</v>
      </c>
      <c r="C70" s="38">
        <f t="shared" si="1"/>
        <v>877.34068000000002</v>
      </c>
      <c r="D70" s="39">
        <f t="shared" si="2"/>
        <v>1.8379497690666189E-2</v>
      </c>
    </row>
    <row r="71" spans="1:4" x14ac:dyDescent="0.25">
      <c r="A71" s="17">
        <f>A70+('Dados atemporais'!$B$15)/100</f>
        <v>1382.5999999999985</v>
      </c>
      <c r="B71" s="17">
        <f t="shared" si="0"/>
        <v>861.57146584853547</v>
      </c>
      <c r="C71" s="38">
        <f t="shared" si="1"/>
        <v>877.68855999999994</v>
      </c>
      <c r="D71" s="39">
        <f t="shared" si="2"/>
        <v>1.8706624801682861E-2</v>
      </c>
    </row>
    <row r="72" spans="1:4" x14ac:dyDescent="0.25">
      <c r="A72" s="17">
        <f>A71+('Dados atemporais'!$B$15)/100</f>
        <v>1404.8999999999985</v>
      </c>
      <c r="B72" s="17">
        <f t="shared" si="0"/>
        <v>861.63657468312351</v>
      </c>
      <c r="C72" s="38">
        <f t="shared" si="1"/>
        <v>878.03643999999997</v>
      </c>
      <c r="D72" s="39">
        <f t="shared" si="2"/>
        <v>1.9033390409300688E-2</v>
      </c>
    </row>
    <row r="73" spans="1:4" x14ac:dyDescent="0.25">
      <c r="A73" s="17">
        <f>A72+('Dados atemporais'!$B$15)/100</f>
        <v>1427.1999999999985</v>
      </c>
      <c r="B73" s="17">
        <f t="shared" si="0"/>
        <v>861.70195324067242</v>
      </c>
      <c r="C73" s="38">
        <f t="shared" si="1"/>
        <v>878.38432</v>
      </c>
      <c r="D73" s="39">
        <f t="shared" si="2"/>
        <v>1.9359787565281533E-2</v>
      </c>
    </row>
    <row r="74" spans="1:4" x14ac:dyDescent="0.25">
      <c r="A74" s="17">
        <f>A73+('Dados atemporais'!$B$15)/100</f>
        <v>1449.4999999999984</v>
      </c>
      <c r="B74" s="17">
        <f t="shared" ref="B74:B109" si="3">B$1+B$2*A74+B$3*A74^2+B$4*A74^3+B$5*A74^4</f>
        <v>861.7676044799731</v>
      </c>
      <c r="C74" s="38">
        <f t="shared" ref="C74:C109" si="4">$C$1+$C$2*A74</f>
        <v>878.73219999999992</v>
      </c>
      <c r="D74" s="39">
        <f t="shared" ref="D74:D109" si="5">(ABS(B74-C74)/B74)</f>
        <v>1.9685812546021583E-2</v>
      </c>
    </row>
    <row r="75" spans="1:4" x14ac:dyDescent="0.25">
      <c r="A75" s="17">
        <f>A74+('Dados atemporais'!$B$15)/100</f>
        <v>1471.7999999999984</v>
      </c>
      <c r="B75" s="17">
        <f t="shared" si="3"/>
        <v>861.8335286296533</v>
      </c>
      <c r="C75" s="38">
        <f t="shared" si="4"/>
        <v>879.08007999999995</v>
      </c>
      <c r="D75" s="39">
        <f t="shared" si="5"/>
        <v>2.0011464856524316E-2</v>
      </c>
    </row>
    <row r="76" spans="1:4" x14ac:dyDescent="0.25">
      <c r="A76" s="17">
        <f>A75+('Dados atemporais'!$B$15)/100</f>
        <v>1494.0999999999983</v>
      </c>
      <c r="B76" s="17">
        <f t="shared" si="3"/>
        <v>861.89972318817877</v>
      </c>
      <c r="C76" s="38">
        <f t="shared" si="4"/>
        <v>879.42795999999998</v>
      </c>
      <c r="D76" s="39">
        <f t="shared" si="5"/>
        <v>2.0336747234334908E-2</v>
      </c>
    </row>
    <row r="77" spans="1:4" x14ac:dyDescent="0.25">
      <c r="A77" s="17">
        <f>A76+('Dados atemporais'!$B$15)/100</f>
        <v>1516.3999999999983</v>
      </c>
      <c r="B77" s="17">
        <f t="shared" si="3"/>
        <v>861.96618292385199</v>
      </c>
      <c r="C77" s="38">
        <f t="shared" si="4"/>
        <v>879.77584000000002</v>
      </c>
      <c r="D77" s="39">
        <f t="shared" si="5"/>
        <v>2.0661665653444055E-2</v>
      </c>
    </row>
    <row r="78" spans="1:4" x14ac:dyDescent="0.25">
      <c r="A78" s="17">
        <f>A77+('Dados atemporais'!$B$15)/100</f>
        <v>1538.6999999999982</v>
      </c>
      <c r="B78" s="17">
        <f t="shared" si="3"/>
        <v>862.03289987481321</v>
      </c>
      <c r="C78" s="38">
        <f t="shared" si="4"/>
        <v>880.12371999999993</v>
      </c>
      <c r="D78" s="39">
        <f t="shared" si="5"/>
        <v>2.0986229328154322E-2</v>
      </c>
    </row>
    <row r="79" spans="1:4" x14ac:dyDescent="0.25">
      <c r="A79" s="17">
        <f>A78+('Dados atemporais'!$B$15)/100</f>
        <v>1560.9999999999982</v>
      </c>
      <c r="B79" s="17">
        <f t="shared" si="3"/>
        <v>862.09986334904033</v>
      </c>
      <c r="C79" s="38">
        <f t="shared" si="4"/>
        <v>880.47159999999997</v>
      </c>
      <c r="D79" s="39">
        <f t="shared" si="5"/>
        <v>2.1310450716915872E-2</v>
      </c>
    </row>
    <row r="80" spans="1:4" x14ac:dyDescent="0.25">
      <c r="A80" s="17">
        <f>A79+('Dados atemporais'!$B$15)/100</f>
        <v>1583.2999999999981</v>
      </c>
      <c r="B80" s="17">
        <f t="shared" si="3"/>
        <v>862.16705992434834</v>
      </c>
      <c r="C80" s="38">
        <f t="shared" si="4"/>
        <v>880.81948</v>
      </c>
      <c r="D80" s="39">
        <f t="shared" si="5"/>
        <v>2.1634345526130791E-2</v>
      </c>
    </row>
    <row r="81" spans="1:4" x14ac:dyDescent="0.25">
      <c r="A81" s="17">
        <f>A80+('Dados atemporais'!$B$15)/100</f>
        <v>1605.5999999999981</v>
      </c>
      <c r="B81" s="17">
        <f t="shared" si="3"/>
        <v>862.23447344838974</v>
      </c>
      <c r="C81" s="38">
        <f t="shared" si="4"/>
        <v>881.16735999999992</v>
      </c>
      <c r="D81" s="39">
        <f t="shared" si="5"/>
        <v>2.1957932713929509E-2</v>
      </c>
    </row>
    <row r="82" spans="1:4" x14ac:dyDescent="0.25">
      <c r="A82" s="17">
        <f>A81+('Dados atemporais'!$B$15)/100</f>
        <v>1627.899999999998</v>
      </c>
      <c r="B82" s="17">
        <f t="shared" si="3"/>
        <v>862.30208503865401</v>
      </c>
      <c r="C82" s="38">
        <f t="shared" si="4"/>
        <v>881.51523999999995</v>
      </c>
      <c r="D82" s="39">
        <f t="shared" si="5"/>
        <v>2.2281234493924107E-2</v>
      </c>
    </row>
    <row r="83" spans="1:4" x14ac:dyDescent="0.25">
      <c r="A83" s="17">
        <f>A82+('Dados atemporais'!$B$15)/100</f>
        <v>1650.199999999998</v>
      </c>
      <c r="B83" s="17">
        <f t="shared" si="3"/>
        <v>862.36987308246898</v>
      </c>
      <c r="C83" s="38">
        <f t="shared" si="4"/>
        <v>881.86311999999998</v>
      </c>
      <c r="D83" s="39">
        <f t="shared" si="5"/>
        <v>2.2604276338937971E-2</v>
      </c>
    </row>
    <row r="84" spans="1:4" x14ac:dyDescent="0.25">
      <c r="A84" s="17">
        <f>A83+('Dados atemporais'!$B$15)/100</f>
        <v>1672.499999999998</v>
      </c>
      <c r="B84" s="17">
        <f t="shared" si="3"/>
        <v>862.43781323699909</v>
      </c>
      <c r="C84" s="38">
        <f t="shared" si="4"/>
        <v>882.21100000000001</v>
      </c>
      <c r="D84" s="39">
        <f t="shared" si="5"/>
        <v>2.2927086984725266E-2</v>
      </c>
    </row>
    <row r="85" spans="1:4" x14ac:dyDescent="0.25">
      <c r="A85" s="17">
        <f>A84+('Dados atemporais'!$B$15)/100</f>
        <v>1694.7999999999979</v>
      </c>
      <c r="B85" s="17">
        <f t="shared" si="3"/>
        <v>862.50587842924642</v>
      </c>
      <c r="C85" s="38">
        <f t="shared" si="4"/>
        <v>882.55887999999993</v>
      </c>
      <c r="D85" s="39">
        <f t="shared" si="5"/>
        <v>2.324969843367683E-2</v>
      </c>
    </row>
    <row r="86" spans="1:4" x14ac:dyDescent="0.25">
      <c r="A86" s="17">
        <f>A85+('Dados atemporais'!$B$15)/100</f>
        <v>1717.0999999999979</v>
      </c>
      <c r="B86" s="17">
        <f t="shared" si="3"/>
        <v>862.57403885605072</v>
      </c>
      <c r="C86" s="38">
        <f t="shared" si="4"/>
        <v>882.90675999999996</v>
      </c>
      <c r="D86" s="39">
        <f t="shared" si="5"/>
        <v>2.3572145958525002E-2</v>
      </c>
    </row>
    <row r="87" spans="1:4" x14ac:dyDescent="0.25">
      <c r="A87" s="17">
        <f>A86+('Dados atemporais'!$B$15)/100</f>
        <v>1739.3999999999978</v>
      </c>
      <c r="B87" s="17">
        <f t="shared" si="3"/>
        <v>862.64226198408858</v>
      </c>
      <c r="C87" s="38">
        <f t="shared" si="4"/>
        <v>883.25463999999999</v>
      </c>
      <c r="D87" s="39">
        <f t="shared" si="5"/>
        <v>2.3894468106052068E-2</v>
      </c>
    </row>
    <row r="88" spans="1:4" x14ac:dyDescent="0.25">
      <c r="A88" s="17">
        <f>A87+('Dados atemporais'!$B$15)/100</f>
        <v>1761.6999999999978</v>
      </c>
      <c r="B88" s="17">
        <f t="shared" si="3"/>
        <v>862.71051254987435</v>
      </c>
      <c r="C88" s="38">
        <f t="shared" si="4"/>
        <v>883.60251999999991</v>
      </c>
      <c r="D88" s="39">
        <f t="shared" si="5"/>
        <v>2.4216706700809755E-2</v>
      </c>
    </row>
    <row r="89" spans="1:4" x14ac:dyDescent="0.25">
      <c r="A89" s="17">
        <f>A88+('Dados atemporais'!$B$15)/100</f>
        <v>1783.9999999999977</v>
      </c>
      <c r="B89" s="17">
        <f t="shared" si="3"/>
        <v>862.77875255976028</v>
      </c>
      <c r="C89" s="38">
        <f t="shared" si="4"/>
        <v>883.95039999999995</v>
      </c>
      <c r="D89" s="39">
        <f t="shared" si="5"/>
        <v>2.4538906848860089E-2</v>
      </c>
    </row>
    <row r="90" spans="1:4" x14ac:dyDescent="0.25">
      <c r="A90" s="17">
        <f>A89+('Dados atemporais'!$B$15)/100</f>
        <v>1806.2999999999977</v>
      </c>
      <c r="B90" s="17">
        <f t="shared" si="3"/>
        <v>862.84694128993476</v>
      </c>
      <c r="C90" s="38">
        <f t="shared" si="4"/>
        <v>884.29827999999998</v>
      </c>
      <c r="D90" s="39">
        <f t="shared" si="5"/>
        <v>2.486111694154701E-2</v>
      </c>
    </row>
    <row r="91" spans="1:4" x14ac:dyDescent="0.25">
      <c r="A91" s="17">
        <f>A90+('Dados atemporais'!$B$15)/100</f>
        <v>1828.5999999999976</v>
      </c>
      <c r="B91" s="17">
        <f t="shared" si="3"/>
        <v>862.915035286425</v>
      </c>
      <c r="C91" s="38">
        <f t="shared" si="4"/>
        <v>884.64616000000001</v>
      </c>
      <c r="D91" s="39">
        <f t="shared" si="5"/>
        <v>2.5183388659303939E-2</v>
      </c>
    </row>
    <row r="92" spans="1:4" x14ac:dyDescent="0.25">
      <c r="A92" s="17">
        <f>A91+('Dados atemporais'!$B$15)/100</f>
        <v>1850.8999999999976</v>
      </c>
      <c r="B92" s="17">
        <f t="shared" si="3"/>
        <v>862.98298836509457</v>
      </c>
      <c r="C92" s="38">
        <f t="shared" si="4"/>
        <v>884.99403999999993</v>
      </c>
      <c r="D92" s="39">
        <f t="shared" si="5"/>
        <v>2.5505776975517085E-2</v>
      </c>
    </row>
    <row r="93" spans="1:4" x14ac:dyDescent="0.25">
      <c r="A93" s="17">
        <f>A92+('Dados atemporais'!$B$15)/100</f>
        <v>1873.1999999999975</v>
      </c>
      <c r="B93" s="17">
        <f t="shared" si="3"/>
        <v>863.05075161164496</v>
      </c>
      <c r="C93" s="38">
        <f t="shared" si="4"/>
        <v>885.34191999999996</v>
      </c>
      <c r="D93" s="39">
        <f t="shared" si="5"/>
        <v>2.5828340160446984E-2</v>
      </c>
    </row>
    <row r="94" spans="1:4" x14ac:dyDescent="0.25">
      <c r="A94" s="17">
        <f>A93+('Dados atemporais'!$B$15)/100</f>
        <v>1895.4999999999975</v>
      </c>
      <c r="B94" s="17">
        <f t="shared" si="3"/>
        <v>863.11827338161515</v>
      </c>
      <c r="C94" s="38">
        <f t="shared" si="4"/>
        <v>885.68979999999999</v>
      </c>
      <c r="D94" s="39">
        <f t="shared" si="5"/>
        <v>2.6151139785225201E-2</v>
      </c>
    </row>
    <row r="95" spans="1:4" x14ac:dyDescent="0.25">
      <c r="A95" s="17">
        <f>A94+('Dados atemporais'!$B$15)/100</f>
        <v>1917.7999999999975</v>
      </c>
      <c r="B95" s="17">
        <f t="shared" si="3"/>
        <v>863.18549930038103</v>
      </c>
      <c r="C95" s="38">
        <f t="shared" si="4"/>
        <v>886.03767999999991</v>
      </c>
      <c r="D95" s="39">
        <f t="shared" si="5"/>
        <v>2.6474240725939867E-2</v>
      </c>
    </row>
    <row r="96" spans="1:4" x14ac:dyDescent="0.25">
      <c r="A96" s="17">
        <f>A95+('Dados atemporais'!$B$15)/100</f>
        <v>1940.0999999999974</v>
      </c>
      <c r="B96" s="17">
        <f t="shared" si="3"/>
        <v>863.25237226315653</v>
      </c>
      <c r="C96" s="38">
        <f t="shared" si="4"/>
        <v>886.38555999999994</v>
      </c>
      <c r="D96" s="39">
        <f t="shared" si="5"/>
        <v>2.6797711167819899E-2</v>
      </c>
    </row>
    <row r="97" spans="1:4" x14ac:dyDescent="0.25">
      <c r="A97" s="17">
        <f>A96+('Dados atemporais'!$B$15)/100</f>
        <v>1962.3999999999974</v>
      </c>
      <c r="B97" s="17">
        <f t="shared" si="3"/>
        <v>863.31883243499226</v>
      </c>
      <c r="C97" s="38">
        <f t="shared" si="4"/>
        <v>886.73343999999997</v>
      </c>
      <c r="D97" s="39">
        <f t="shared" si="5"/>
        <v>2.7121622609536704E-2</v>
      </c>
    </row>
    <row r="98" spans="1:4" x14ac:dyDescent="0.25">
      <c r="A98" s="17">
        <f>A97+('Dados atemporais'!$B$15)/100</f>
        <v>1984.6999999999973</v>
      </c>
      <c r="B98" s="17">
        <f t="shared" si="3"/>
        <v>863.3848172507769</v>
      </c>
      <c r="C98" s="38">
        <f t="shared" si="4"/>
        <v>887.08132000000001</v>
      </c>
      <c r="D98" s="39">
        <f t="shared" si="5"/>
        <v>2.7446049867634242E-2</v>
      </c>
    </row>
    <row r="99" spans="1:4" x14ac:dyDescent="0.25">
      <c r="A99" s="17">
        <f>A98+('Dados atemporais'!$B$15)/100</f>
        <v>2006.9999999999973</v>
      </c>
      <c r="B99" s="17">
        <f t="shared" si="3"/>
        <v>863.45026141523635</v>
      </c>
      <c r="C99" s="38">
        <f t="shared" si="4"/>
        <v>887.42919999999992</v>
      </c>
      <c r="D99" s="39">
        <f t="shared" si="5"/>
        <v>2.7771071081107716E-2</v>
      </c>
    </row>
    <row r="100" spans="1:4" x14ac:dyDescent="0.25">
      <c r="A100" s="17">
        <f>A99+('Dados atemporais'!$B$15)/100</f>
        <v>2029.2999999999972</v>
      </c>
      <c r="B100" s="17">
        <f t="shared" si="3"/>
        <v>863.51509690293369</v>
      </c>
      <c r="C100" s="38">
        <f t="shared" si="4"/>
        <v>887.77707999999996</v>
      </c>
      <c r="D100" s="39">
        <f t="shared" si="5"/>
        <v>2.809676771614511E-2</v>
      </c>
    </row>
    <row r="101" spans="1:4" x14ac:dyDescent="0.25">
      <c r="A101" s="17">
        <f>A100+('Dados atemporais'!$B$15)/100</f>
        <v>2051.5999999999972</v>
      </c>
      <c r="B101" s="17">
        <f t="shared" si="3"/>
        <v>863.57925295826965</v>
      </c>
      <c r="C101" s="38">
        <f t="shared" si="4"/>
        <v>888.12495999999999</v>
      </c>
      <c r="D101" s="39">
        <f t="shared" si="5"/>
        <v>2.8423224571047505E-2</v>
      </c>
    </row>
    <row r="102" spans="1:4" x14ac:dyDescent="0.25">
      <c r="A102" s="17">
        <f>A101+('Dados atemporais'!$B$15)/100</f>
        <v>2073.8999999999974</v>
      </c>
      <c r="B102" s="17">
        <f t="shared" si="3"/>
        <v>863.64265609548238</v>
      </c>
      <c r="C102" s="38">
        <f t="shared" si="4"/>
        <v>888.47283999999991</v>
      </c>
      <c r="D102" s="39">
        <f t="shared" si="5"/>
        <v>2.8750529781350165E-2</v>
      </c>
    </row>
    <row r="103" spans="1:4" x14ac:dyDescent="0.25">
      <c r="A103" s="17">
        <f>A102+('Dados atemporais'!$B$15)/100</f>
        <v>2096.1999999999975</v>
      </c>
      <c r="B103" s="17">
        <f t="shared" si="3"/>
        <v>863.70523009864712</v>
      </c>
      <c r="C103" s="38">
        <f t="shared" si="4"/>
        <v>888.82071999999994</v>
      </c>
      <c r="D103" s="39">
        <f t="shared" si="5"/>
        <v>2.9078774825161448E-2</v>
      </c>
    </row>
    <row r="104" spans="1:4" x14ac:dyDescent="0.25">
      <c r="A104" s="17">
        <f>A103+('Dados atemporais'!$B$15)/100</f>
        <v>2118.4999999999977</v>
      </c>
      <c r="B104" s="17">
        <f t="shared" si="3"/>
        <v>863.7668960216771</v>
      </c>
      <c r="C104" s="38">
        <f t="shared" si="4"/>
        <v>889.16859999999997</v>
      </c>
      <c r="D104" s="39">
        <f t="shared" si="5"/>
        <v>2.9408054528736408E-2</v>
      </c>
    </row>
    <row r="105" spans="1:4" x14ac:dyDescent="0.25">
      <c r="A105" s="17">
        <f>A104+('Dados atemporais'!$B$15)/100</f>
        <v>2140.7999999999979</v>
      </c>
      <c r="B105" s="17">
        <f t="shared" si="3"/>
        <v>863.82757218832216</v>
      </c>
      <c r="C105" s="38">
        <f t="shared" si="4"/>
        <v>889.51648</v>
      </c>
      <c r="D105" s="39">
        <f t="shared" si="5"/>
        <v>2.9738467072312234E-2</v>
      </c>
    </row>
    <row r="106" spans="1:4" x14ac:dyDescent="0.25">
      <c r="A106" s="17">
        <f>A105+('Dados atemporais'!$B$15)/100</f>
        <v>2163.0999999999981</v>
      </c>
      <c r="B106" s="17">
        <f t="shared" si="3"/>
        <v>863.88717419217039</v>
      </c>
      <c r="C106" s="38">
        <f t="shared" si="4"/>
        <v>889.86436000000003</v>
      </c>
      <c r="D106" s="39">
        <f t="shared" si="5"/>
        <v>3.0070113996218509E-2</v>
      </c>
    </row>
    <row r="107" spans="1:4" x14ac:dyDescent="0.25">
      <c r="A107" s="17">
        <f>A106+('Dados atemporais'!$B$15)/100</f>
        <v>2185.3999999999983</v>
      </c>
      <c r="B107" s="17">
        <f t="shared" si="3"/>
        <v>863.9456148966467</v>
      </c>
      <c r="C107" s="38">
        <f t="shared" si="4"/>
        <v>890.21223999999995</v>
      </c>
      <c r="D107" s="39">
        <f t="shared" si="5"/>
        <v>3.0403100207291995E-2</v>
      </c>
    </row>
    <row r="108" spans="1:4" x14ac:dyDescent="0.25">
      <c r="A108" s="17">
        <f>A107+('Dados atemporais'!$B$15)/100</f>
        <v>2207.6999999999985</v>
      </c>
      <c r="B108" s="17">
        <f t="shared" si="3"/>
        <v>864.00280443501356</v>
      </c>
      <c r="C108" s="38">
        <f t="shared" si="4"/>
        <v>890.56011999999998</v>
      </c>
      <c r="D108" s="39">
        <f t="shared" si="5"/>
        <v>3.0737533985613293E-2</v>
      </c>
    </row>
    <row r="109" spans="1:4" x14ac:dyDescent="0.25">
      <c r="A109" s="17">
        <f>A108+('Dados atemporais'!$B$15)/100</f>
        <v>2229.9999999999986</v>
      </c>
      <c r="B109" s="17">
        <f t="shared" si="3"/>
        <v>864.05865021037118</v>
      </c>
      <c r="C109" s="38">
        <f t="shared" si="4"/>
        <v>890.90800000000002</v>
      </c>
      <c r="D109" s="39">
        <f t="shared" si="5"/>
        <v>3.1073526991590047E-2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5"/>
  <sheetViews>
    <sheetView workbookViewId="0">
      <selection activeCell="H3" sqref="H3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11.85546875" customWidth="1"/>
    <col min="7" max="7" width="13.28515625" customWidth="1"/>
    <col min="8" max="8" width="21.85546875" customWidth="1"/>
  </cols>
  <sheetData>
    <row r="1" spans="1:8" x14ac:dyDescent="0.25">
      <c r="A1" s="1"/>
      <c r="B1" s="21" t="s">
        <v>29</v>
      </c>
      <c r="C1" s="21" t="s">
        <v>30</v>
      </c>
      <c r="D1" s="21" t="s">
        <v>31</v>
      </c>
      <c r="E1" s="21" t="s">
        <v>53</v>
      </c>
      <c r="F1" s="21" t="s">
        <v>54</v>
      </c>
      <c r="G1" s="21" t="s">
        <v>32</v>
      </c>
      <c r="H1" s="21" t="s">
        <v>50</v>
      </c>
    </row>
    <row r="2" spans="1:8" x14ac:dyDescent="0.25">
      <c r="A2" s="21">
        <v>0</v>
      </c>
      <c r="B2" s="28">
        <v>0</v>
      </c>
      <c r="C2" s="33">
        <v>0.24647502485012759</v>
      </c>
      <c r="D2" s="33">
        <v>0</v>
      </c>
      <c r="E2" s="33">
        <v>-9.0633849366096603E-3</v>
      </c>
      <c r="F2" s="33">
        <v>0</v>
      </c>
      <c r="G2" s="33">
        <v>0.25243946560692099</v>
      </c>
      <c r="H2" s="33">
        <v>1.9969316485411199</v>
      </c>
    </row>
    <row r="3" spans="1:8" x14ac:dyDescent="0.25">
      <c r="A3" s="21">
        <v>1</v>
      </c>
      <c r="B3" s="28">
        <v>1</v>
      </c>
      <c r="C3" s="33">
        <v>0.23945987956962231</v>
      </c>
      <c r="D3" s="33">
        <v>0</v>
      </c>
      <c r="E3" s="33">
        <v>-7.7883849271060531E-3</v>
      </c>
      <c r="F3" s="33">
        <v>0.42266250315044801</v>
      </c>
      <c r="G3" s="34"/>
      <c r="H3" s="28"/>
    </row>
    <row r="4" spans="1:8" x14ac:dyDescent="0.25">
      <c r="A4" s="21">
        <v>2</v>
      </c>
      <c r="B4" s="28">
        <v>2</v>
      </c>
      <c r="C4" s="33">
        <v>0.2332988401776796</v>
      </c>
      <c r="D4" s="33">
        <v>0</v>
      </c>
      <c r="E4" s="33">
        <v>-7.0418738695604529E-3</v>
      </c>
      <c r="F4" s="33">
        <v>1.165067749879539</v>
      </c>
      <c r="G4" s="34"/>
      <c r="H4" s="28"/>
    </row>
    <row r="5" spans="1:8" x14ac:dyDescent="0.25">
      <c r="A5" s="21">
        <v>3</v>
      </c>
      <c r="B5" s="28">
        <v>3</v>
      </c>
      <c r="C5" s="33">
        <v>0.2278841759746226</v>
      </c>
      <c r="D5" s="33">
        <v>0</v>
      </c>
      <c r="E5" s="33">
        <v>-6.7138361438347791E-3</v>
      </c>
      <c r="F5" s="33">
        <v>2.143768304582081</v>
      </c>
      <c r="G5" s="28"/>
      <c r="H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C66-0ECF-485E-9E4A-0680859DD675}">
  <dimension ref="A2:S23"/>
  <sheetViews>
    <sheetView tabSelected="1" workbookViewId="0">
      <selection activeCell="O14" sqref="O14"/>
    </sheetView>
  </sheetViews>
  <sheetFormatPr defaultRowHeight="15" x14ac:dyDescent="0.25"/>
  <cols>
    <col min="1" max="1" width="9.140625" customWidth="1"/>
  </cols>
  <sheetData>
    <row r="2" spans="1:19" x14ac:dyDescent="0.25">
      <c r="B2" s="41" t="s">
        <v>51</v>
      </c>
      <c r="C2" s="41"/>
      <c r="D2" s="41"/>
      <c r="E2" s="41"/>
      <c r="F2" s="41"/>
      <c r="G2" s="41"/>
      <c r="H2" s="41"/>
      <c r="I2" s="41"/>
      <c r="L2" s="41" t="s">
        <v>40</v>
      </c>
      <c r="M2" s="41"/>
      <c r="N2" s="41"/>
      <c r="O2" s="41"/>
      <c r="P2" s="41"/>
      <c r="Q2" s="41"/>
      <c r="R2" s="41"/>
      <c r="S2" s="41"/>
    </row>
    <row r="3" spans="1:19" x14ac:dyDescent="0.25">
      <c r="B3" s="41" t="s">
        <v>34</v>
      </c>
      <c r="C3" s="41"/>
      <c r="D3" s="41"/>
      <c r="E3" s="41"/>
      <c r="F3" s="41"/>
      <c r="G3" s="41"/>
      <c r="H3" s="41"/>
      <c r="I3" s="41"/>
      <c r="L3" s="41" t="s">
        <v>34</v>
      </c>
      <c r="M3" s="41"/>
      <c r="N3" s="41"/>
      <c r="O3" s="41"/>
      <c r="P3" s="41"/>
      <c r="Q3" s="41"/>
      <c r="R3" s="41"/>
      <c r="S3" s="41"/>
    </row>
    <row r="4" spans="1:19" x14ac:dyDescent="0.25">
      <c r="B4" s="19"/>
      <c r="C4" s="20">
        <v>3</v>
      </c>
      <c r="D4" s="20">
        <v>4</v>
      </c>
      <c r="E4" s="30">
        <v>5</v>
      </c>
      <c r="F4" s="20">
        <v>6</v>
      </c>
      <c r="G4" s="20">
        <v>8</v>
      </c>
      <c r="H4" s="20">
        <v>10</v>
      </c>
      <c r="I4" s="20">
        <v>20</v>
      </c>
      <c r="L4" s="19"/>
      <c r="M4" s="27">
        <v>3</v>
      </c>
      <c r="N4" s="27">
        <v>4</v>
      </c>
      <c r="O4" s="30">
        <v>5</v>
      </c>
      <c r="P4" s="27">
        <v>6</v>
      </c>
      <c r="Q4" s="20">
        <v>8</v>
      </c>
      <c r="R4" s="20">
        <v>10</v>
      </c>
      <c r="S4" s="20">
        <v>20</v>
      </c>
    </row>
    <row r="5" spans="1:19" ht="15" customHeight="1" x14ac:dyDescent="0.25">
      <c r="A5" s="42" t="s">
        <v>33</v>
      </c>
      <c r="B5" s="29">
        <v>1</v>
      </c>
      <c r="C5" s="25">
        <v>0.83231972343694882</v>
      </c>
      <c r="D5" s="25">
        <v>0.41671115004232501</v>
      </c>
      <c r="E5" s="31">
        <v>0.25243946560692138</v>
      </c>
      <c r="F5" s="25">
        <v>0.1701077577610258</v>
      </c>
      <c r="G5" s="25">
        <v>9.2987533356195529E-2</v>
      </c>
      <c r="H5" s="25">
        <v>5.8584135136405639E-2</v>
      </c>
      <c r="I5" s="25">
        <v>1.460438253973948E-2</v>
      </c>
      <c r="K5" s="42" t="s">
        <v>33</v>
      </c>
      <c r="L5" s="29">
        <v>1</v>
      </c>
      <c r="M5" s="28">
        <v>2</v>
      </c>
      <c r="N5" s="28">
        <v>3</v>
      </c>
      <c r="O5" s="21">
        <v>4</v>
      </c>
      <c r="P5" s="28">
        <v>5</v>
      </c>
      <c r="Q5" s="28">
        <v>7</v>
      </c>
      <c r="R5" s="28">
        <v>9</v>
      </c>
      <c r="S5" s="28">
        <v>19</v>
      </c>
    </row>
    <row r="6" spans="1:19" x14ac:dyDescent="0.25">
      <c r="A6" s="42"/>
      <c r="B6" s="21"/>
      <c r="C6" s="25"/>
      <c r="D6" s="25"/>
      <c r="E6" s="25"/>
      <c r="F6" s="25"/>
      <c r="G6" s="25"/>
      <c r="H6" s="25"/>
      <c r="I6" s="25"/>
      <c r="K6" s="42"/>
      <c r="L6" s="21"/>
      <c r="M6" s="28"/>
      <c r="N6" s="28"/>
      <c r="O6" s="28"/>
      <c r="P6" s="28"/>
      <c r="Q6" s="28"/>
      <c r="R6" s="28"/>
      <c r="S6" s="28"/>
    </row>
    <row r="7" spans="1:19" x14ac:dyDescent="0.25">
      <c r="A7" s="42"/>
      <c r="B7" s="26"/>
      <c r="C7" s="25"/>
      <c r="D7" s="25"/>
      <c r="E7" s="25"/>
      <c r="F7" s="25"/>
      <c r="G7" s="25"/>
      <c r="H7" s="25"/>
      <c r="I7" s="25"/>
      <c r="K7" s="42"/>
      <c r="L7" s="26"/>
      <c r="M7" s="28"/>
      <c r="N7" s="28"/>
      <c r="O7" s="28"/>
      <c r="P7" s="28"/>
      <c r="Q7" s="28"/>
      <c r="R7" s="28"/>
      <c r="S7" s="28"/>
    </row>
    <row r="8" spans="1:19" x14ac:dyDescent="0.25">
      <c r="A8" s="42"/>
      <c r="B8" s="21"/>
      <c r="C8" s="25"/>
      <c r="D8" s="25"/>
      <c r="E8" s="25"/>
      <c r="F8" s="25"/>
      <c r="G8" s="25"/>
      <c r="H8" s="25"/>
      <c r="I8" s="25"/>
      <c r="K8" s="42"/>
      <c r="L8" s="21"/>
      <c r="M8" s="28"/>
      <c r="N8" s="28"/>
      <c r="O8" s="28"/>
      <c r="P8" s="28"/>
      <c r="Q8" s="28"/>
      <c r="R8" s="28"/>
      <c r="S8" s="28"/>
    </row>
    <row r="9" spans="1:19" x14ac:dyDescent="0.25">
      <c r="A9" s="42"/>
      <c r="B9" s="21"/>
      <c r="C9" s="25"/>
      <c r="D9" s="25"/>
      <c r="E9" s="25"/>
      <c r="F9" s="25"/>
      <c r="G9" s="25"/>
      <c r="H9" s="25"/>
      <c r="I9" s="25"/>
      <c r="K9" s="42"/>
      <c r="L9" s="21"/>
      <c r="M9" s="28"/>
      <c r="N9" s="28"/>
      <c r="O9" s="28"/>
      <c r="P9" s="28"/>
      <c r="Q9" s="28"/>
      <c r="R9" s="28"/>
      <c r="S9" s="28"/>
    </row>
    <row r="10" spans="1:19" x14ac:dyDescent="0.25">
      <c r="A10" s="42"/>
      <c r="B10" s="21"/>
      <c r="C10" s="25"/>
      <c r="D10" s="25"/>
      <c r="E10" s="25"/>
      <c r="F10" s="25"/>
      <c r="G10" s="25"/>
      <c r="H10" s="25"/>
      <c r="I10" s="25"/>
      <c r="K10" s="42"/>
      <c r="L10" s="21"/>
      <c r="M10" s="28"/>
      <c r="N10" s="28"/>
      <c r="O10" s="28"/>
      <c r="P10" s="28"/>
      <c r="Q10" s="28"/>
      <c r="R10" s="28"/>
      <c r="S10" s="28"/>
    </row>
    <row r="11" spans="1:19" x14ac:dyDescent="0.25">
      <c r="A11" s="42"/>
      <c r="B11" s="21"/>
      <c r="C11" s="25"/>
      <c r="D11" s="25"/>
      <c r="E11" s="25"/>
      <c r="F11" s="25"/>
      <c r="G11" s="25"/>
      <c r="H11" s="25"/>
      <c r="I11" s="25"/>
      <c r="K11" s="42"/>
      <c r="L11" s="21"/>
      <c r="M11" s="28"/>
      <c r="N11" s="28"/>
      <c r="O11" s="28"/>
      <c r="P11" s="28"/>
      <c r="Q11" s="28"/>
      <c r="R11" s="28"/>
      <c r="S11" s="28"/>
    </row>
    <row r="14" spans="1:19" x14ac:dyDescent="0.25">
      <c r="B14" s="41" t="s">
        <v>52</v>
      </c>
      <c r="C14" s="41"/>
      <c r="D14" s="41"/>
      <c r="E14" s="41"/>
      <c r="F14" s="41"/>
      <c r="G14" s="41"/>
      <c r="H14" s="41"/>
      <c r="I14" s="41"/>
    </row>
    <row r="15" spans="1:19" x14ac:dyDescent="0.25">
      <c r="B15" s="41" t="s">
        <v>34</v>
      </c>
      <c r="C15" s="41"/>
      <c r="D15" s="41"/>
      <c r="E15" s="41"/>
      <c r="F15" s="41"/>
      <c r="G15" s="41"/>
      <c r="H15" s="41"/>
      <c r="I15" s="41"/>
    </row>
    <row r="16" spans="1:19" x14ac:dyDescent="0.25">
      <c r="B16" s="19"/>
      <c r="C16" s="20">
        <v>3</v>
      </c>
      <c r="D16" s="20">
        <v>4</v>
      </c>
      <c r="E16" s="30">
        <v>5</v>
      </c>
      <c r="F16" s="20">
        <v>6</v>
      </c>
      <c r="G16" s="20">
        <v>8</v>
      </c>
      <c r="H16" s="20">
        <v>10</v>
      </c>
      <c r="I16" s="20">
        <v>20</v>
      </c>
    </row>
    <row r="17" spans="1:9" x14ac:dyDescent="0.25">
      <c r="A17" s="42" t="s">
        <v>33</v>
      </c>
      <c r="B17" s="29">
        <v>1</v>
      </c>
      <c r="C17" s="18">
        <v>2.158107842655534</v>
      </c>
      <c r="D17" s="18">
        <v>2.0139670767669609</v>
      </c>
      <c r="E17" s="32">
        <v>1.996931648541127</v>
      </c>
      <c r="F17" s="18">
        <v>2.005982234620252</v>
      </c>
      <c r="G17" s="18">
        <v>2.0366380441405689</v>
      </c>
      <c r="H17" s="18">
        <v>2.0630284543412651</v>
      </c>
      <c r="I17" s="18">
        <v>2.134221530516339</v>
      </c>
    </row>
    <row r="18" spans="1:9" x14ac:dyDescent="0.25">
      <c r="A18" s="42"/>
      <c r="B18" s="21"/>
      <c r="C18" s="33"/>
      <c r="D18" s="33"/>
      <c r="E18" s="33"/>
      <c r="F18" s="33"/>
      <c r="G18" s="33"/>
      <c r="H18" s="33"/>
      <c r="I18" s="33"/>
    </row>
    <row r="19" spans="1:9" x14ac:dyDescent="0.25">
      <c r="A19" s="42"/>
      <c r="B19" s="26"/>
      <c r="C19" s="33"/>
      <c r="D19" s="33"/>
      <c r="E19" s="33"/>
      <c r="F19" s="33"/>
      <c r="G19" s="33"/>
      <c r="H19" s="33"/>
      <c r="I19" s="33"/>
    </row>
    <row r="20" spans="1:9" x14ac:dyDescent="0.25">
      <c r="A20" s="42"/>
      <c r="B20" s="21"/>
      <c r="C20" s="33"/>
      <c r="D20" s="33"/>
      <c r="E20" s="33"/>
      <c r="F20" s="33"/>
      <c r="G20" s="33"/>
      <c r="H20" s="33"/>
      <c r="I20" s="33"/>
    </row>
    <row r="21" spans="1:9" x14ac:dyDescent="0.25">
      <c r="A21" s="42"/>
      <c r="B21" s="21"/>
      <c r="C21" s="33"/>
      <c r="D21" s="33"/>
      <c r="E21" s="33"/>
      <c r="F21" s="33"/>
      <c r="G21" s="33"/>
      <c r="H21" s="33"/>
      <c r="I21" s="33"/>
    </row>
    <row r="22" spans="1:9" x14ac:dyDescent="0.25">
      <c r="A22" s="42"/>
      <c r="B22" s="21"/>
      <c r="C22" s="33"/>
      <c r="D22" s="33"/>
      <c r="E22" s="33"/>
      <c r="F22" s="33"/>
      <c r="G22" s="33"/>
      <c r="H22" s="33"/>
      <c r="I22" s="33"/>
    </row>
    <row r="23" spans="1:9" x14ac:dyDescent="0.25">
      <c r="A23" s="42"/>
      <c r="B23" s="21"/>
      <c r="C23" s="33"/>
      <c r="D23" s="33"/>
      <c r="E23" s="33"/>
      <c r="F23" s="33"/>
      <c r="G23" s="33"/>
      <c r="H23" s="33"/>
      <c r="I23" s="33"/>
    </row>
  </sheetData>
  <mergeCells count="9">
    <mergeCell ref="L2:S2"/>
    <mergeCell ref="B2:I2"/>
    <mergeCell ref="B15:I15"/>
    <mergeCell ref="A17:A23"/>
    <mergeCell ref="L3:S3"/>
    <mergeCell ref="K5:K11"/>
    <mergeCell ref="A5:A11"/>
    <mergeCell ref="B3:I3"/>
    <mergeCell ref="B14:I14"/>
  </mergeCells>
  <conditionalFormatting sqref="C5:D5 F5:I5">
    <cfRule type="cellIs" dxfId="5" priority="3" operator="lessThan">
      <formula>$E$5</formula>
    </cfRule>
    <cfRule type="cellIs" dxfId="4" priority="4" operator="greaterThan">
      <formula>$E$5</formula>
    </cfRule>
    <cfRule type="cellIs" dxfId="3" priority="7" operator="lessThan">
      <formula>0.0211916754311691</formula>
    </cfRule>
    <cfRule type="cellIs" dxfId="2" priority="8" operator="greaterThan">
      <formula>0.0211916754311691</formula>
    </cfRule>
  </conditionalFormatting>
  <conditionalFormatting sqref="C17:I17">
    <cfRule type="cellIs" dxfId="1" priority="1" operator="lessThan">
      <formula>0.011258448</formula>
    </cfRule>
    <cfRule type="cellIs" dxfId="0" priority="2" operator="greaterThan">
      <formula>$E$17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atemporais</vt:lpstr>
      <vt:lpstr>Cota de Montante</vt:lpstr>
      <vt:lpstr>Cota de Jusante</vt:lpstr>
      <vt:lpstr>Cortes_FPH_Linear_V_Faixa_DESSE</vt:lpstr>
      <vt:lpstr>Disc x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2024-10-21T03:17:23Z</dcterms:modified>
</cp:coreProperties>
</file>