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GitHub\fph_lin\FPH_Linear\"/>
    </mc:Choice>
  </mc:AlternateContent>
  <xr:revisionPtr revIDLastSave="0" documentId="13_ncr:1_{782F4BB2-43B6-434C-8C5A-B40CF2DE1DD6}" xr6:coauthVersionLast="47" xr6:coauthVersionMax="47" xr10:uidLastSave="{00000000-0000-0000-0000-000000000000}"/>
  <bookViews>
    <workbookView xWindow="-120" yWindow="-120" windowWidth="29040" windowHeight="15840" tabRatio="854" activeTab="1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" sheetId="42" r:id="rId4"/>
    <sheet name="Cortes_FPH_Linear_V_50%_DESSEM" sheetId="45" r:id="rId5"/>
    <sheet name="Disc x Erro" sheetId="44" r:id="rId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1" l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C9" i="41"/>
  <c r="B11" i="38"/>
  <c r="A9" i="39"/>
  <c r="B5" i="41"/>
  <c r="B4" i="41"/>
  <c r="B3" i="41"/>
  <c r="B2" i="41"/>
  <c r="B1" i="41"/>
  <c r="B5" i="39"/>
  <c r="B4" i="39"/>
  <c r="B3" i="39"/>
  <c r="B2" i="39"/>
  <c r="B1" i="39"/>
  <c r="C11" i="41" l="1"/>
  <c r="C10" i="41"/>
  <c r="B9" i="39"/>
  <c r="A10" i="39"/>
  <c r="A11" i="39" s="1"/>
  <c r="B11" i="39" s="1"/>
  <c r="B9" i="41"/>
  <c r="D9" i="41" s="1"/>
  <c r="B12" i="41"/>
  <c r="B10" i="41"/>
  <c r="C9" i="39" l="1"/>
  <c r="D9" i="39" s="1"/>
  <c r="C11" i="39"/>
  <c r="D11" i="39" s="1"/>
  <c r="D10" i="41"/>
  <c r="C12" i="41"/>
  <c r="D12" i="41" s="1"/>
  <c r="A12" i="39"/>
  <c r="A13" i="39" s="1"/>
  <c r="A14" i="39" s="1"/>
  <c r="B10" i="39"/>
  <c r="B11" i="41"/>
  <c r="D11" i="41" s="1"/>
  <c r="C10" i="39" l="1"/>
  <c r="D10" i="39" s="1"/>
  <c r="C13" i="41"/>
  <c r="B13" i="41"/>
  <c r="B12" i="39"/>
  <c r="B13" i="39"/>
  <c r="A15" i="39"/>
  <c r="B14" i="39"/>
  <c r="C12" i="39" l="1"/>
  <c r="D12" i="39" s="1"/>
  <c r="C14" i="39"/>
  <c r="D14" i="39" s="1"/>
  <c r="C13" i="39"/>
  <c r="D13" i="39" s="1"/>
  <c r="D13" i="41"/>
  <c r="C14" i="41"/>
  <c r="B14" i="41"/>
  <c r="A16" i="39"/>
  <c r="B15" i="39"/>
  <c r="C15" i="39" l="1"/>
  <c r="D15" i="39" s="1"/>
  <c r="D14" i="41"/>
  <c r="C15" i="41"/>
  <c r="B15" i="41"/>
  <c r="A17" i="39"/>
  <c r="B16" i="39"/>
  <c r="C16" i="39" l="1"/>
  <c r="D16" i="39" s="1"/>
  <c r="D15" i="41"/>
  <c r="C16" i="41"/>
  <c r="B16" i="41"/>
  <c r="A18" i="39"/>
  <c r="B17" i="39"/>
  <c r="D16" i="41" l="1"/>
  <c r="C17" i="39"/>
  <c r="D17" i="39" s="1"/>
  <c r="C17" i="41"/>
  <c r="B17" i="41"/>
  <c r="D17" i="41" s="1"/>
  <c r="A19" i="39"/>
  <c r="B18" i="39"/>
  <c r="C18" i="39" l="1"/>
  <c r="D18" i="39" s="1"/>
  <c r="C18" i="41"/>
  <c r="B18" i="41"/>
  <c r="A20" i="39"/>
  <c r="B19" i="39"/>
  <c r="C19" i="39" l="1"/>
  <c r="D19" i="39" s="1"/>
  <c r="D18" i="41"/>
  <c r="C19" i="41"/>
  <c r="B19" i="41"/>
  <c r="A21" i="39"/>
  <c r="B20" i="39"/>
  <c r="D19" i="41" l="1"/>
  <c r="C20" i="39"/>
  <c r="D20" i="39" s="1"/>
  <c r="C20" i="41"/>
  <c r="B20" i="41"/>
  <c r="A22" i="39"/>
  <c r="B21" i="39"/>
  <c r="C21" i="39" l="1"/>
  <c r="D21" i="39" s="1"/>
  <c r="D20" i="41"/>
  <c r="C21" i="41"/>
  <c r="B21" i="41"/>
  <c r="D21" i="41" s="1"/>
  <c r="A23" i="39"/>
  <c r="B22" i="39"/>
  <c r="C22" i="39" l="1"/>
  <c r="D22" i="39" s="1"/>
  <c r="C22" i="41"/>
  <c r="B22" i="41"/>
  <c r="A24" i="39"/>
  <c r="B23" i="39"/>
  <c r="C23" i="39" l="1"/>
  <c r="D23" i="39" s="1"/>
  <c r="D22" i="41"/>
  <c r="C23" i="41"/>
  <c r="B23" i="41"/>
  <c r="D23" i="41" s="1"/>
  <c r="A25" i="39"/>
  <c r="B24" i="39"/>
  <c r="C24" i="39" l="1"/>
  <c r="D24" i="39" s="1"/>
  <c r="C24" i="41"/>
  <c r="B24" i="41"/>
  <c r="A26" i="39"/>
  <c r="B25" i="39"/>
  <c r="C25" i="39" l="1"/>
  <c r="D25" i="39" s="1"/>
  <c r="D24" i="41"/>
  <c r="C25" i="41"/>
  <c r="B25" i="41"/>
  <c r="A27" i="39"/>
  <c r="B26" i="39"/>
  <c r="C26" i="39" l="1"/>
  <c r="D26" i="39" s="1"/>
  <c r="D25" i="41"/>
  <c r="C26" i="41"/>
  <c r="B26" i="41"/>
  <c r="A28" i="39"/>
  <c r="B27" i="39"/>
  <c r="C27" i="39" l="1"/>
  <c r="D27" i="39" s="1"/>
  <c r="C27" i="41"/>
  <c r="B27" i="41"/>
  <c r="D26" i="41"/>
  <c r="A29" i="39"/>
  <c r="B28" i="39"/>
  <c r="C28" i="39" l="1"/>
  <c r="D28" i="39" s="1"/>
  <c r="D27" i="41"/>
  <c r="C28" i="41"/>
  <c r="B28" i="41"/>
  <c r="A30" i="39"/>
  <c r="B29" i="39"/>
  <c r="C29" i="39" l="1"/>
  <c r="D29" i="39" s="1"/>
  <c r="D28" i="41"/>
  <c r="C29" i="41"/>
  <c r="B29" i="41"/>
  <c r="A31" i="39"/>
  <c r="B30" i="39"/>
  <c r="C30" i="39" l="1"/>
  <c r="D30" i="39" s="1"/>
  <c r="D29" i="41"/>
  <c r="C30" i="41"/>
  <c r="B30" i="41"/>
  <c r="A32" i="39"/>
  <c r="B31" i="39"/>
  <c r="C31" i="39" l="1"/>
  <c r="D31" i="39" s="1"/>
  <c r="D30" i="41"/>
  <c r="C31" i="41"/>
  <c r="B31" i="41"/>
  <c r="A33" i="39"/>
  <c r="B32" i="39"/>
  <c r="C32" i="39" l="1"/>
  <c r="D32" i="39" s="1"/>
  <c r="D31" i="41"/>
  <c r="C32" i="41"/>
  <c r="B32" i="41"/>
  <c r="D32" i="41" s="1"/>
  <c r="A34" i="39"/>
  <c r="B33" i="39"/>
  <c r="C33" i="39" l="1"/>
  <c r="D33" i="39" s="1"/>
  <c r="C33" i="41"/>
  <c r="B33" i="41"/>
  <c r="D33" i="41" s="1"/>
  <c r="A35" i="39"/>
  <c r="B34" i="39"/>
  <c r="C34" i="39" l="1"/>
  <c r="D34" i="39"/>
  <c r="C34" i="41"/>
  <c r="B34" i="41"/>
  <c r="A36" i="39"/>
  <c r="B35" i="39"/>
  <c r="C35" i="39" l="1"/>
  <c r="D35" i="39" s="1"/>
  <c r="D34" i="41"/>
  <c r="C35" i="41"/>
  <c r="B35" i="41"/>
  <c r="D35" i="41" s="1"/>
  <c r="A37" i="39"/>
  <c r="B36" i="39"/>
  <c r="C36" i="39" l="1"/>
  <c r="D36" i="39" s="1"/>
  <c r="C36" i="41"/>
  <c r="B36" i="41"/>
  <c r="A38" i="39"/>
  <c r="B37" i="39"/>
  <c r="C37" i="39" l="1"/>
  <c r="D37" i="39" s="1"/>
  <c r="D36" i="41"/>
  <c r="C37" i="41"/>
  <c r="B37" i="41"/>
  <c r="A39" i="39"/>
  <c r="B38" i="39"/>
  <c r="D37" i="41" l="1"/>
  <c r="C38" i="39"/>
  <c r="D38" i="39" s="1"/>
  <c r="C38" i="41"/>
  <c r="B38" i="41"/>
  <c r="D38" i="41" s="1"/>
  <c r="A40" i="39"/>
  <c r="B39" i="39"/>
  <c r="C39" i="39" l="1"/>
  <c r="D39" i="39" s="1"/>
  <c r="C39" i="41"/>
  <c r="B39" i="41"/>
  <c r="D39" i="41" s="1"/>
  <c r="A41" i="39"/>
  <c r="B40" i="39"/>
  <c r="C40" i="39" l="1"/>
  <c r="D40" i="39" s="1"/>
  <c r="C40" i="41"/>
  <c r="B40" i="41"/>
  <c r="D40" i="41" s="1"/>
  <c r="A42" i="39"/>
  <c r="B41" i="39"/>
  <c r="C41" i="39" l="1"/>
  <c r="D41" i="39" s="1"/>
  <c r="C41" i="41"/>
  <c r="B41" i="41"/>
  <c r="A43" i="39"/>
  <c r="B42" i="39"/>
  <c r="D41" i="41" l="1"/>
  <c r="C42" i="39"/>
  <c r="D42" i="39" s="1"/>
  <c r="C42" i="41"/>
  <c r="B42" i="41"/>
  <c r="A44" i="39"/>
  <c r="B43" i="39"/>
  <c r="C43" i="39" l="1"/>
  <c r="D43" i="39" s="1"/>
  <c r="D42" i="41"/>
  <c r="C43" i="41"/>
  <c r="B43" i="41"/>
  <c r="A45" i="39"/>
  <c r="B44" i="39"/>
  <c r="D43" i="41" l="1"/>
  <c r="C44" i="39"/>
  <c r="D44" i="39" s="1"/>
  <c r="C44" i="41"/>
  <c r="B44" i="41"/>
  <c r="A46" i="39"/>
  <c r="B45" i="39"/>
  <c r="C45" i="39" l="1"/>
  <c r="D45" i="39" s="1"/>
  <c r="D44" i="41"/>
  <c r="C45" i="41"/>
  <c r="B45" i="41"/>
  <c r="A47" i="39"/>
  <c r="B46" i="39"/>
  <c r="D45" i="41" l="1"/>
  <c r="C46" i="39"/>
  <c r="D46" i="39" s="1"/>
  <c r="C46" i="41"/>
  <c r="B46" i="41"/>
  <c r="A48" i="39"/>
  <c r="B47" i="39"/>
  <c r="C47" i="39" l="1"/>
  <c r="D47" i="39" s="1"/>
  <c r="D46" i="41"/>
  <c r="C47" i="41"/>
  <c r="B47" i="41"/>
  <c r="A49" i="39"/>
  <c r="B48" i="39"/>
  <c r="D47" i="41" l="1"/>
  <c r="C48" i="39"/>
  <c r="D48" i="39" s="1"/>
  <c r="C48" i="41"/>
  <c r="B48" i="41"/>
  <c r="D48" i="41" s="1"/>
  <c r="A50" i="39"/>
  <c r="B49" i="39"/>
  <c r="C49" i="39" l="1"/>
  <c r="D49" i="39" s="1"/>
  <c r="C49" i="41"/>
  <c r="B49" i="41"/>
  <c r="D49" i="41" s="1"/>
  <c r="A51" i="39"/>
  <c r="B50" i="39"/>
  <c r="C50" i="39" l="1"/>
  <c r="D50" i="39"/>
  <c r="C50" i="41"/>
  <c r="B50" i="41"/>
  <c r="A52" i="39"/>
  <c r="B51" i="39"/>
  <c r="D50" i="41" l="1"/>
  <c r="C51" i="39"/>
  <c r="D51" i="39" s="1"/>
  <c r="C51" i="41"/>
  <c r="B51" i="41"/>
  <c r="A53" i="39"/>
  <c r="B52" i="39"/>
  <c r="D51" i="41" l="1"/>
  <c r="C52" i="39"/>
  <c r="D52" i="39" s="1"/>
  <c r="C52" i="41"/>
  <c r="B52" i="41"/>
  <c r="A54" i="39"/>
  <c r="B53" i="39"/>
  <c r="D52" i="41" l="1"/>
  <c r="C53" i="39"/>
  <c r="D53" i="39"/>
  <c r="C53" i="41"/>
  <c r="B53" i="41"/>
  <c r="A55" i="39"/>
  <c r="B54" i="39"/>
  <c r="C54" i="39" l="1"/>
  <c r="D54" i="39"/>
  <c r="D53" i="41"/>
  <c r="C54" i="41"/>
  <c r="B54" i="41"/>
  <c r="D54" i="41" s="1"/>
  <c r="A56" i="39"/>
  <c r="B55" i="39"/>
  <c r="C55" i="39" l="1"/>
  <c r="D55" i="39" s="1"/>
  <c r="C55" i="41"/>
  <c r="B55" i="41"/>
  <c r="A57" i="39"/>
  <c r="B56" i="39"/>
  <c r="C56" i="39" l="1"/>
  <c r="D56" i="39" s="1"/>
  <c r="D55" i="41"/>
  <c r="C56" i="41"/>
  <c r="B56" i="41"/>
  <c r="A58" i="39"/>
  <c r="B57" i="39"/>
  <c r="C57" i="39" l="1"/>
  <c r="D57" i="39" s="1"/>
  <c r="D56" i="41"/>
  <c r="C57" i="41"/>
  <c r="B57" i="41"/>
  <c r="A59" i="39"/>
  <c r="B58" i="39"/>
  <c r="C58" i="39" l="1"/>
  <c r="D58" i="39" s="1"/>
  <c r="D57" i="41"/>
  <c r="C58" i="41"/>
  <c r="B58" i="41"/>
  <c r="D58" i="41" s="1"/>
  <c r="A60" i="39"/>
  <c r="B59" i="39"/>
  <c r="C59" i="39" l="1"/>
  <c r="D59" i="39" s="1"/>
  <c r="C59" i="41"/>
  <c r="B59" i="41"/>
  <c r="A61" i="39"/>
  <c r="B60" i="39"/>
  <c r="D59" i="41" l="1"/>
  <c r="C60" i="39"/>
  <c r="D60" i="39" s="1"/>
  <c r="C60" i="41"/>
  <c r="B60" i="41"/>
  <c r="D60" i="41" s="1"/>
  <c r="A62" i="39"/>
  <c r="B61" i="39"/>
  <c r="C61" i="39" l="1"/>
  <c r="D61" i="39" s="1"/>
  <c r="C61" i="41"/>
  <c r="B61" i="41"/>
  <c r="A63" i="39"/>
  <c r="B62" i="39"/>
  <c r="C62" i="39" l="1"/>
  <c r="D62" i="39" s="1"/>
  <c r="D61" i="41"/>
  <c r="C62" i="41"/>
  <c r="B62" i="41"/>
  <c r="A64" i="39"/>
  <c r="B63" i="39"/>
  <c r="D62" i="41" l="1"/>
  <c r="C63" i="39"/>
  <c r="D63" i="39" s="1"/>
  <c r="C63" i="41"/>
  <c r="B63" i="41"/>
  <c r="A65" i="39"/>
  <c r="B64" i="39"/>
  <c r="D63" i="41" l="1"/>
  <c r="C64" i="39"/>
  <c r="D64" i="39" s="1"/>
  <c r="C64" i="41"/>
  <c r="B64" i="41"/>
  <c r="A66" i="39"/>
  <c r="B65" i="39"/>
  <c r="C65" i="39" l="1"/>
  <c r="D65" i="39" s="1"/>
  <c r="D64" i="41"/>
  <c r="C65" i="41"/>
  <c r="B65" i="41"/>
  <c r="A67" i="39"/>
  <c r="B66" i="39"/>
  <c r="C66" i="39" l="1"/>
  <c r="D66" i="39"/>
  <c r="D65" i="41"/>
  <c r="C66" i="41"/>
  <c r="B66" i="41"/>
  <c r="A68" i="39"/>
  <c r="B67" i="39"/>
  <c r="C67" i="39" l="1"/>
  <c r="D67" i="39" s="1"/>
  <c r="D66" i="41"/>
  <c r="C67" i="41"/>
  <c r="B67" i="41"/>
  <c r="A69" i="39"/>
  <c r="B68" i="39"/>
  <c r="C68" i="39" l="1"/>
  <c r="D68" i="39" s="1"/>
  <c r="D67" i="41"/>
  <c r="C68" i="41"/>
  <c r="B68" i="41"/>
  <c r="A70" i="39"/>
  <c r="B69" i="39"/>
  <c r="C69" i="39" l="1"/>
  <c r="D69" i="39" s="1"/>
  <c r="D68" i="41"/>
  <c r="C69" i="41"/>
  <c r="B69" i="41"/>
  <c r="D69" i="41" s="1"/>
  <c r="A71" i="39"/>
  <c r="B70" i="39"/>
  <c r="C70" i="39" l="1"/>
  <c r="D70" i="39" s="1"/>
  <c r="C70" i="41"/>
  <c r="B70" i="41"/>
  <c r="A72" i="39"/>
  <c r="B71" i="39"/>
  <c r="C71" i="39" l="1"/>
  <c r="D71" i="39" s="1"/>
  <c r="D70" i="41"/>
  <c r="C71" i="41"/>
  <c r="B71" i="41"/>
  <c r="D71" i="41" s="1"/>
  <c r="A73" i="39"/>
  <c r="B72" i="39"/>
  <c r="C72" i="39" l="1"/>
  <c r="D72" i="39" s="1"/>
  <c r="C72" i="41"/>
  <c r="B72" i="41"/>
  <c r="D72" i="41" s="1"/>
  <c r="A74" i="39"/>
  <c r="B73" i="39"/>
  <c r="C73" i="39" l="1"/>
  <c r="D73" i="39" s="1"/>
  <c r="C73" i="41"/>
  <c r="B73" i="41"/>
  <c r="D73" i="41" s="1"/>
  <c r="A75" i="39"/>
  <c r="B74" i="39"/>
  <c r="C74" i="39" l="1"/>
  <c r="D74" i="39" s="1"/>
  <c r="C74" i="41"/>
  <c r="B74" i="41"/>
  <c r="D74" i="41" s="1"/>
  <c r="A76" i="39"/>
  <c r="B75" i="39"/>
  <c r="C75" i="39" l="1"/>
  <c r="D75" i="39" s="1"/>
  <c r="C75" i="41"/>
  <c r="B75" i="41"/>
  <c r="D75" i="41" s="1"/>
  <c r="A77" i="39"/>
  <c r="B76" i="39"/>
  <c r="C76" i="39" l="1"/>
  <c r="D76" i="39" s="1"/>
  <c r="C76" i="41"/>
  <c r="B76" i="41"/>
  <c r="D76" i="41" s="1"/>
  <c r="A78" i="39"/>
  <c r="B77" i="39"/>
  <c r="C77" i="39" l="1"/>
  <c r="D77" i="39" s="1"/>
  <c r="C77" i="41"/>
  <c r="B77" i="41"/>
  <c r="D77" i="41" s="1"/>
  <c r="A79" i="39"/>
  <c r="B78" i="39"/>
  <c r="C78" i="39" l="1"/>
  <c r="D78" i="39" s="1"/>
  <c r="C78" i="41"/>
  <c r="B78" i="41"/>
  <c r="D78" i="41" s="1"/>
  <c r="A80" i="39"/>
  <c r="B79" i="39"/>
  <c r="C79" i="39" l="1"/>
  <c r="D79" i="39"/>
  <c r="C79" i="41"/>
  <c r="B79" i="41"/>
  <c r="D79" i="41" s="1"/>
  <c r="A81" i="39"/>
  <c r="B80" i="39"/>
  <c r="C80" i="39" l="1"/>
  <c r="D80" i="39"/>
  <c r="C80" i="41"/>
  <c r="B80" i="41"/>
  <c r="A82" i="39"/>
  <c r="B81" i="39"/>
  <c r="C81" i="39" l="1"/>
  <c r="D81" i="39" s="1"/>
  <c r="D80" i="41"/>
  <c r="C81" i="41"/>
  <c r="B81" i="41"/>
  <c r="D81" i="41" s="1"/>
  <c r="A83" i="39"/>
  <c r="B82" i="39"/>
  <c r="C82" i="39" l="1"/>
  <c r="D82" i="39" s="1"/>
  <c r="C82" i="41"/>
  <c r="B82" i="41"/>
  <c r="D82" i="41" s="1"/>
  <c r="A84" i="39"/>
  <c r="B83" i="39"/>
  <c r="C83" i="39" l="1"/>
  <c r="D83" i="39" s="1"/>
  <c r="C83" i="41"/>
  <c r="B83" i="41"/>
  <c r="D83" i="41" s="1"/>
  <c r="A85" i="39"/>
  <c r="B84" i="39"/>
  <c r="C84" i="39" l="1"/>
  <c r="D84" i="39" s="1"/>
  <c r="C84" i="41"/>
  <c r="B84" i="41"/>
  <c r="D84" i="41" s="1"/>
  <c r="A86" i="39"/>
  <c r="B85" i="39"/>
  <c r="C85" i="39" l="1"/>
  <c r="D85" i="39"/>
  <c r="C85" i="41"/>
  <c r="B85" i="41"/>
  <c r="A87" i="39"/>
  <c r="B86" i="39"/>
  <c r="C86" i="39" l="1"/>
  <c r="D86" i="39"/>
  <c r="D85" i="41"/>
  <c r="C86" i="41"/>
  <c r="B86" i="41"/>
  <c r="D86" i="41" s="1"/>
  <c r="A88" i="39"/>
  <c r="B87" i="39"/>
  <c r="C87" i="39" l="1"/>
  <c r="D87" i="39" s="1"/>
  <c r="C87" i="41"/>
  <c r="B87" i="41"/>
  <c r="D87" i="41" s="1"/>
  <c r="A89" i="39"/>
  <c r="B88" i="39"/>
  <c r="C88" i="39" l="1"/>
  <c r="D88" i="39" s="1"/>
  <c r="C88" i="41"/>
  <c r="B88" i="41"/>
  <c r="D88" i="41" s="1"/>
  <c r="A90" i="39"/>
  <c r="B89" i="39"/>
  <c r="C89" i="39" l="1"/>
  <c r="D89" i="39" s="1"/>
  <c r="C89" i="41"/>
  <c r="B89" i="41"/>
  <c r="D89" i="41" s="1"/>
  <c r="A91" i="39"/>
  <c r="B90" i="39"/>
  <c r="C90" i="39" l="1"/>
  <c r="D90" i="39"/>
  <c r="C90" i="41"/>
  <c r="B90" i="41"/>
  <c r="A92" i="39"/>
  <c r="B91" i="39"/>
  <c r="D90" i="41" l="1"/>
  <c r="C91" i="39"/>
  <c r="D91" i="39" s="1"/>
  <c r="C91" i="41"/>
  <c r="B91" i="41"/>
  <c r="A93" i="39"/>
  <c r="B92" i="39"/>
  <c r="D91" i="41" l="1"/>
  <c r="C92" i="39"/>
  <c r="D92" i="39" s="1"/>
  <c r="C92" i="41"/>
  <c r="B92" i="41"/>
  <c r="A94" i="39"/>
  <c r="B93" i="39"/>
  <c r="D92" i="41" l="1"/>
  <c r="C93" i="39"/>
  <c r="D93" i="39" s="1"/>
  <c r="C93" i="41"/>
  <c r="B93" i="41"/>
  <c r="A95" i="39"/>
  <c r="B94" i="39"/>
  <c r="D93" i="41" l="1"/>
  <c r="C94" i="39"/>
  <c r="D94" i="39" s="1"/>
  <c r="C94" i="41"/>
  <c r="B94" i="41"/>
  <c r="D94" i="41" s="1"/>
  <c r="A96" i="39"/>
  <c r="B95" i="39"/>
  <c r="C95" i="39" l="1"/>
  <c r="D95" i="39" s="1"/>
  <c r="C95" i="41"/>
  <c r="B95" i="41"/>
  <c r="D95" i="41" s="1"/>
  <c r="A97" i="39"/>
  <c r="B96" i="39"/>
  <c r="C96" i="39" l="1"/>
  <c r="D96" i="39" s="1"/>
  <c r="C96" i="41"/>
  <c r="B96" i="41"/>
  <c r="A98" i="39"/>
  <c r="B97" i="39"/>
  <c r="C97" i="39" l="1"/>
  <c r="D97" i="39" s="1"/>
  <c r="D96" i="41"/>
  <c r="C97" i="41"/>
  <c r="B97" i="41"/>
  <c r="A99" i="39"/>
  <c r="B98" i="39"/>
  <c r="D97" i="41" l="1"/>
  <c r="C98" i="39"/>
  <c r="D98" i="39" s="1"/>
  <c r="C98" i="41"/>
  <c r="B98" i="41"/>
  <c r="A100" i="39"/>
  <c r="B99" i="39"/>
  <c r="D98" i="41" l="1"/>
  <c r="C99" i="39"/>
  <c r="D99" i="39" s="1"/>
  <c r="C99" i="41"/>
  <c r="B99" i="41"/>
  <c r="A101" i="39"/>
  <c r="B100" i="39"/>
  <c r="D99" i="41" l="1"/>
  <c r="C100" i="39"/>
  <c r="D100" i="39" s="1"/>
  <c r="C100" i="41"/>
  <c r="B100" i="41"/>
  <c r="A102" i="39"/>
  <c r="B101" i="39"/>
  <c r="C101" i="39" l="1"/>
  <c r="D101" i="39" s="1"/>
  <c r="D100" i="41"/>
  <c r="C101" i="41"/>
  <c r="B101" i="41"/>
  <c r="D101" i="41" s="1"/>
  <c r="A103" i="39"/>
  <c r="B102" i="39"/>
  <c r="C102" i="39" l="1"/>
  <c r="D102" i="39" s="1"/>
  <c r="C102" i="41"/>
  <c r="B102" i="41"/>
  <c r="D102" i="41" s="1"/>
  <c r="A104" i="39"/>
  <c r="B103" i="39"/>
  <c r="C103" i="39" l="1"/>
  <c r="D103" i="39"/>
  <c r="C103" i="41"/>
  <c r="B103" i="41"/>
  <c r="D103" i="41" s="1"/>
  <c r="A105" i="39"/>
  <c r="B104" i="39"/>
  <c r="C104" i="39" l="1"/>
  <c r="D104" i="39" s="1"/>
  <c r="C104" i="41"/>
  <c r="B104" i="41"/>
  <c r="D104" i="41" s="1"/>
  <c r="A106" i="39"/>
  <c r="B105" i="39"/>
  <c r="C105" i="39" l="1"/>
  <c r="D105" i="39"/>
  <c r="C105" i="41"/>
  <c r="B105" i="41"/>
  <c r="D105" i="41" s="1"/>
  <c r="A107" i="39"/>
  <c r="B106" i="39"/>
  <c r="C106" i="39" l="1"/>
  <c r="D106" i="39" s="1"/>
  <c r="C106" i="41"/>
  <c r="B106" i="41"/>
  <c r="D106" i="41" s="1"/>
  <c r="A108" i="39"/>
  <c r="B107" i="39"/>
  <c r="C107" i="39" l="1"/>
  <c r="D107" i="39" s="1"/>
  <c r="C107" i="41"/>
  <c r="B107" i="41"/>
  <c r="A109" i="39"/>
  <c r="B109" i="39" s="1"/>
  <c r="B108" i="39"/>
  <c r="D107" i="41" l="1"/>
  <c r="C108" i="39"/>
  <c r="D108" i="39"/>
  <c r="C109" i="39"/>
  <c r="D109" i="39" s="1"/>
  <c r="B6" i="39" s="1"/>
  <c r="C108" i="41"/>
  <c r="B108" i="41"/>
  <c r="D108" i="41" s="1"/>
  <c r="C109" i="41" l="1"/>
  <c r="B109" i="41"/>
  <c r="D109" i="41" l="1"/>
  <c r="B6" i="41" s="1"/>
</calcChain>
</file>

<file path=xl/sharedStrings.xml><?xml version="1.0" encoding="utf-8"?>
<sst xmlns="http://schemas.openxmlformats.org/spreadsheetml/2006/main" count="91" uniqueCount="72">
  <si>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</si>
  <si>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</si>
  <si>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</si>
  <si>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</si>
  <si>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</si>
  <si>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</si>
  <si>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</si>
  <si>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Tipo de Turbina</t>
  </si>
  <si>
    <t>Número de unidades geradoras</t>
  </si>
  <si>
    <t>Potência por unidade (MW)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</si>
  <si>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</si>
  <si>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</si>
  <si>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</si>
  <si>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</si>
  <si>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</si>
  <si>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</si>
  <si>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</si>
  <si>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</si>
  <si>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</si>
  <si>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</si>
  <si>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</si>
  <si>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</si>
  <si>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</si>
  <si>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</si>
  <si>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</si>
  <si>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</si>
  <si>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</si>
  <si>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</si>
  <si>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</si>
  <si>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</si>
  <si>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</si>
  <si>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MAPE (%)</t>
  </si>
  <si>
    <t>V_DISC</t>
  </si>
  <si>
    <t>Q_DISC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</si>
  <si>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</si>
  <si>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</si>
  <si>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</si>
  <si>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</si>
  <si>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</si>
  <si>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Grupo 1</t>
  </si>
  <si>
    <t>Grupo 2</t>
  </si>
  <si>
    <t>Grupo 4</t>
  </si>
  <si>
    <t>Grupo 5</t>
  </si>
  <si>
    <t>Grupo 3</t>
  </si>
  <si>
    <t>Eng. Max da  UHE (m3/s)</t>
  </si>
  <si>
    <t>Cota de Jusante Linear (m)</t>
  </si>
  <si>
    <t>APE (%)</t>
  </si>
  <si>
    <t>MAPE COM. VERT. (%)</t>
  </si>
  <si>
    <t>Erro_FPH_Linear_V_Faixa - (MAPE COM. VERT %)</t>
  </si>
  <si>
    <t>Coef_S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</si>
  <si>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</si>
  <si>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</si>
  <si>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</si>
  <si>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</si>
  <si>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</si>
  <si>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</si>
  <si>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</si>
  <si>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</si>
  <si>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</si>
  <si>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</si>
  <si>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</si>
  <si>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</si>
  <si>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</si>
  <si>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 xml:space="preserve"> </t>
  </si>
  <si>
    <t>Mensal</t>
  </si>
  <si>
    <t>Coef_Independente</t>
  </si>
  <si>
    <t>MAPE</t>
  </si>
  <si>
    <t>Erro_FPH_Linear_V_Faixa - (MAPE %)</t>
  </si>
  <si>
    <t>Erro_FPH_Linear_V_50%_DESSEM - (MAPE %)</t>
  </si>
  <si>
    <t>Erro_FPH_Linear_V_50%_DESSEM - (MAPE COM. VERT %)</t>
  </si>
  <si>
    <t>Cortes_FPH_Linear - (Nº Cortes)</t>
  </si>
  <si>
    <t>Cortes_FPH_Linear_50%_DESSEM - (Nº Cortes)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</si>
</sst>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0"/>
    <numFmt numFmtId="167" formatCode="0.0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7" fontId="16" fillId="0" borderId="0" xfId="0" applyNumberFormat="1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 vertical="center"/>
    </xf>
    <xf numFmtId="0" fontId="17" fillId="0" borderId="0" xfId="0" applyFont="1"/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top"/>
    </xf>
    <xf numFmtId="166" fontId="0" fillId="0" borderId="10" xfId="0" applyNumberFormat="1" applyBorder="1" applyAlignment="1">
      <alignment horizontal="center"/>
    </xf>
    <xf numFmtId="2" fontId="0" fillId="0" borderId="0" xfId="0" applyNumberFormat="1"/>
    <xf numFmtId="0" fontId="25" fillId="0" borderId="0" xfId="0" applyFont="1" applyAlignment="1">
      <alignment horizontal="center" vertical="top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textRotation="180"/>
    </xf>
    <xf numFmtId="0" fontId="16" fillId="0" borderId="10" xfId="0" applyFont="1" applyBorder="1" applyAlignment="1">
      <alignment horizontal="center"/>
    </xf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'Cota de Montante'!$B$8</c:f>
              <c:strCache>
                <c:ptCount val="1"/>
                <c:pt idx="0">
                  <c:v>Cota de Montante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'Cota de Montante'!$A$9:$A$109</c:f>
              <c:numCache>
                <c:formatCode>0.00</c:formatCode>
                <c:ptCount val="101"/>
                <c:pt idx="0">
                  <c:v>1540</c:v>
                </c:pt>
                <c:pt idx="1">
                  <c:v>1565</c:v>
                </c:pt>
                <c:pt idx="2">
                  <c:v>1590</c:v>
                </c:pt>
                <c:pt idx="3">
                  <c:v>1615</c:v>
                </c:pt>
                <c:pt idx="4">
                  <c:v>1640</c:v>
                </c:pt>
                <c:pt idx="5">
                  <c:v>1665</c:v>
                </c:pt>
                <c:pt idx="6">
                  <c:v>1690</c:v>
                </c:pt>
                <c:pt idx="7">
                  <c:v>1715</c:v>
                </c:pt>
                <c:pt idx="8">
                  <c:v>1740</c:v>
                </c:pt>
                <c:pt idx="9">
                  <c:v>1765</c:v>
                </c:pt>
                <c:pt idx="10">
                  <c:v>1790</c:v>
                </c:pt>
                <c:pt idx="11">
                  <c:v>1815</c:v>
                </c:pt>
                <c:pt idx="12">
                  <c:v>1840</c:v>
                </c:pt>
                <c:pt idx="13">
                  <c:v>1865</c:v>
                </c:pt>
                <c:pt idx="14">
                  <c:v>1890</c:v>
                </c:pt>
                <c:pt idx="15">
                  <c:v>1915</c:v>
                </c:pt>
                <c:pt idx="16">
                  <c:v>1940</c:v>
                </c:pt>
                <c:pt idx="17">
                  <c:v>1965</c:v>
                </c:pt>
                <c:pt idx="18">
                  <c:v>1990</c:v>
                </c:pt>
                <c:pt idx="19">
                  <c:v>2015</c:v>
                </c:pt>
                <c:pt idx="20">
                  <c:v>2040</c:v>
                </c:pt>
                <c:pt idx="21">
                  <c:v>2065</c:v>
                </c:pt>
                <c:pt idx="22">
                  <c:v>2090</c:v>
                </c:pt>
                <c:pt idx="23">
                  <c:v>2115</c:v>
                </c:pt>
                <c:pt idx="24">
                  <c:v>2140</c:v>
                </c:pt>
                <c:pt idx="25">
                  <c:v>2165</c:v>
                </c:pt>
                <c:pt idx="26">
                  <c:v>2190</c:v>
                </c:pt>
                <c:pt idx="27">
                  <c:v>2215</c:v>
                </c:pt>
                <c:pt idx="28">
                  <c:v>2240</c:v>
                </c:pt>
                <c:pt idx="29">
                  <c:v>2265</c:v>
                </c:pt>
                <c:pt idx="30">
                  <c:v>2290</c:v>
                </c:pt>
                <c:pt idx="31">
                  <c:v>2315</c:v>
                </c:pt>
                <c:pt idx="32">
                  <c:v>2340</c:v>
                </c:pt>
                <c:pt idx="33">
                  <c:v>2365</c:v>
                </c:pt>
                <c:pt idx="34">
                  <c:v>2390</c:v>
                </c:pt>
                <c:pt idx="35">
                  <c:v>2415</c:v>
                </c:pt>
                <c:pt idx="36">
                  <c:v>2440</c:v>
                </c:pt>
                <c:pt idx="37">
                  <c:v>2465</c:v>
                </c:pt>
                <c:pt idx="38">
                  <c:v>2490</c:v>
                </c:pt>
                <c:pt idx="39">
                  <c:v>2515</c:v>
                </c:pt>
                <c:pt idx="40">
                  <c:v>2540</c:v>
                </c:pt>
                <c:pt idx="41">
                  <c:v>2565</c:v>
                </c:pt>
                <c:pt idx="42">
                  <c:v>2590</c:v>
                </c:pt>
                <c:pt idx="43">
                  <c:v>2615</c:v>
                </c:pt>
                <c:pt idx="44">
                  <c:v>2640</c:v>
                </c:pt>
                <c:pt idx="45">
                  <c:v>2665</c:v>
                </c:pt>
                <c:pt idx="46">
                  <c:v>2690</c:v>
                </c:pt>
                <c:pt idx="47">
                  <c:v>2715</c:v>
                </c:pt>
                <c:pt idx="48">
                  <c:v>2740</c:v>
                </c:pt>
                <c:pt idx="49">
                  <c:v>2765</c:v>
                </c:pt>
                <c:pt idx="50">
                  <c:v>2790</c:v>
                </c:pt>
                <c:pt idx="51">
                  <c:v>2815</c:v>
                </c:pt>
                <c:pt idx="52">
                  <c:v>2840</c:v>
                </c:pt>
                <c:pt idx="53">
                  <c:v>2865</c:v>
                </c:pt>
                <c:pt idx="54">
                  <c:v>2890</c:v>
                </c:pt>
                <c:pt idx="55">
                  <c:v>2915</c:v>
                </c:pt>
                <c:pt idx="56">
                  <c:v>2940</c:v>
                </c:pt>
                <c:pt idx="57">
                  <c:v>2965</c:v>
                </c:pt>
                <c:pt idx="58">
                  <c:v>2990</c:v>
                </c:pt>
                <c:pt idx="59">
                  <c:v>3015</c:v>
                </c:pt>
                <c:pt idx="60">
                  <c:v>3040</c:v>
                </c:pt>
                <c:pt idx="61">
                  <c:v>3065</c:v>
                </c:pt>
                <c:pt idx="62">
                  <c:v>3090</c:v>
                </c:pt>
                <c:pt idx="63">
                  <c:v>3115</c:v>
                </c:pt>
                <c:pt idx="64">
                  <c:v>3140</c:v>
                </c:pt>
                <c:pt idx="65">
                  <c:v>3165</c:v>
                </c:pt>
                <c:pt idx="66">
                  <c:v>3190</c:v>
                </c:pt>
                <c:pt idx="67">
                  <c:v>3215</c:v>
                </c:pt>
                <c:pt idx="68">
                  <c:v>3240</c:v>
                </c:pt>
                <c:pt idx="69">
                  <c:v>3265</c:v>
                </c:pt>
                <c:pt idx="70">
                  <c:v>3290</c:v>
                </c:pt>
                <c:pt idx="71">
                  <c:v>3315</c:v>
                </c:pt>
                <c:pt idx="72">
                  <c:v>3340</c:v>
                </c:pt>
                <c:pt idx="73">
                  <c:v>3365</c:v>
                </c:pt>
                <c:pt idx="74">
                  <c:v>3390</c:v>
                </c:pt>
                <c:pt idx="75">
                  <c:v>3415</c:v>
                </c:pt>
                <c:pt idx="76">
                  <c:v>3440</c:v>
                </c:pt>
                <c:pt idx="77">
                  <c:v>3465</c:v>
                </c:pt>
                <c:pt idx="78">
                  <c:v>3490</c:v>
                </c:pt>
                <c:pt idx="79">
                  <c:v>3515</c:v>
                </c:pt>
                <c:pt idx="80">
                  <c:v>3540</c:v>
                </c:pt>
                <c:pt idx="81">
                  <c:v>3565</c:v>
                </c:pt>
                <c:pt idx="82">
                  <c:v>3590</c:v>
                </c:pt>
                <c:pt idx="83">
                  <c:v>3615</c:v>
                </c:pt>
                <c:pt idx="84">
                  <c:v>3640</c:v>
                </c:pt>
                <c:pt idx="85">
                  <c:v>3665</c:v>
                </c:pt>
                <c:pt idx="86">
                  <c:v>3690</c:v>
                </c:pt>
                <c:pt idx="87">
                  <c:v>3715</c:v>
                </c:pt>
                <c:pt idx="88">
                  <c:v>3740</c:v>
                </c:pt>
                <c:pt idx="89">
                  <c:v>3765</c:v>
                </c:pt>
                <c:pt idx="90">
                  <c:v>3790</c:v>
                </c:pt>
                <c:pt idx="91">
                  <c:v>3815</c:v>
                </c:pt>
                <c:pt idx="92">
                  <c:v>3840</c:v>
                </c:pt>
                <c:pt idx="93">
                  <c:v>3865</c:v>
                </c:pt>
                <c:pt idx="94">
                  <c:v>3890</c:v>
                </c:pt>
                <c:pt idx="95">
                  <c:v>3915</c:v>
                </c:pt>
                <c:pt idx="96">
                  <c:v>3940</c:v>
                </c:pt>
                <c:pt idx="97">
                  <c:v>3965</c:v>
                </c:pt>
                <c:pt idx="98">
                  <c:v>3990</c:v>
                </c:pt>
                <c:pt idx="99">
                  <c:v>4015</c:v>
                </c:pt>
                <c:pt idx="100">
                  <c:v>4040</c:v>
                </c:pt>
              </c:numCache>
            </c:numRef>
          </c:xVal>
          <c:yVal>
            <c:numRef>
              <c:f>'Cota de Montante'!$B$9:$B$109</c:f>
              <c:numCache>
                <c:formatCode>0.00</c:formatCode>
                <c:ptCount val="101"/>
                <c:pt idx="0">
                  <c:v>653.14522750989556</c:v>
                </c:pt>
                <c:pt idx="1">
                  <c:v>653.30928446184953</c:v>
                </c:pt>
                <c:pt idx="2">
                  <c:v>653.47262943797728</c:v>
                </c:pt>
                <c:pt idx="3">
                  <c:v>653.63526116942762</c:v>
                </c:pt>
                <c:pt idx="4">
                  <c:v>653.79717847288407</c:v>
                </c:pt>
                <c:pt idx="5">
                  <c:v>653.95838025056582</c:v>
                </c:pt>
                <c:pt idx="6">
                  <c:v>654.11886549022643</c:v>
                </c:pt>
                <c:pt idx="7">
                  <c:v>654.27863326515512</c:v>
                </c:pt>
                <c:pt idx="8">
                  <c:v>654.4376827341755</c:v>
                </c:pt>
                <c:pt idx="9">
                  <c:v>654.59601314164672</c:v>
                </c:pt>
                <c:pt idx="10">
                  <c:v>654.75362381746265</c:v>
                </c:pt>
                <c:pt idx="11">
                  <c:v>654.91051417705251</c:v>
                </c:pt>
                <c:pt idx="12">
                  <c:v>655.06668372138006</c:v>
                </c:pt>
                <c:pt idx="13">
                  <c:v>655.22213203694457</c:v>
                </c:pt>
                <c:pt idx="14">
                  <c:v>655.37685879578009</c:v>
                </c:pt>
                <c:pt idx="15">
                  <c:v>655.5308637554557</c:v>
                </c:pt>
                <c:pt idx="16">
                  <c:v>655.6841467590757</c:v>
                </c:pt>
                <c:pt idx="17">
                  <c:v>655.83670773527911</c:v>
                </c:pt>
                <c:pt idx="18">
                  <c:v>655.98854669824038</c:v>
                </c:pt>
                <c:pt idx="19">
                  <c:v>656.13966374766869</c:v>
                </c:pt>
                <c:pt idx="20">
                  <c:v>656.29005906880809</c:v>
                </c:pt>
                <c:pt idx="21">
                  <c:v>656.43973293243835</c:v>
                </c:pt>
                <c:pt idx="22">
                  <c:v>656.58868569487356</c:v>
                </c:pt>
                <c:pt idx="23">
                  <c:v>656.73691779796309</c:v>
                </c:pt>
                <c:pt idx="24">
                  <c:v>656.8844297690913</c:v>
                </c:pt>
                <c:pt idx="25">
                  <c:v>657.03122222117793</c:v>
                </c:pt>
                <c:pt idx="26">
                  <c:v>657.17729585267728</c:v>
                </c:pt>
                <c:pt idx="27">
                  <c:v>657.32265144757866</c:v>
                </c:pt>
                <c:pt idx="28">
                  <c:v>657.467289875407</c:v>
                </c:pt>
                <c:pt idx="29">
                  <c:v>657.61121209122155</c:v>
                </c:pt>
                <c:pt idx="30">
                  <c:v>657.75441913561713</c:v>
                </c:pt>
                <c:pt idx="31">
                  <c:v>657.89691213472327</c:v>
                </c:pt>
                <c:pt idx="32">
                  <c:v>658.03869230020439</c:v>
                </c:pt>
                <c:pt idx="33">
                  <c:v>658.17976092926074</c:v>
                </c:pt>
                <c:pt idx="34">
                  <c:v>658.32011940462655</c:v>
                </c:pt>
                <c:pt idx="35">
                  <c:v>658.45976919457178</c:v>
                </c:pt>
                <c:pt idx="36">
                  <c:v>658.59871185290126</c:v>
                </c:pt>
                <c:pt idx="37">
                  <c:v>658.73694901895476</c:v>
                </c:pt>
                <c:pt idx="38">
                  <c:v>658.87448241760706</c:v>
                </c:pt>
                <c:pt idx="39">
                  <c:v>659.01131385926806</c:v>
                </c:pt>
                <c:pt idx="40">
                  <c:v>659.14744523988259</c:v>
                </c:pt>
                <c:pt idx="41">
                  <c:v>659.28287854093082</c:v>
                </c:pt>
                <c:pt idx="42">
                  <c:v>659.41761582942763</c:v>
                </c:pt>
                <c:pt idx="43">
                  <c:v>659.55165925792289</c:v>
                </c:pt>
                <c:pt idx="44">
                  <c:v>659.68501106450174</c:v>
                </c:pt>
                <c:pt idx="45">
                  <c:v>659.81767357278432</c:v>
                </c:pt>
                <c:pt idx="46">
                  <c:v>659.94964919192546</c:v>
                </c:pt>
                <c:pt idx="47">
                  <c:v>660.08094041661559</c:v>
                </c:pt>
                <c:pt idx="48">
                  <c:v>660.21154982707958</c:v>
                </c:pt>
                <c:pt idx="49">
                  <c:v>660.341480089078</c:v>
                </c:pt>
                <c:pt idx="50">
                  <c:v>660.47073395390566</c:v>
                </c:pt>
                <c:pt idx="51">
                  <c:v>660.59931425839306</c:v>
                </c:pt>
                <c:pt idx="52">
                  <c:v>660.72722392490539</c:v>
                </c:pt>
                <c:pt idx="53">
                  <c:v>660.85446596134295</c:v>
                </c:pt>
                <c:pt idx="54">
                  <c:v>660.98104346114098</c:v>
                </c:pt>
                <c:pt idx="55">
                  <c:v>661.10695960327018</c:v>
                </c:pt>
                <c:pt idx="56">
                  <c:v>661.23221765223559</c:v>
                </c:pt>
                <c:pt idx="57">
                  <c:v>661.35682095807795</c:v>
                </c:pt>
                <c:pt idx="58">
                  <c:v>661.48077295637233</c:v>
                </c:pt>
                <c:pt idx="59">
                  <c:v>661.60407716822965</c:v>
                </c:pt>
                <c:pt idx="60">
                  <c:v>661.72673720029513</c:v>
                </c:pt>
                <c:pt idx="61">
                  <c:v>661.84875674474949</c:v>
                </c:pt>
                <c:pt idx="62">
                  <c:v>661.97013957930824</c:v>
                </c:pt>
                <c:pt idx="63">
                  <c:v>662.09088956722201</c:v>
                </c:pt>
                <c:pt idx="64">
                  <c:v>662.21101065727635</c:v>
                </c:pt>
                <c:pt idx="65">
                  <c:v>662.33050688379228</c:v>
                </c:pt>
                <c:pt idx="66">
                  <c:v>662.44938236662517</c:v>
                </c:pt>
                <c:pt idx="67">
                  <c:v>662.56764131116586</c:v>
                </c:pt>
                <c:pt idx="68">
                  <c:v>662.68528800834008</c:v>
                </c:pt>
                <c:pt idx="69">
                  <c:v>662.80232683460872</c:v>
                </c:pt>
                <c:pt idx="70">
                  <c:v>662.91876225196768</c:v>
                </c:pt>
                <c:pt idx="71">
                  <c:v>663.03459880794753</c:v>
                </c:pt>
                <c:pt idx="72">
                  <c:v>663.14984113561445</c:v>
                </c:pt>
                <c:pt idx="73">
                  <c:v>663.26449395356917</c:v>
                </c:pt>
                <c:pt idx="74">
                  <c:v>663.37856206594779</c:v>
                </c:pt>
                <c:pt idx="75">
                  <c:v>663.4920503624212</c:v>
                </c:pt>
                <c:pt idx="76">
                  <c:v>663.60496381819553</c:v>
                </c:pt>
                <c:pt idx="77">
                  <c:v>663.71730749401183</c:v>
                </c:pt>
                <c:pt idx="78">
                  <c:v>663.82908653614584</c:v>
                </c:pt>
                <c:pt idx="79">
                  <c:v>663.94030617640919</c:v>
                </c:pt>
                <c:pt idx="80">
                  <c:v>664.05097173214767</c:v>
                </c:pt>
                <c:pt idx="81">
                  <c:v>664.16108860624263</c:v>
                </c:pt>
                <c:pt idx="82">
                  <c:v>664.27066228710999</c:v>
                </c:pt>
                <c:pt idx="83">
                  <c:v>664.37969834870137</c:v>
                </c:pt>
                <c:pt idx="84">
                  <c:v>664.48820245050274</c:v>
                </c:pt>
                <c:pt idx="85">
                  <c:v>664.59618033753554</c:v>
                </c:pt>
                <c:pt idx="86">
                  <c:v>664.70363784035601</c:v>
                </c:pt>
                <c:pt idx="87">
                  <c:v>664.81058087505562</c:v>
                </c:pt>
                <c:pt idx="88">
                  <c:v>664.91701544326077</c:v>
                </c:pt>
                <c:pt idx="89">
                  <c:v>665.02294763213251</c:v>
                </c:pt>
                <c:pt idx="90">
                  <c:v>665.12838361436775</c:v>
                </c:pt>
                <c:pt idx="91">
                  <c:v>665.23332964819781</c:v>
                </c:pt>
                <c:pt idx="92">
                  <c:v>665.33779207738917</c:v>
                </c:pt>
                <c:pt idx="93">
                  <c:v>665.44177733124343</c:v>
                </c:pt>
                <c:pt idx="94">
                  <c:v>665.54529192459688</c:v>
                </c:pt>
                <c:pt idx="95">
                  <c:v>665.64834245782163</c:v>
                </c:pt>
                <c:pt idx="96">
                  <c:v>665.75093561682388</c:v>
                </c:pt>
                <c:pt idx="97">
                  <c:v>665.85307817304556</c:v>
                </c:pt>
                <c:pt idx="98">
                  <c:v>665.95477698346315</c:v>
                </c:pt>
                <c:pt idx="99">
                  <c:v>666.05603899058849</c:v>
                </c:pt>
                <c:pt idx="100">
                  <c:v>666.15687122246834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4-4508-9A2B-8B79FA1B4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14528"/>
        <c:axId val="1470715008"/>
      </c:scatterChart>
      <c:valAx>
        <c:axId val="14707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5008"/>
        <c:crosses val="autoZero"/>
        <c:crossBetween val="midCat"/>
      </c:valAx>
      <c:valAx>
        <c:axId val="1470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'Cota de Jusante'!$B$8</c:f>
              <c:strCache>
                <c:ptCount val="1"/>
                <c:pt idx="0">
                  <c:v>Cota de Jusante(m)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104</c:v>
                </c:pt>
                <c:pt idx="2">
                  <c:v>208</c:v>
                </c:pt>
                <c:pt idx="3">
                  <c:v>312</c:v>
                </c:pt>
                <c:pt idx="4">
                  <c:v>416</c:v>
                </c:pt>
                <c:pt idx="5">
                  <c:v>520</c:v>
                </c:pt>
                <c:pt idx="6">
                  <c:v>624</c:v>
                </c:pt>
                <c:pt idx="7">
                  <c:v>728</c:v>
                </c:pt>
                <c:pt idx="8">
                  <c:v>832</c:v>
                </c:pt>
                <c:pt idx="9">
                  <c:v>936</c:v>
                </c:pt>
                <c:pt idx="10">
                  <c:v>1040</c:v>
                </c:pt>
                <c:pt idx="11">
                  <c:v>1144</c:v>
                </c:pt>
                <c:pt idx="12">
                  <c:v>1248</c:v>
                </c:pt>
                <c:pt idx="13">
                  <c:v>1352</c:v>
                </c:pt>
                <c:pt idx="14">
                  <c:v>1456</c:v>
                </c:pt>
                <c:pt idx="15">
                  <c:v>1560</c:v>
                </c:pt>
                <c:pt idx="16">
                  <c:v>1664</c:v>
                </c:pt>
                <c:pt idx="17">
                  <c:v>1768</c:v>
                </c:pt>
                <c:pt idx="18">
                  <c:v>1872</c:v>
                </c:pt>
                <c:pt idx="19">
                  <c:v>1976</c:v>
                </c:pt>
                <c:pt idx="20">
                  <c:v>2080</c:v>
                </c:pt>
                <c:pt idx="21">
                  <c:v>2184</c:v>
                </c:pt>
                <c:pt idx="22">
                  <c:v>2288</c:v>
                </c:pt>
                <c:pt idx="23">
                  <c:v>2392</c:v>
                </c:pt>
                <c:pt idx="24">
                  <c:v>2496</c:v>
                </c:pt>
                <c:pt idx="25">
                  <c:v>2600</c:v>
                </c:pt>
                <c:pt idx="26">
                  <c:v>2704</c:v>
                </c:pt>
                <c:pt idx="27">
                  <c:v>2808</c:v>
                </c:pt>
                <c:pt idx="28">
                  <c:v>2912</c:v>
                </c:pt>
                <c:pt idx="29">
                  <c:v>3016</c:v>
                </c:pt>
                <c:pt idx="30">
                  <c:v>3120</c:v>
                </c:pt>
                <c:pt idx="31">
                  <c:v>3224</c:v>
                </c:pt>
                <c:pt idx="32">
                  <c:v>3328</c:v>
                </c:pt>
                <c:pt idx="33">
                  <c:v>3432</c:v>
                </c:pt>
                <c:pt idx="34">
                  <c:v>3536</c:v>
                </c:pt>
                <c:pt idx="35">
                  <c:v>3640</c:v>
                </c:pt>
                <c:pt idx="36">
                  <c:v>3744</c:v>
                </c:pt>
                <c:pt idx="37">
                  <c:v>3848</c:v>
                </c:pt>
                <c:pt idx="38">
                  <c:v>3952</c:v>
                </c:pt>
                <c:pt idx="39">
                  <c:v>4056</c:v>
                </c:pt>
                <c:pt idx="40">
                  <c:v>4160</c:v>
                </c:pt>
                <c:pt idx="41">
                  <c:v>4264</c:v>
                </c:pt>
                <c:pt idx="42">
                  <c:v>4368</c:v>
                </c:pt>
                <c:pt idx="43">
                  <c:v>4472</c:v>
                </c:pt>
                <c:pt idx="44">
                  <c:v>4576</c:v>
                </c:pt>
                <c:pt idx="45">
                  <c:v>4680</c:v>
                </c:pt>
                <c:pt idx="46">
                  <c:v>4784</c:v>
                </c:pt>
                <c:pt idx="47">
                  <c:v>4888</c:v>
                </c:pt>
                <c:pt idx="48">
                  <c:v>4992</c:v>
                </c:pt>
                <c:pt idx="49">
                  <c:v>5096</c:v>
                </c:pt>
                <c:pt idx="50">
                  <c:v>5200</c:v>
                </c:pt>
                <c:pt idx="51">
                  <c:v>5304</c:v>
                </c:pt>
                <c:pt idx="52">
                  <c:v>5408</c:v>
                </c:pt>
                <c:pt idx="53">
                  <c:v>5512</c:v>
                </c:pt>
                <c:pt idx="54">
                  <c:v>5616</c:v>
                </c:pt>
                <c:pt idx="55">
                  <c:v>5720</c:v>
                </c:pt>
                <c:pt idx="56">
                  <c:v>5824</c:v>
                </c:pt>
                <c:pt idx="57">
                  <c:v>5928</c:v>
                </c:pt>
                <c:pt idx="58">
                  <c:v>6032</c:v>
                </c:pt>
                <c:pt idx="59">
                  <c:v>6136</c:v>
                </c:pt>
                <c:pt idx="60">
                  <c:v>6240</c:v>
                </c:pt>
                <c:pt idx="61">
                  <c:v>6344</c:v>
                </c:pt>
                <c:pt idx="62">
                  <c:v>6448</c:v>
                </c:pt>
                <c:pt idx="63">
                  <c:v>6552</c:v>
                </c:pt>
                <c:pt idx="64">
                  <c:v>6656</c:v>
                </c:pt>
                <c:pt idx="65">
                  <c:v>6760</c:v>
                </c:pt>
                <c:pt idx="66">
                  <c:v>6864</c:v>
                </c:pt>
                <c:pt idx="67">
                  <c:v>6968</c:v>
                </c:pt>
                <c:pt idx="68">
                  <c:v>7072</c:v>
                </c:pt>
                <c:pt idx="69">
                  <c:v>7176</c:v>
                </c:pt>
                <c:pt idx="70">
                  <c:v>7280</c:v>
                </c:pt>
                <c:pt idx="71">
                  <c:v>7384</c:v>
                </c:pt>
                <c:pt idx="72">
                  <c:v>7488</c:v>
                </c:pt>
                <c:pt idx="73">
                  <c:v>7592</c:v>
                </c:pt>
                <c:pt idx="74">
                  <c:v>7696</c:v>
                </c:pt>
                <c:pt idx="75">
                  <c:v>7800</c:v>
                </c:pt>
                <c:pt idx="76">
                  <c:v>7904</c:v>
                </c:pt>
                <c:pt idx="77">
                  <c:v>8008</c:v>
                </c:pt>
                <c:pt idx="78">
                  <c:v>8112</c:v>
                </c:pt>
                <c:pt idx="79">
                  <c:v>8216</c:v>
                </c:pt>
                <c:pt idx="80">
                  <c:v>8320</c:v>
                </c:pt>
                <c:pt idx="81">
                  <c:v>8424</c:v>
                </c:pt>
                <c:pt idx="82">
                  <c:v>8528</c:v>
                </c:pt>
                <c:pt idx="83">
                  <c:v>8632</c:v>
                </c:pt>
                <c:pt idx="84">
                  <c:v>8736</c:v>
                </c:pt>
                <c:pt idx="85">
                  <c:v>8840</c:v>
                </c:pt>
                <c:pt idx="86">
                  <c:v>8944</c:v>
                </c:pt>
                <c:pt idx="87">
                  <c:v>9048</c:v>
                </c:pt>
                <c:pt idx="88">
                  <c:v>9152</c:v>
                </c:pt>
                <c:pt idx="89">
                  <c:v>9256</c:v>
                </c:pt>
                <c:pt idx="90">
                  <c:v>9360</c:v>
                </c:pt>
                <c:pt idx="91">
                  <c:v>9464</c:v>
                </c:pt>
                <c:pt idx="92">
                  <c:v>9568</c:v>
                </c:pt>
                <c:pt idx="93">
                  <c:v>9672</c:v>
                </c:pt>
                <c:pt idx="94">
                  <c:v>9776</c:v>
                </c:pt>
                <c:pt idx="95">
                  <c:v>9880</c:v>
                </c:pt>
                <c:pt idx="96">
                  <c:v>9984</c:v>
                </c:pt>
                <c:pt idx="97">
                  <c:v>10088</c:v>
                </c:pt>
                <c:pt idx="98">
                  <c:v>10192</c:v>
                </c:pt>
                <c:pt idx="99">
                  <c:v>10296</c:v>
                </c:pt>
                <c:pt idx="100">
                  <c:v>10400</c:v>
                </c:pt>
              </c:numCache>
            </c:numRef>
          </c:xVal>
          <c:yVal>
            <c:numRef>
              <c:f>'Cota de Jusante'!$B$9:$B$109</c:f>
              <c:numCache>
                <c:formatCode>0.00</c:formatCode>
                <c:ptCount val="101"/>
                <c:pt idx="0">
                  <c:v>619.26593017578102</c:v>
                </c:pt>
                <c:pt idx="1">
                  <c:v>619.44552698458301</c:v>
                </c:pt>
                <c:pt idx="2">
                  <c:v>619.62406556892233</c:v>
                </c:pt>
                <c:pt idx="3">
                  <c:v>619.80154592879899</c:v>
                </c:pt>
                <c:pt idx="4">
                  <c:v>619.97796806421297</c:v>
                </c:pt>
                <c:pt idx="5">
                  <c:v>620.15333197516429</c:v>
                </c:pt>
                <c:pt idx="6">
                  <c:v>620.32763766165294</c:v>
                </c:pt>
                <c:pt idx="7">
                  <c:v>620.50088512367893</c:v>
                </c:pt>
                <c:pt idx="8">
                  <c:v>620.67307436124224</c:v>
                </c:pt>
                <c:pt idx="9">
                  <c:v>620.84420537434289</c:v>
                </c:pt>
                <c:pt idx="10">
                  <c:v>621.01427816298087</c:v>
                </c:pt>
                <c:pt idx="11">
                  <c:v>621.18329272715619</c:v>
                </c:pt>
                <c:pt idx="12">
                  <c:v>621.35124906686883</c:v>
                </c:pt>
                <c:pt idx="13">
                  <c:v>621.51814718211881</c:v>
                </c:pt>
                <c:pt idx="14">
                  <c:v>621.68398707290612</c:v>
                </c:pt>
                <c:pt idx="15">
                  <c:v>621.84876873923076</c:v>
                </c:pt>
                <c:pt idx="16">
                  <c:v>622.01249218109274</c:v>
                </c:pt>
                <c:pt idx="17">
                  <c:v>622.17515739849205</c:v>
                </c:pt>
                <c:pt idx="18">
                  <c:v>622.33676439142869</c:v>
                </c:pt>
                <c:pt idx="19">
                  <c:v>622.49731315990266</c:v>
                </c:pt>
                <c:pt idx="20">
                  <c:v>622.65680370391397</c:v>
                </c:pt>
                <c:pt idx="21">
                  <c:v>622.8152360234626</c:v>
                </c:pt>
                <c:pt idx="22">
                  <c:v>622.97261011854857</c:v>
                </c:pt>
                <c:pt idx="23">
                  <c:v>623.12892598917188</c:v>
                </c:pt>
                <c:pt idx="24">
                  <c:v>623.28418363533251</c:v>
                </c:pt>
                <c:pt idx="25">
                  <c:v>623.43838305703048</c:v>
                </c:pt>
                <c:pt idx="26">
                  <c:v>623.59152425426578</c:v>
                </c:pt>
                <c:pt idx="27">
                  <c:v>623.74360722703841</c:v>
                </c:pt>
                <c:pt idx="28">
                  <c:v>623.89463197534837</c:v>
                </c:pt>
                <c:pt idx="29">
                  <c:v>624.04459849919567</c:v>
                </c:pt>
                <c:pt idx="30">
                  <c:v>624.1935067985803</c:v>
                </c:pt>
                <c:pt idx="31">
                  <c:v>624.34135687350226</c:v>
                </c:pt>
                <c:pt idx="32">
                  <c:v>624.48814872396156</c:v>
                </c:pt>
                <c:pt idx="33">
                  <c:v>624.63388234995818</c:v>
                </c:pt>
                <c:pt idx="34">
                  <c:v>624.77855775149214</c:v>
                </c:pt>
                <c:pt idx="35">
                  <c:v>624.92217492856344</c:v>
                </c:pt>
                <c:pt idx="36">
                  <c:v>625.06473388117206</c:v>
                </c:pt>
                <c:pt idx="37">
                  <c:v>625.20623460931802</c:v>
                </c:pt>
                <c:pt idx="38">
                  <c:v>625.34667711300131</c:v>
                </c:pt>
                <c:pt idx="39">
                  <c:v>625.48606139222193</c:v>
                </c:pt>
                <c:pt idx="40">
                  <c:v>625.62438744697988</c:v>
                </c:pt>
                <c:pt idx="41">
                  <c:v>625.76165527727517</c:v>
                </c:pt>
                <c:pt idx="42">
                  <c:v>625.89786488310779</c:v>
                </c:pt>
                <c:pt idx="43">
                  <c:v>626.03301626447774</c:v>
                </c:pt>
                <c:pt idx="44">
                  <c:v>626.16710942138502</c:v>
                </c:pt>
                <c:pt idx="45">
                  <c:v>626.30014435382964</c:v>
                </c:pt>
                <c:pt idx="46">
                  <c:v>626.43212106181159</c:v>
                </c:pt>
                <c:pt idx="47">
                  <c:v>626.56303954533087</c:v>
                </c:pt>
                <c:pt idx="48">
                  <c:v>626.69289980438748</c:v>
                </c:pt>
                <c:pt idx="49">
                  <c:v>626.82170183898143</c:v>
                </c:pt>
                <c:pt idx="50">
                  <c:v>626.9494456491127</c:v>
                </c:pt>
                <c:pt idx="51">
                  <c:v>627.07613123478131</c:v>
                </c:pt>
                <c:pt idx="52">
                  <c:v>627.20175859598726</c:v>
                </c:pt>
                <c:pt idx="53">
                  <c:v>627.32632773273053</c:v>
                </c:pt>
                <c:pt idx="54">
                  <c:v>627.44983864501114</c:v>
                </c:pt>
                <c:pt idx="55">
                  <c:v>627.57229133282908</c:v>
                </c:pt>
                <c:pt idx="56">
                  <c:v>627.69368579618435</c:v>
                </c:pt>
                <c:pt idx="57">
                  <c:v>627.81402203507696</c:v>
                </c:pt>
                <c:pt idx="58">
                  <c:v>627.9333000495069</c:v>
                </c:pt>
                <c:pt idx="59">
                  <c:v>628.05151983947417</c:v>
                </c:pt>
                <c:pt idx="60">
                  <c:v>628.16868140497877</c:v>
                </c:pt>
                <c:pt idx="61">
                  <c:v>628.2847847460207</c:v>
                </c:pt>
                <c:pt idx="62">
                  <c:v>628.39982986259997</c:v>
                </c:pt>
                <c:pt idx="63">
                  <c:v>628.51381675471657</c:v>
                </c:pt>
                <c:pt idx="64">
                  <c:v>628.6267454223705</c:v>
                </c:pt>
                <c:pt idx="65">
                  <c:v>628.73861586556177</c:v>
                </c:pt>
                <c:pt idx="66">
                  <c:v>628.84942808429037</c:v>
                </c:pt>
                <c:pt idx="67">
                  <c:v>628.9591820785563</c:v>
                </c:pt>
                <c:pt idx="68">
                  <c:v>629.06787784835956</c:v>
                </c:pt>
                <c:pt idx="69">
                  <c:v>629.17551539370015</c:v>
                </c:pt>
                <c:pt idx="70">
                  <c:v>629.28209471457808</c:v>
                </c:pt>
                <c:pt idx="71">
                  <c:v>629.38761581099334</c:v>
                </c:pt>
                <c:pt idx="72">
                  <c:v>629.49207868294593</c:v>
                </c:pt>
                <c:pt idx="73">
                  <c:v>629.59548333043585</c:v>
                </c:pt>
                <c:pt idx="74">
                  <c:v>629.69782975346311</c:v>
                </c:pt>
                <c:pt idx="75">
                  <c:v>629.7991179520277</c:v>
                </c:pt>
                <c:pt idx="76">
                  <c:v>629.89934792612962</c:v>
                </c:pt>
                <c:pt idx="77">
                  <c:v>629.99851967576888</c:v>
                </c:pt>
                <c:pt idx="78">
                  <c:v>630.09663320094546</c:v>
                </c:pt>
                <c:pt idx="79">
                  <c:v>630.19368850165938</c:v>
                </c:pt>
                <c:pt idx="80">
                  <c:v>630.28968557791063</c:v>
                </c:pt>
                <c:pt idx="81">
                  <c:v>630.38462442969922</c:v>
                </c:pt>
                <c:pt idx="82">
                  <c:v>630.47850505702513</c:v>
                </c:pt>
                <c:pt idx="83">
                  <c:v>630.57132745988838</c:v>
                </c:pt>
                <c:pt idx="84">
                  <c:v>630.66309163828896</c:v>
                </c:pt>
                <c:pt idx="85">
                  <c:v>630.75379759222687</c:v>
                </c:pt>
                <c:pt idx="86">
                  <c:v>630.84344532170212</c:v>
                </c:pt>
                <c:pt idx="87">
                  <c:v>630.9320348267147</c:v>
                </c:pt>
                <c:pt idx="88">
                  <c:v>631.01956610726461</c:v>
                </c:pt>
                <c:pt idx="89">
                  <c:v>631.10603916335185</c:v>
                </c:pt>
                <c:pt idx="90">
                  <c:v>631.19145399497631</c:v>
                </c:pt>
                <c:pt idx="91">
                  <c:v>631.27581060213822</c:v>
                </c:pt>
                <c:pt idx="92">
                  <c:v>631.35910898483746</c:v>
                </c:pt>
                <c:pt idx="93">
                  <c:v>631.44134914307404</c:v>
                </c:pt>
                <c:pt idx="94">
                  <c:v>631.52253107684794</c:v>
                </c:pt>
                <c:pt idx="95">
                  <c:v>631.60265478615918</c:v>
                </c:pt>
                <c:pt idx="96">
                  <c:v>631.68172027100775</c:v>
                </c:pt>
                <c:pt idx="97">
                  <c:v>631.75972753139365</c:v>
                </c:pt>
                <c:pt idx="98">
                  <c:v>631.83667656731689</c:v>
                </c:pt>
                <c:pt idx="99">
                  <c:v>631.91256737877745</c:v>
                </c:pt>
                <c:pt idx="100">
                  <c:v>631.98739996577535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4-4310-B285-94CAB760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54496"/>
        <c:axId val="593356896"/>
      </c:scatterChart>
      <c:valAx>
        <c:axId val="5933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6896"/>
        <c:crosses val="autoZero"/>
        <c:crossBetween val="midCat"/>
      </c:valAx>
      <c:valAx>
        <c:axId val="593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190499</xdr:rowOff>
    </xdr:from>
    <xdr:to>
      <xdr:col>16</xdr:col>
      <xdr:colOff>371475</xdr:colOff>
      <xdr:row>30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A2184A-41F7-4F20-AC71-0711298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95250</xdr:rowOff>
    </xdr:from>
    <xdr:to>
      <xdr:col>15</xdr:col>
      <xdr:colOff>447674</xdr:colOff>
      <xdr:row>32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F4C012-B760-4BA4-B8EB-AC93F52C6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C15" sqref="C15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4" t="s">
        <v>0</v>
      </c>
      <c r="B1" s="5"/>
      <c r="C1" s="6"/>
      <c r="D1" s="6"/>
      <c r="E1" s="6"/>
      <c r="F1" s="6"/>
      <c r="G1" s="22" t="s">
        <v>39</v>
      </c>
      <c r="H1" s="22" t="s">
        <v>40</v>
      </c>
      <c r="I1" s="22" t="s">
        <v>43</v>
      </c>
      <c r="J1" s="22" t="s">
        <v>41</v>
      </c>
      <c r="K1" s="22" t="s">
        <v>42</v>
      </c>
    </row>
    <row r="2" spans="1:11" ht="20.100000000000001" customHeight="1" x14ac:dyDescent="0.25">
      <c r="A2" s="4" t="s">
        <v>1</v>
      </c>
      <c r="B2" s="5" t="s">
        <v>64</v>
      </c>
      <c r="C2" s="6"/>
      <c r="D2" s="6"/>
      <c r="E2" s="6"/>
      <c r="F2" s="6"/>
      <c r="G2" s="21"/>
      <c r="H2" s="21"/>
      <c r="I2" s="21"/>
      <c r="J2" s="21"/>
      <c r="K2" s="21"/>
    </row>
    <row r="3" spans="1:11" ht="20.100000000000001" customHeight="1" x14ac:dyDescent="0.25">
      <c r="A3" s="4" t="s">
        <v>10</v>
      </c>
      <c r="B3" s="5">
        <v>1540</v>
      </c>
      <c r="C3" s="6"/>
      <c r="D3" s="6"/>
      <c r="E3" s="6"/>
      <c r="F3" s="6"/>
      <c r="G3" s="21"/>
      <c r="H3" s="21"/>
      <c r="I3" s="21"/>
      <c r="J3" s="21"/>
      <c r="K3" s="21"/>
    </row>
    <row r="4" spans="1:11" ht="20.100000000000001" customHeight="1" x14ac:dyDescent="0.25">
      <c r="A4" s="4" t="s">
        <v>11</v>
      </c>
      <c r="B4" s="5">
        <v>4040</v>
      </c>
      <c r="C4" s="6"/>
      <c r="D4" s="6"/>
      <c r="E4" s="6"/>
      <c r="F4" s="6"/>
      <c r="G4" s="21"/>
      <c r="H4" s="21"/>
      <c r="I4" s="21"/>
      <c r="J4" s="21"/>
      <c r="K4" s="21"/>
    </row>
    <row r="5" spans="1:11" ht="20.100000000000001" customHeight="1" x14ac:dyDescent="0.25">
      <c r="A5" s="4" t="s">
        <v>12</v>
      </c>
      <c r="B5" s="5">
        <v>1895</v>
      </c>
      <c r="C5" s="6"/>
      <c r="D5" s="6"/>
      <c r="E5" s="6"/>
      <c r="F5" s="6"/>
      <c r="G5" s="21"/>
      <c r="H5" s="21"/>
      <c r="I5" s="21"/>
      <c r="J5" s="21"/>
      <c r="K5" s="21"/>
    </row>
    <row r="6" spans="1:11" ht="20.100000000000001" customHeight="1" x14ac:dyDescent="0.25">
      <c r="A6" s="4" t="s">
        <v>13</v>
      </c>
      <c r="B6" s="5">
        <v>1540</v>
      </c>
      <c r="C6" s="6"/>
      <c r="D6" s="6"/>
      <c r="E6" s="6"/>
      <c r="F6" s="6"/>
      <c r="G6" s="21"/>
      <c r="H6" s="21"/>
      <c r="I6" s="21"/>
      <c r="J6" s="21"/>
      <c r="K6" s="21"/>
    </row>
    <row r="7" spans="1:11" ht="20.100000000000001" customHeight="1" x14ac:dyDescent="0.25">
      <c r="A7" s="4" t="s">
        <v>8</v>
      </c>
      <c r="B7" s="5"/>
      <c r="C7" s="6"/>
      <c r="D7" s="6"/>
      <c r="E7" s="6"/>
      <c r="F7" s="6"/>
      <c r="G7" s="22">
        <v>2</v>
      </c>
      <c r="H7" s="22">
        <v>2</v>
      </c>
      <c r="I7" s="22">
        <v>4</v>
      </c>
      <c r="J7" s="22">
        <v>2</v>
      </c>
      <c r="K7" s="22"/>
    </row>
    <row r="8" spans="1:11" ht="20.100000000000001" customHeight="1" x14ac:dyDescent="0.25">
      <c r="A8" s="4" t="s">
        <v>9</v>
      </c>
      <c r="B8" s="5"/>
      <c r="C8" s="6"/>
      <c r="D8" s="6"/>
      <c r="E8" s="6"/>
      <c r="F8" s="6"/>
      <c r="G8" s="22">
        <v>38</v>
      </c>
      <c r="H8" s="22">
        <v>45</v>
      </c>
      <c r="I8" s="22">
        <v>51</v>
      </c>
      <c r="J8" s="22">
        <v>54</v>
      </c>
      <c r="K8" s="22"/>
    </row>
    <row r="9" spans="1:11" ht="20.100000000000001" customHeight="1" x14ac:dyDescent="0.25">
      <c r="A9" s="4" t="s">
        <v>7</v>
      </c>
      <c r="B9" s="5">
        <v>1</v>
      </c>
      <c r="C9" s="6"/>
      <c r="D9" s="6"/>
      <c r="E9" s="6"/>
      <c r="F9" s="6"/>
      <c r="G9" s="22"/>
      <c r="H9" s="22"/>
      <c r="I9" s="22"/>
      <c r="J9" s="22"/>
      <c r="K9" s="22"/>
    </row>
    <row r="10" spans="1:11" ht="20.100000000000001" customHeight="1" x14ac:dyDescent="0.25">
      <c r="A10" s="4" t="s">
        <v>14</v>
      </c>
      <c r="B10" s="5"/>
      <c r="C10" s="6"/>
      <c r="D10" s="6"/>
      <c r="E10" s="6"/>
      <c r="F10" s="6"/>
      <c r="G10" s="22">
        <v>105</v>
      </c>
      <c r="H10" s="22">
        <v>118</v>
      </c>
      <c r="I10" s="22">
        <v>136</v>
      </c>
      <c r="J10" s="22">
        <v>142</v>
      </c>
      <c r="K10" s="22"/>
    </row>
    <row r="11" spans="1:11" ht="20.100000000000001" customHeight="1" x14ac:dyDescent="0.25">
      <c r="A11" s="4" t="s">
        <v>44</v>
      </c>
      <c r="B11" s="5">
        <f>G10*G7+H10*H7+I10*I7+J10*J7+K10*K7</f>
        <v>1274</v>
      </c>
      <c r="C11" s="6"/>
      <c r="D11" s="6"/>
      <c r="E11" s="6"/>
      <c r="F11" s="6"/>
      <c r="G11" s="22"/>
      <c r="H11" s="22"/>
      <c r="I11" s="22"/>
      <c r="J11" s="22"/>
      <c r="K11" s="22"/>
    </row>
    <row r="12" spans="1:11" ht="20.100000000000001" customHeight="1" x14ac:dyDescent="0.25">
      <c r="A12" s="4" t="s">
        <v>6</v>
      </c>
      <c r="B12" s="5"/>
      <c r="C12" s="6"/>
      <c r="D12" s="6"/>
      <c r="E12" s="6"/>
      <c r="F12" s="6"/>
      <c r="G12" s="22">
        <v>41.8</v>
      </c>
      <c r="H12" s="22">
        <v>43.9</v>
      </c>
      <c r="I12" s="22">
        <v>43.2</v>
      </c>
      <c r="J12" s="22">
        <v>43.8</v>
      </c>
      <c r="K12" s="22"/>
    </row>
    <row r="13" spans="1:11" ht="20.100000000000001" customHeight="1" x14ac:dyDescent="0.25">
      <c r="A13" s="4" t="s">
        <v>15</v>
      </c>
      <c r="B13" s="7">
        <v>0.3337</v>
      </c>
      <c r="C13" s="8"/>
      <c r="D13" s="8"/>
      <c r="E13" s="8"/>
      <c r="F13" s="8"/>
      <c r="G13" s="21"/>
      <c r="H13" s="21"/>
      <c r="I13" s="21"/>
      <c r="J13" s="21"/>
      <c r="K13" s="21"/>
    </row>
    <row r="14" spans="1:11" ht="20.100000000000001" customHeight="1" x14ac:dyDescent="0.25">
      <c r="A14" s="4" t="s">
        <v>16</v>
      </c>
      <c r="B14" s="7">
        <v>8.6569999999999998E-3</v>
      </c>
      <c r="C14" s="8"/>
      <c r="D14" s="8"/>
      <c r="E14" s="8"/>
      <c r="F14" s="8"/>
      <c r="G14" s="21"/>
      <c r="H14" s="21"/>
      <c r="I14" s="21"/>
      <c r="J14" s="21"/>
      <c r="K14" s="21"/>
    </row>
    <row r="15" spans="1:11" ht="20.100000000000001" customHeight="1" x14ac:dyDescent="0.25">
      <c r="A15" s="4" t="s">
        <v>17</v>
      </c>
      <c r="B15" s="5">
        <v>10400</v>
      </c>
      <c r="C15" s="6"/>
      <c r="D15" s="6"/>
      <c r="E15" s="6"/>
      <c r="F15" s="6"/>
      <c r="G15" s="21"/>
      <c r="H15" s="21"/>
      <c r="I15" s="21"/>
      <c r="J15" s="21"/>
      <c r="K15" s="21"/>
    </row>
    <row r="16" spans="1:11" ht="20.100000000000001" customHeight="1" x14ac:dyDescent="0.25">
      <c r="A16" s="4" t="s">
        <v>2</v>
      </c>
      <c r="B16" s="9">
        <v>641.77490234375</v>
      </c>
      <c r="C16" s="10">
        <v>8.0881677567958797E-3</v>
      </c>
      <c r="D16" s="10">
        <v>-3.6982399365115202E-7</v>
      </c>
      <c r="E16" s="10">
        <v>-7.1105191179476799E-11</v>
      </c>
      <c r="F16" s="10">
        <v>9.1237366172855999E-15</v>
      </c>
      <c r="G16" s="5"/>
      <c r="H16" s="21"/>
      <c r="I16" s="21"/>
      <c r="J16" s="21"/>
      <c r="K16" s="21"/>
    </row>
    <row r="17" spans="1:13" ht="20.100000000000001" customHeight="1" x14ac:dyDescent="0.25">
      <c r="A17" s="4" t="s">
        <v>4</v>
      </c>
      <c r="B17" s="9">
        <v>619.26593017578102</v>
      </c>
      <c r="C17" s="10">
        <v>1.73198000993579E-3</v>
      </c>
      <c r="D17" s="10">
        <v>-4.89194000863335E-8</v>
      </c>
      <c r="E17" s="10">
        <v>0</v>
      </c>
      <c r="F17" s="10">
        <v>0</v>
      </c>
      <c r="G17" s="21"/>
      <c r="H17" s="21"/>
      <c r="I17" s="21"/>
      <c r="J17" s="21"/>
      <c r="K17" s="21"/>
    </row>
    <row r="18" spans="1:13" ht="20.100000000000001" customHeight="1" x14ac:dyDescent="0.25">
      <c r="A18" s="4" t="s">
        <v>5</v>
      </c>
      <c r="B18" s="5">
        <v>0</v>
      </c>
      <c r="C18" s="6"/>
      <c r="D18" s="6"/>
      <c r="E18" s="6"/>
      <c r="F18" s="6"/>
      <c r="G18" s="21"/>
      <c r="H18" s="21"/>
      <c r="I18" s="21"/>
      <c r="J18" s="21"/>
      <c r="K18" s="21"/>
    </row>
    <row r="19" spans="1:13" ht="20.100000000000001" customHeight="1" x14ac:dyDescent="0.25">
      <c r="A19" s="4" t="s">
        <v>3</v>
      </c>
      <c r="B19" s="5">
        <v>1.1410000324249201</v>
      </c>
      <c r="C19" s="6"/>
      <c r="D19" s="6"/>
      <c r="E19" s="6"/>
      <c r="F19" s="6"/>
      <c r="G19" s="21"/>
      <c r="H19" s="21"/>
      <c r="I19" s="21"/>
      <c r="J19" s="21"/>
      <c r="K19" s="21"/>
    </row>
    <row r="20" spans="1:13" ht="20.100000000000001" customHeight="1" x14ac:dyDescent="0.25"/>
    <row r="21" spans="1:13" ht="20.100000000000001" customHeight="1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20.100000000000001" customHeight="1" x14ac:dyDescent="0.25">
      <c r="A22" s="16"/>
      <c r="B22" s="15" t="s">
        <v>50</v>
      </c>
      <c r="C22" s="15" t="s">
        <v>51</v>
      </c>
      <c r="D22" s="15" t="s">
        <v>52</v>
      </c>
      <c r="E22" s="15" t="s">
        <v>53</v>
      </c>
      <c r="F22" s="15" t="s">
        <v>54</v>
      </c>
      <c r="G22" s="15" t="s">
        <v>55</v>
      </c>
      <c r="H22" s="15" t="s">
        <v>56</v>
      </c>
      <c r="I22" s="15" t="s">
        <v>57</v>
      </c>
      <c r="J22" s="15" t="s">
        <v>58</v>
      </c>
      <c r="K22" s="15" t="s">
        <v>59</v>
      </c>
      <c r="L22" s="15" t="s">
        <v>60</v>
      </c>
      <c r="M22" s="15" t="s">
        <v>61</v>
      </c>
    </row>
    <row r="23" spans="1:13" ht="20.100000000000001" customHeight="1" x14ac:dyDescent="0.25">
      <c r="A23" s="16" t="s">
        <v>62</v>
      </c>
      <c r="B23" s="28">
        <v>1900.5274725300001</v>
      </c>
      <c r="C23" s="28">
        <v>1788.04395604</v>
      </c>
      <c r="D23" s="28">
        <v>1603.8461538500001</v>
      </c>
      <c r="E23" s="28">
        <v>1092.8131868099999</v>
      </c>
      <c r="F23" s="28">
        <v>796.78021978000004</v>
      </c>
      <c r="G23" s="28">
        <v>663.83516483999995</v>
      </c>
      <c r="H23" s="28">
        <v>541.10989011000004</v>
      </c>
      <c r="I23" s="28">
        <v>444.68131868</v>
      </c>
      <c r="J23" s="28">
        <v>458.59340658999997</v>
      </c>
      <c r="K23" s="28">
        <v>544.52747252999995</v>
      </c>
      <c r="L23" s="28">
        <v>777.36263736000001</v>
      </c>
      <c r="M23" s="28">
        <v>1327.62637363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>
      <c r="F26" t="s">
        <v>63</v>
      </c>
    </row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tabSelected="1" workbookViewId="0">
      <selection activeCell="C3" sqref="C3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3" t="s">
        <v>34</v>
      </c>
      <c r="B1" s="2">
        <f>'Dados atemporais'!B16</f>
        <v>641.77490234375</v>
      </c>
      <c r="C1" s="32">
        <v>645.72</v>
      </c>
      <c r="D1" s="12"/>
    </row>
    <row r="2" spans="1:4" ht="18" x14ac:dyDescent="0.25">
      <c r="A2" s="13" t="s">
        <v>35</v>
      </c>
      <c r="B2" s="1">
        <f>'Dados atemporais'!C16</f>
        <v>8.0881677567958797E-3</v>
      </c>
      <c r="C2" s="12">
        <v>5.1999999999999998E-3</v>
      </c>
      <c r="D2" s="12"/>
    </row>
    <row r="3" spans="1:4" ht="18" x14ac:dyDescent="0.25">
      <c r="A3" s="13" t="s">
        <v>36</v>
      </c>
      <c r="B3" s="1">
        <f>'Dados atemporais'!D16</f>
        <v>-3.6982399365115202E-7</v>
      </c>
    </row>
    <row r="4" spans="1:4" ht="18" x14ac:dyDescent="0.25">
      <c r="A4" s="13" t="s">
        <v>37</v>
      </c>
      <c r="B4" s="1">
        <f>'Dados atemporais'!E16</f>
        <v>-7.1105191179476799E-11</v>
      </c>
    </row>
    <row r="5" spans="1:4" ht="18" x14ac:dyDescent="0.25">
      <c r="A5" s="13" t="s">
        <v>38</v>
      </c>
      <c r="B5" s="1">
        <f>'Dados atemporais'!F16</f>
        <v>9.1237366172855999E-15</v>
      </c>
    </row>
    <row r="6" spans="1:4" x14ac:dyDescent="0.25">
      <c r="A6" s="13" t="s">
        <v>31</v>
      </c>
      <c r="B6" s="23">
        <f>AVERAGE(D9:D109)</f>
        <v>1.6684363861752895E-2</v>
      </c>
    </row>
    <row r="7" spans="1:4" x14ac:dyDescent="0.25">
      <c r="A7" s="13"/>
      <c r="B7" s="14"/>
    </row>
    <row r="8" spans="1:4" x14ac:dyDescent="0.25">
      <c r="A8" s="15" t="s">
        <v>25</v>
      </c>
      <c r="B8" s="16" t="s">
        <v>26</v>
      </c>
      <c r="C8" s="16" t="s">
        <v>27</v>
      </c>
      <c r="D8" s="27" t="s">
        <v>46</v>
      </c>
    </row>
    <row r="9" spans="1:4" x14ac:dyDescent="0.25">
      <c r="A9" s="17">
        <f>'Dados atemporais'!B6</f>
        <v>1540</v>
      </c>
      <c r="B9" s="17">
        <f>B$1+B$2*A9+B$3*A9^2+B$4*A9^3+B$5*A9^4</f>
        <v>653.14522750989556</v>
      </c>
      <c r="C9" s="42">
        <f>$C$1+B9*$C$2</f>
        <v>649.1163551830515</v>
      </c>
      <c r="D9" s="43">
        <f>(ABS(B9-C9)/B9)</f>
        <v>6.1684173092775548E-3</v>
      </c>
    </row>
    <row r="10" spans="1:4" x14ac:dyDescent="0.25">
      <c r="A10" s="17">
        <f>A9+('Dados atemporais'!B$4-'Dados atemporais'!B$3)/100</f>
        <v>1565</v>
      </c>
      <c r="B10" s="17">
        <f t="shared" ref="B10:B73" si="0">B$1+B$2*A10+B$3*A10^2+B$4*A10^3+B$5*A10^4</f>
        <v>653.30928446184953</v>
      </c>
      <c r="C10" s="42">
        <f t="shared" ref="C10:C73" si="1">$C$1+B10*$C$2</f>
        <v>649.11720827920169</v>
      </c>
      <c r="D10" s="43">
        <f t="shared" ref="D10:D73" si="2">(ABS(B10-C10)/B10)</f>
        <v>6.4166793314455609E-3</v>
      </c>
    </row>
    <row r="11" spans="1:4" x14ac:dyDescent="0.25">
      <c r="A11" s="17">
        <f>A10+('Dados atemporais'!B$4-'Dados atemporais'!B$3)/100</f>
        <v>1590</v>
      </c>
      <c r="B11" s="17">
        <f t="shared" si="0"/>
        <v>653.47262943797728</v>
      </c>
      <c r="C11" s="42">
        <f t="shared" si="1"/>
        <v>649.11805767307749</v>
      </c>
      <c r="D11" s="43">
        <f t="shared" si="2"/>
        <v>6.6637400997880524E-3</v>
      </c>
    </row>
    <row r="12" spans="1:4" x14ac:dyDescent="0.25">
      <c r="A12" s="17">
        <f>A11+('Dados atemporais'!B$4-'Dados atemporais'!B$3)/100</f>
        <v>1615</v>
      </c>
      <c r="B12" s="17">
        <f t="shared" si="0"/>
        <v>653.63526116942762</v>
      </c>
      <c r="C12" s="42">
        <f t="shared" si="1"/>
        <v>649.11890335808107</v>
      </c>
      <c r="D12" s="43">
        <f t="shared" si="2"/>
        <v>6.9095994045154105E-3</v>
      </c>
    </row>
    <row r="13" spans="1:4" x14ac:dyDescent="0.25">
      <c r="A13" s="17">
        <f>A12+('Dados atemporais'!B$4-'Dados atemporais'!B$3)/100</f>
        <v>1640</v>
      </c>
      <c r="B13" s="17">
        <f t="shared" si="0"/>
        <v>653.79717847288407</v>
      </c>
      <c r="C13" s="42">
        <f t="shared" si="1"/>
        <v>649.11974532805903</v>
      </c>
      <c r="D13" s="43">
        <f t="shared" si="2"/>
        <v>7.1542571593080674E-3</v>
      </c>
    </row>
    <row r="14" spans="1:4" x14ac:dyDescent="0.25">
      <c r="A14" s="17">
        <f>A13+('Dados atemporais'!B$4-'Dados atemporais'!B$3)/100</f>
        <v>1665</v>
      </c>
      <c r="B14" s="17">
        <f t="shared" si="0"/>
        <v>653.95838025056582</v>
      </c>
      <c r="C14" s="42">
        <f t="shared" si="1"/>
        <v>649.12058357730302</v>
      </c>
      <c r="D14" s="43">
        <f t="shared" si="2"/>
        <v>7.3977134009800237E-3</v>
      </c>
    </row>
    <row r="15" spans="1:4" x14ac:dyDescent="0.25">
      <c r="A15" s="17">
        <f>A14+('Dados atemporais'!B$4-'Dados atemporais'!B$3)/100</f>
        <v>1690</v>
      </c>
      <c r="B15" s="17">
        <f t="shared" si="0"/>
        <v>654.11886549022643</v>
      </c>
      <c r="C15" s="42">
        <f t="shared" si="1"/>
        <v>649.12141810054925</v>
      </c>
      <c r="D15" s="43">
        <f t="shared" si="2"/>
        <v>7.6399682891455248E-3</v>
      </c>
    </row>
    <row r="16" spans="1:4" x14ac:dyDescent="0.25">
      <c r="A16" s="17">
        <f>A15+('Dados atemporais'!B$4-'Dados atemporais'!B$3)/100</f>
        <v>1715</v>
      </c>
      <c r="B16" s="17">
        <f t="shared" si="0"/>
        <v>654.27863326515512</v>
      </c>
      <c r="C16" s="42">
        <f t="shared" si="1"/>
        <v>649.12224889297886</v>
      </c>
      <c r="D16" s="43">
        <f t="shared" si="2"/>
        <v>7.8810221058931776E-3</v>
      </c>
    </row>
    <row r="17" spans="1:15" x14ac:dyDescent="0.25">
      <c r="A17" s="17">
        <f>A16+('Dados atemporais'!B$4-'Dados atemporais'!B$3)/100</f>
        <v>1740</v>
      </c>
      <c r="B17" s="17">
        <f t="shared" si="0"/>
        <v>654.4376827341755</v>
      </c>
      <c r="C17" s="42">
        <f t="shared" si="1"/>
        <v>649.12307595021775</v>
      </c>
      <c r="D17" s="43">
        <f t="shared" si="2"/>
        <v>8.1208752554618249E-3</v>
      </c>
    </row>
    <row r="18" spans="1:15" x14ac:dyDescent="0.25">
      <c r="A18" s="17">
        <f>A17+('Dados atemporais'!B$4-'Dados atemporais'!B$3)/100</f>
        <v>1765</v>
      </c>
      <c r="B18" s="17">
        <f t="shared" si="0"/>
        <v>654.59601314164672</v>
      </c>
      <c r="C18" s="42">
        <f t="shared" si="1"/>
        <v>649.12389926833657</v>
      </c>
      <c r="D18" s="43">
        <f t="shared" si="2"/>
        <v>8.3595282639248973E-3</v>
      </c>
    </row>
    <row r="19" spans="1:15" x14ac:dyDescent="0.25">
      <c r="A19" s="17">
        <f>A18+('Dados atemporais'!B$4-'Dados atemporais'!B$3)/100</f>
        <v>1790</v>
      </c>
      <c r="B19" s="17">
        <f t="shared" si="0"/>
        <v>654.75362381746265</v>
      </c>
      <c r="C19" s="42">
        <f t="shared" si="1"/>
        <v>649.12471884385081</v>
      </c>
      <c r="D19" s="43">
        <f t="shared" si="2"/>
        <v>8.5969817788761234E-3</v>
      </c>
    </row>
    <row r="20" spans="1:15" x14ac:dyDescent="0.25">
      <c r="A20" s="17">
        <f>A19+('Dados atemporais'!B$4-'Dados atemporais'!B$3)/100</f>
        <v>1815</v>
      </c>
      <c r="B20" s="17">
        <f t="shared" si="0"/>
        <v>654.91051417705251</v>
      </c>
      <c r="C20" s="42">
        <f t="shared" si="1"/>
        <v>649.12553467372072</v>
      </c>
      <c r="D20" s="43">
        <f t="shared" si="2"/>
        <v>8.8332365691228421E-3</v>
      </c>
    </row>
    <row r="21" spans="1:15" x14ac:dyDescent="0.25">
      <c r="A21" s="17">
        <f>A20+('Dados atemporais'!B$4-'Dados atemporais'!B$3)/100</f>
        <v>1840</v>
      </c>
      <c r="B21" s="17">
        <f t="shared" si="0"/>
        <v>655.06668372138006</v>
      </c>
      <c r="C21" s="42">
        <f t="shared" si="1"/>
        <v>649.12634675535116</v>
      </c>
      <c r="D21" s="43">
        <f t="shared" si="2"/>
        <v>9.0682935243818659E-3</v>
      </c>
    </row>
    <row r="22" spans="1:15" x14ac:dyDescent="0.25">
      <c r="A22" s="17">
        <f>A21+('Dados atemporais'!B$4-'Dados atemporais'!B$3)/100</f>
        <v>1865</v>
      </c>
      <c r="B22" s="17">
        <f t="shared" si="0"/>
        <v>655.22213203694457</v>
      </c>
      <c r="C22" s="42">
        <f t="shared" si="1"/>
        <v>649.1271550865921</v>
      </c>
      <c r="D22" s="43">
        <f t="shared" si="2"/>
        <v>9.3021536549818661E-3</v>
      </c>
    </row>
    <row r="23" spans="1:15" x14ac:dyDescent="0.25">
      <c r="A23" s="17">
        <f>A22+('Dados atemporais'!B$4-'Dados atemporais'!B$3)/100</f>
        <v>1890</v>
      </c>
      <c r="B23" s="17">
        <f t="shared" si="0"/>
        <v>655.37685879578009</v>
      </c>
      <c r="C23" s="42">
        <f t="shared" si="1"/>
        <v>649.1279596657381</v>
      </c>
      <c r="D23" s="43">
        <f t="shared" si="2"/>
        <v>9.5348180915694955E-3</v>
      </c>
    </row>
    <row r="24" spans="1:15" x14ac:dyDescent="0.25">
      <c r="A24" s="17">
        <f>A23+('Dados atemporais'!B$4-'Dados atemporais'!B$3)/100</f>
        <v>1915</v>
      </c>
      <c r="B24" s="17">
        <f t="shared" si="0"/>
        <v>655.5308637554557</v>
      </c>
      <c r="C24" s="42">
        <f t="shared" si="1"/>
        <v>649.1287604915284</v>
      </c>
      <c r="D24" s="43">
        <f t="shared" si="2"/>
        <v>9.7662880848209642E-3</v>
      </c>
    </row>
    <row r="25" spans="1:15" x14ac:dyDescent="0.25">
      <c r="A25" s="17">
        <f>A24+('Dados atemporais'!B$4-'Dados atemporais'!B$3)/100</f>
        <v>1940</v>
      </c>
      <c r="B25" s="17">
        <f t="shared" si="0"/>
        <v>655.6841467590757</v>
      </c>
      <c r="C25" s="42">
        <f t="shared" si="1"/>
        <v>649.12955756314727</v>
      </c>
      <c r="D25" s="43">
        <f t="shared" si="2"/>
        <v>9.996565005157651E-3</v>
      </c>
    </row>
    <row r="26" spans="1:15" x14ac:dyDescent="0.25">
      <c r="A26" s="17">
        <f>A25+('Dados atemporais'!B$4-'Dados atemporais'!B$3)/100</f>
        <v>1965</v>
      </c>
      <c r="B26" s="17">
        <f t="shared" si="0"/>
        <v>655.83670773527911</v>
      </c>
      <c r="C26" s="42">
        <f t="shared" si="1"/>
        <v>649.13035088022343</v>
      </c>
      <c r="D26" s="43">
        <f t="shared" si="2"/>
        <v>1.0225650342466981E-2</v>
      </c>
    </row>
    <row r="27" spans="1:15" x14ac:dyDescent="0.25">
      <c r="A27" s="17">
        <f>A26+('Dados atemporais'!B$4-'Dados atemporais'!B$3)/100</f>
        <v>1990</v>
      </c>
      <c r="B27" s="17">
        <f t="shared" si="0"/>
        <v>655.98854669824038</v>
      </c>
      <c r="C27" s="42">
        <f t="shared" si="1"/>
        <v>649.13114044283088</v>
      </c>
      <c r="D27" s="43">
        <f t="shared" si="2"/>
        <v>1.0453545705827634E-2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7">
        <f>A27+('Dados atemporais'!B$4-'Dados atemporais'!B$3)/100</f>
        <v>2015</v>
      </c>
      <c r="B28" s="17">
        <f t="shared" si="0"/>
        <v>656.13966374766869</v>
      </c>
      <c r="C28" s="42">
        <f t="shared" si="1"/>
        <v>649.13192625148793</v>
      </c>
      <c r="D28" s="43">
        <f t="shared" si="2"/>
        <v>1.0680252823239976E-2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5">
      <c r="A29" s="17">
        <f>A28+('Dados atemporais'!B$4-'Dados atemporais'!B$3)/100</f>
        <v>2040</v>
      </c>
      <c r="B29" s="17">
        <f t="shared" si="0"/>
        <v>656.29005906880809</v>
      </c>
      <c r="C29" s="42">
        <f t="shared" si="1"/>
        <v>649.13270830715783</v>
      </c>
      <c r="D29" s="43">
        <f t="shared" si="2"/>
        <v>1.09057735413601E-2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A30" s="17">
        <f>A29+('Dados atemporais'!B$4-'Dados atemporais'!B$3)/100</f>
        <v>2065</v>
      </c>
      <c r="B30" s="17">
        <f t="shared" si="0"/>
        <v>656.43973293243835</v>
      </c>
      <c r="C30" s="42">
        <f t="shared" si="1"/>
        <v>649.13348661124871</v>
      </c>
      <c r="D30" s="43">
        <f t="shared" si="2"/>
        <v>1.1130109825240578E-2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5">
      <c r="A31" s="17">
        <f>A30+('Dados atemporais'!B$4-'Dados atemporais'!B$3)/100</f>
        <v>2090</v>
      </c>
      <c r="B31" s="17">
        <f t="shared" si="0"/>
        <v>656.58868569487356</v>
      </c>
      <c r="C31" s="42">
        <f t="shared" si="1"/>
        <v>649.13426116561334</v>
      </c>
      <c r="D31" s="43">
        <f t="shared" si="2"/>
        <v>1.1353263758072742E-2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7">
        <f>A31+('Dados atemporais'!B$4-'Dados atemporais'!B$3)/100</f>
        <v>2115</v>
      </c>
      <c r="B32" s="17">
        <f t="shared" si="0"/>
        <v>656.73691779796309</v>
      </c>
      <c r="C32" s="42">
        <f t="shared" si="1"/>
        <v>649.13503197254943</v>
      </c>
      <c r="D32" s="43">
        <f t="shared" si="2"/>
        <v>1.1575237540936119E-2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7">
        <f>A32+('Dados atemporais'!B$4-'Dados atemporais'!B$3)/100</f>
        <v>2140</v>
      </c>
      <c r="B33" s="17">
        <f t="shared" si="0"/>
        <v>656.8844297690913</v>
      </c>
      <c r="C33" s="42">
        <f t="shared" si="1"/>
        <v>649.13579903479933</v>
      </c>
      <c r="D33" s="43">
        <f t="shared" si="2"/>
        <v>1.1796033492551759E-2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7">
        <f>A33+('Dados atemporais'!B$4-'Dados atemporais'!B$3)/100</f>
        <v>2165</v>
      </c>
      <c r="B34" s="17">
        <f t="shared" si="0"/>
        <v>657.03122222117793</v>
      </c>
      <c r="C34" s="42">
        <f t="shared" si="1"/>
        <v>649.13656235555015</v>
      </c>
      <c r="D34" s="43">
        <f t="shared" si="2"/>
        <v>1.2015654049040269E-2</v>
      </c>
    </row>
    <row r="35" spans="1:15" x14ac:dyDescent="0.25">
      <c r="A35" s="17">
        <f>A34+('Dados atemporais'!B$4-'Dados atemporais'!B$3)/100</f>
        <v>2190</v>
      </c>
      <c r="B35" s="17">
        <f t="shared" si="0"/>
        <v>657.17729585267728</v>
      </c>
      <c r="C35" s="42">
        <f t="shared" si="1"/>
        <v>649.13732193843396</v>
      </c>
      <c r="D35" s="43">
        <f t="shared" si="2"/>
        <v>1.2234101763682476E-2</v>
      </c>
    </row>
    <row r="36" spans="1:15" x14ac:dyDescent="0.25">
      <c r="A36" s="17">
        <f>A35+('Dados atemporais'!B$4-'Dados atemporais'!B$3)/100</f>
        <v>2215</v>
      </c>
      <c r="B36" s="17">
        <f t="shared" si="0"/>
        <v>657.32265144757866</v>
      </c>
      <c r="C36" s="42">
        <f t="shared" si="1"/>
        <v>649.13807778752744</v>
      </c>
      <c r="D36" s="43">
        <f t="shared" si="2"/>
        <v>1.2451379306687329E-2</v>
      </c>
    </row>
    <row r="37" spans="1:15" x14ac:dyDescent="0.25">
      <c r="A37" s="17">
        <f>A36+('Dados atemporais'!B$4-'Dados atemporais'!B$3)/100</f>
        <v>2240</v>
      </c>
      <c r="B37" s="17">
        <f t="shared" si="0"/>
        <v>657.467289875407</v>
      </c>
      <c r="C37" s="42">
        <f t="shared" si="1"/>
        <v>649.13882990735215</v>
      </c>
      <c r="D37" s="43">
        <f t="shared" si="2"/>
        <v>1.2667489464963556E-2</v>
      </c>
    </row>
    <row r="38" spans="1:15" x14ac:dyDescent="0.25">
      <c r="A38" s="17">
        <f>A37+('Dados atemporais'!B$4-'Dados atemporais'!B$3)/100</f>
        <v>2265</v>
      </c>
      <c r="B38" s="17">
        <f t="shared" si="0"/>
        <v>657.61121209122155</v>
      </c>
      <c r="C38" s="42">
        <f t="shared" si="1"/>
        <v>649.13957830287438</v>
      </c>
      <c r="D38" s="43">
        <f t="shared" si="2"/>
        <v>1.2882435141893547E-2</v>
      </c>
    </row>
    <row r="39" spans="1:15" x14ac:dyDescent="0.25">
      <c r="A39" s="17">
        <f>A38+('Dados atemporais'!B$4-'Dados atemporais'!B$3)/100</f>
        <v>2290</v>
      </c>
      <c r="B39" s="17">
        <f t="shared" si="0"/>
        <v>657.75441913561713</v>
      </c>
      <c r="C39" s="42">
        <f t="shared" si="1"/>
        <v>649.14032297950519</v>
      </c>
      <c r="D39" s="43">
        <f t="shared" si="2"/>
        <v>1.3096219357115212E-2</v>
      </c>
    </row>
    <row r="40" spans="1:15" x14ac:dyDescent="0.25">
      <c r="A40" s="17">
        <f>A39+('Dados atemporais'!B$4-'Dados atemporais'!B$3)/100</f>
        <v>2315</v>
      </c>
      <c r="B40" s="17">
        <f t="shared" si="0"/>
        <v>657.89691213472327</v>
      </c>
      <c r="C40" s="42">
        <f t="shared" si="1"/>
        <v>649.14106394310056</v>
      </c>
      <c r="D40" s="43">
        <f t="shared" si="2"/>
        <v>1.3308845246304626E-2</v>
      </c>
    </row>
    <row r="41" spans="1:15" x14ac:dyDescent="0.25">
      <c r="A41" s="17">
        <f>A40+('Dados atemporais'!B$4-'Dados atemporais'!B$3)/100</f>
        <v>2340</v>
      </c>
      <c r="B41" s="17">
        <f t="shared" si="0"/>
        <v>658.03869230020439</v>
      </c>
      <c r="C41" s="42">
        <f t="shared" si="1"/>
        <v>649.14180119996104</v>
      </c>
      <c r="D41" s="43">
        <f t="shared" si="2"/>
        <v>1.3520316060965749E-2</v>
      </c>
    </row>
    <row r="42" spans="1:15" x14ac:dyDescent="0.25">
      <c r="A42" s="17">
        <f>A41+('Dados atemporais'!B$4-'Dados atemporais'!B$3)/100</f>
        <v>2365</v>
      </c>
      <c r="B42" s="17">
        <f t="shared" si="0"/>
        <v>658.17976092926074</v>
      </c>
      <c r="C42" s="42">
        <f t="shared" si="1"/>
        <v>649.14253475683222</v>
      </c>
      <c r="D42" s="43">
        <f t="shared" si="2"/>
        <v>1.3730635168223917E-2</v>
      </c>
    </row>
    <row r="43" spans="1:15" x14ac:dyDescent="0.25">
      <c r="A43" s="17">
        <f>A42+('Dados atemporais'!B$4-'Dados atemporais'!B$3)/100</f>
        <v>2390</v>
      </c>
      <c r="B43" s="17">
        <f t="shared" si="0"/>
        <v>658.32011940462655</v>
      </c>
      <c r="C43" s="42">
        <f t="shared" si="1"/>
        <v>649.14326462090412</v>
      </c>
      <c r="D43" s="43">
        <f t="shared" si="2"/>
        <v>1.3939806050621426E-2</v>
      </c>
    </row>
    <row r="44" spans="1:15" x14ac:dyDescent="0.25">
      <c r="A44" s="17">
        <f>A43+('Dados atemporais'!B$4-'Dados atemporais'!B$3)/100</f>
        <v>2415</v>
      </c>
      <c r="B44" s="17">
        <f t="shared" si="0"/>
        <v>658.45976919457178</v>
      </c>
      <c r="C44" s="42">
        <f t="shared" si="1"/>
        <v>649.14399079981183</v>
      </c>
      <c r="D44" s="43">
        <f t="shared" si="2"/>
        <v>1.4147832305920541E-2</v>
      </c>
    </row>
    <row r="45" spans="1:15" x14ac:dyDescent="0.25">
      <c r="A45" s="17">
        <f>A44+('Dados atemporais'!B$4-'Dados atemporais'!B$3)/100</f>
        <v>2440</v>
      </c>
      <c r="B45" s="17">
        <f t="shared" si="0"/>
        <v>658.59871185290126</v>
      </c>
      <c r="C45" s="42">
        <f t="shared" si="1"/>
        <v>649.14471330163508</v>
      </c>
      <c r="D45" s="43">
        <f t="shared" si="2"/>
        <v>1.4354717646908703E-2</v>
      </c>
    </row>
    <row r="46" spans="1:15" x14ac:dyDescent="0.25">
      <c r="A46" s="17">
        <f>A45+('Dados atemporais'!B$4-'Dados atemporais'!B$3)/100</f>
        <v>2465</v>
      </c>
      <c r="B46" s="17">
        <f t="shared" si="0"/>
        <v>658.73694901895476</v>
      </c>
      <c r="C46" s="42">
        <f t="shared" si="1"/>
        <v>649.14543213489856</v>
      </c>
      <c r="D46" s="43">
        <f t="shared" si="2"/>
        <v>1.4560465901207881E-2</v>
      </c>
    </row>
    <row r="47" spans="1:15" x14ac:dyDescent="0.25">
      <c r="A47" s="17">
        <f>A46+('Dados atemporais'!B$4-'Dados atemporais'!B$3)/100</f>
        <v>2490</v>
      </c>
      <c r="B47" s="17">
        <f t="shared" si="0"/>
        <v>658.87448241760706</v>
      </c>
      <c r="C47" s="42">
        <f t="shared" si="1"/>
        <v>649.14614730857159</v>
      </c>
      <c r="D47" s="43">
        <f t="shared" si="2"/>
        <v>1.4765081011089254E-2</v>
      </c>
    </row>
    <row r="48" spans="1:15" x14ac:dyDescent="0.25">
      <c r="A48" s="17">
        <f>A47+('Dados atemporais'!B$4-'Dados atemporais'!B$3)/100</f>
        <v>2515</v>
      </c>
      <c r="B48" s="17">
        <f t="shared" si="0"/>
        <v>659.01131385926806</v>
      </c>
      <c r="C48" s="42">
        <f t="shared" si="1"/>
        <v>649.14685883206823</v>
      </c>
      <c r="D48" s="43">
        <f t="shared" si="2"/>
        <v>1.4968567033291297E-2</v>
      </c>
    </row>
    <row r="49" spans="1:4" x14ac:dyDescent="0.25">
      <c r="A49" s="17">
        <f>A48+('Dados atemporais'!B$4-'Dados atemporais'!B$3)/100</f>
        <v>2540</v>
      </c>
      <c r="B49" s="17">
        <f t="shared" si="0"/>
        <v>659.14744523988259</v>
      </c>
      <c r="C49" s="42">
        <f t="shared" si="1"/>
        <v>649.14756671524742</v>
      </c>
      <c r="D49" s="43">
        <f t="shared" si="2"/>
        <v>1.5170928138841414E-2</v>
      </c>
    </row>
    <row r="50" spans="1:4" x14ac:dyDescent="0.25">
      <c r="A50" s="17">
        <f>A49+('Dados atemporais'!B$4-'Dados atemporais'!B$3)/100</f>
        <v>2565</v>
      </c>
      <c r="B50" s="17">
        <f t="shared" si="0"/>
        <v>659.28287854093082</v>
      </c>
      <c r="C50" s="42">
        <f t="shared" si="1"/>
        <v>649.14827096841282</v>
      </c>
      <c r="D50" s="43">
        <f t="shared" si="2"/>
        <v>1.5372168612882932E-2</v>
      </c>
    </row>
    <row r="51" spans="1:4" x14ac:dyDescent="0.25">
      <c r="A51" s="17">
        <f>A50+('Dados atemporais'!B$4-'Dados atemporais'!B$3)/100</f>
        <v>2590</v>
      </c>
      <c r="B51" s="17">
        <f t="shared" si="0"/>
        <v>659.41761582942763</v>
      </c>
      <c r="C51" s="42">
        <f t="shared" si="1"/>
        <v>649.14897160231305</v>
      </c>
      <c r="D51" s="43">
        <f t="shared" si="2"/>
        <v>1.5572292854503875E-2</v>
      </c>
    </row>
    <row r="52" spans="1:4" x14ac:dyDescent="0.25">
      <c r="A52" s="17">
        <f>A51+('Dados atemporais'!B$4-'Dados atemporais'!B$3)/100</f>
        <v>2615</v>
      </c>
      <c r="B52" s="17">
        <f t="shared" si="0"/>
        <v>659.55165925792289</v>
      </c>
      <c r="C52" s="42">
        <f t="shared" si="1"/>
        <v>649.14966862814117</v>
      </c>
      <c r="D52" s="43">
        <f t="shared" si="2"/>
        <v>1.5771305376572391E-2</v>
      </c>
    </row>
    <row r="53" spans="1:4" x14ac:dyDescent="0.25">
      <c r="A53" s="17">
        <f>A52+('Dados atemporais'!B$4-'Dados atemporais'!B$3)/100</f>
        <v>2640</v>
      </c>
      <c r="B53" s="17">
        <f t="shared" si="0"/>
        <v>659.68501106450174</v>
      </c>
      <c r="C53" s="42">
        <f t="shared" si="1"/>
        <v>649.1503620575354</v>
      </c>
      <c r="D53" s="43">
        <f t="shared" si="2"/>
        <v>1.5969210805573831E-2</v>
      </c>
    </row>
    <row r="54" spans="1:4" x14ac:dyDescent="0.25">
      <c r="A54" s="17">
        <f>A53+('Dados atemporais'!B$4-'Dados atemporais'!B$3)/100</f>
        <v>2665</v>
      </c>
      <c r="B54" s="17">
        <f t="shared" si="0"/>
        <v>659.81767357278432</v>
      </c>
      <c r="C54" s="42">
        <f t="shared" si="1"/>
        <v>649.1510519025785</v>
      </c>
      <c r="D54" s="43">
        <f t="shared" si="2"/>
        <v>1.616601388145324E-2</v>
      </c>
    </row>
    <row r="55" spans="1:4" x14ac:dyDescent="0.25">
      <c r="A55" s="17">
        <f>A54+('Dados atemporais'!B$4-'Dados atemporais'!B$3)/100</f>
        <v>2690</v>
      </c>
      <c r="B55" s="17">
        <f t="shared" si="0"/>
        <v>659.94964919192546</v>
      </c>
      <c r="C55" s="42">
        <f t="shared" si="1"/>
        <v>649.15173817579807</v>
      </c>
      <c r="D55" s="43">
        <f t="shared" si="2"/>
        <v>1.6361719457459938E-2</v>
      </c>
    </row>
    <row r="56" spans="1:4" x14ac:dyDescent="0.25">
      <c r="A56" s="17">
        <f>A55+('Dados atemporais'!B$4-'Dados atemporais'!B$3)/100</f>
        <v>2715</v>
      </c>
      <c r="B56" s="17">
        <f t="shared" si="0"/>
        <v>660.08094041661559</v>
      </c>
      <c r="C56" s="42">
        <f t="shared" si="1"/>
        <v>649.15242089016647</v>
      </c>
      <c r="D56" s="43">
        <f t="shared" si="2"/>
        <v>1.6556332499998404E-2</v>
      </c>
    </row>
    <row r="57" spans="1:4" x14ac:dyDescent="0.25">
      <c r="A57" s="17">
        <f>A56+('Dados atemporais'!B$4-'Dados atemporais'!B$3)/100</f>
        <v>2740</v>
      </c>
      <c r="B57" s="17">
        <f t="shared" si="0"/>
        <v>660.21154982707958</v>
      </c>
      <c r="C57" s="42">
        <f t="shared" si="1"/>
        <v>649.15310005910089</v>
      </c>
      <c r="D57" s="43">
        <f t="shared" si="2"/>
        <v>1.6749858088479487E-2</v>
      </c>
    </row>
    <row r="58" spans="1:4" x14ac:dyDescent="0.25">
      <c r="A58" s="17">
        <f>A57+('Dados atemporais'!B$4-'Dados atemporais'!B$3)/100</f>
        <v>2765</v>
      </c>
      <c r="B58" s="17">
        <f t="shared" si="0"/>
        <v>660.341480089078</v>
      </c>
      <c r="C58" s="42">
        <f t="shared" si="1"/>
        <v>649.15377569646319</v>
      </c>
      <c r="D58" s="43">
        <f t="shared" si="2"/>
        <v>1.694230141517936E-2</v>
      </c>
    </row>
    <row r="59" spans="1:4" x14ac:dyDescent="0.25">
      <c r="A59" s="17">
        <f>A58+('Dados atemporais'!B$4-'Dados atemporais'!B$3)/100</f>
        <v>2790</v>
      </c>
      <c r="B59" s="17">
        <f t="shared" si="0"/>
        <v>660.47073395390566</v>
      </c>
      <c r="C59" s="42">
        <f t="shared" si="1"/>
        <v>649.15444781656038</v>
      </c>
      <c r="D59" s="43">
        <f t="shared" si="2"/>
        <v>1.7133667785096823E-2</v>
      </c>
    </row>
    <row r="60" spans="1:4" x14ac:dyDescent="0.25">
      <c r="A60" s="17">
        <f>A59+('Dados atemporais'!B$4-'Dados atemporais'!B$3)/100</f>
        <v>2815</v>
      </c>
      <c r="B60" s="17">
        <f t="shared" si="0"/>
        <v>660.59931425839306</v>
      </c>
      <c r="C60" s="42">
        <f t="shared" si="1"/>
        <v>649.15511643414368</v>
      </c>
      <c r="D60" s="43">
        <f t="shared" si="2"/>
        <v>1.7323962615820993E-2</v>
      </c>
    </row>
    <row r="61" spans="1:4" x14ac:dyDescent="0.25">
      <c r="A61" s="17">
        <f>A60+('Dados atemporais'!B$4-'Dados atemporais'!B$3)/100</f>
        <v>2840</v>
      </c>
      <c r="B61" s="17">
        <f t="shared" si="0"/>
        <v>660.72722392490539</v>
      </c>
      <c r="C61" s="42">
        <f t="shared" si="1"/>
        <v>649.15578156440949</v>
      </c>
      <c r="D61" s="43">
        <f t="shared" si="2"/>
        <v>1.7513191437395714E-2</v>
      </c>
    </row>
    <row r="62" spans="1:4" x14ac:dyDescent="0.25">
      <c r="A62" s="17">
        <f>A61+('Dados atemporais'!B$4-'Dados atemporais'!B$3)/100</f>
        <v>2865</v>
      </c>
      <c r="B62" s="17">
        <f t="shared" si="0"/>
        <v>660.85446596134295</v>
      </c>
      <c r="C62" s="42">
        <f t="shared" si="1"/>
        <v>649.15644322299897</v>
      </c>
      <c r="D62" s="43">
        <f t="shared" si="2"/>
        <v>1.7701359892191848E-2</v>
      </c>
    </row>
    <row r="63" spans="1:4" x14ac:dyDescent="0.25">
      <c r="A63" s="17">
        <f>A62+('Dados atemporais'!B$4-'Dados atemporais'!B$3)/100</f>
        <v>2890</v>
      </c>
      <c r="B63" s="17">
        <f t="shared" si="0"/>
        <v>660.98104346114098</v>
      </c>
      <c r="C63" s="42">
        <f t="shared" si="1"/>
        <v>649.15710142599801</v>
      </c>
      <c r="D63" s="43">
        <f t="shared" si="2"/>
        <v>1.7888473734781331E-2</v>
      </c>
    </row>
    <row r="64" spans="1:4" x14ac:dyDescent="0.25">
      <c r="A64" s="17">
        <f>A63+('Dados atemporais'!B$4-'Dados atemporais'!B$3)/100</f>
        <v>2915</v>
      </c>
      <c r="B64" s="17">
        <f t="shared" si="0"/>
        <v>661.10695960327018</v>
      </c>
      <c r="C64" s="42">
        <f t="shared" si="1"/>
        <v>649.157756189937</v>
      </c>
      <c r="D64" s="43">
        <f t="shared" si="2"/>
        <v>1.8074538831816093E-2</v>
      </c>
    </row>
    <row r="65" spans="1:4" x14ac:dyDescent="0.25">
      <c r="A65" s="17">
        <f>A64+('Dados atemporais'!B$4-'Dados atemporais'!B$3)/100</f>
        <v>2940</v>
      </c>
      <c r="B65" s="17">
        <f t="shared" si="0"/>
        <v>661.23221765223559</v>
      </c>
      <c r="C65" s="42">
        <f t="shared" si="1"/>
        <v>649.15840753179168</v>
      </c>
      <c r="D65" s="43">
        <f t="shared" si="2"/>
        <v>1.8259561161906263E-2</v>
      </c>
    </row>
    <row r="66" spans="1:4" x14ac:dyDescent="0.25">
      <c r="A66" s="17">
        <f>A65+('Dados atemporais'!B$4-'Dados atemporais'!B$3)/100</f>
        <v>2965</v>
      </c>
      <c r="B66" s="17">
        <f t="shared" si="0"/>
        <v>661.35682095807795</v>
      </c>
      <c r="C66" s="42">
        <f t="shared" si="1"/>
        <v>649.15905546898205</v>
      </c>
      <c r="D66" s="43">
        <f t="shared" si="2"/>
        <v>1.8443546815508072E-2</v>
      </c>
    </row>
    <row r="67" spans="1:4" x14ac:dyDescent="0.25">
      <c r="A67" s="17">
        <f>A66+('Dados atemporais'!B$4-'Dados atemporais'!B$3)/100</f>
        <v>2990</v>
      </c>
      <c r="B67" s="17">
        <f t="shared" si="0"/>
        <v>661.48077295637233</v>
      </c>
      <c r="C67" s="42">
        <f t="shared" si="1"/>
        <v>649.15970001937319</v>
      </c>
      <c r="D67" s="43">
        <f t="shared" si="2"/>
        <v>1.8626501994808208E-2</v>
      </c>
    </row>
    <row r="68" spans="1:4" x14ac:dyDescent="0.25">
      <c r="A68" s="17">
        <f>A67+('Dados atemporais'!B$4-'Dados atemporais'!B$3)/100</f>
        <v>3015</v>
      </c>
      <c r="B68" s="17">
        <f t="shared" si="0"/>
        <v>661.60407716822965</v>
      </c>
      <c r="C68" s="42">
        <f t="shared" si="1"/>
        <v>649.16034120127483</v>
      </c>
      <c r="D68" s="43">
        <f t="shared" si="2"/>
        <v>1.8808433013617423E-2</v>
      </c>
    </row>
    <row r="69" spans="1:4" x14ac:dyDescent="0.25">
      <c r="A69" s="17">
        <f>A68+('Dados atemporais'!B$4-'Dados atemporais'!B$3)/100</f>
        <v>3040</v>
      </c>
      <c r="B69" s="17">
        <f t="shared" si="0"/>
        <v>661.72673720029513</v>
      </c>
      <c r="C69" s="42">
        <f t="shared" si="1"/>
        <v>649.16097903344155</v>
      </c>
      <c r="D69" s="43">
        <f t="shared" si="2"/>
        <v>1.8989346297261841E-2</v>
      </c>
    </row>
    <row r="70" spans="1:4" x14ac:dyDescent="0.25">
      <c r="A70" s="17">
        <f>A69+('Dados atemporais'!B$4-'Dados atemporais'!B$3)/100</f>
        <v>3065</v>
      </c>
      <c r="B70" s="17">
        <f t="shared" si="0"/>
        <v>661.84875674474949</v>
      </c>
      <c r="C70" s="42">
        <f t="shared" si="1"/>
        <v>649.16161353507277</v>
      </c>
      <c r="D70" s="43">
        <f t="shared" si="2"/>
        <v>1.9169248382481557E-2</v>
      </c>
    </row>
    <row r="71" spans="1:4" x14ac:dyDescent="0.25">
      <c r="A71" s="17">
        <f>A70+('Dados atemporais'!B$4-'Dados atemporais'!B$3)/100</f>
        <v>3090</v>
      </c>
      <c r="B71" s="17">
        <f t="shared" si="0"/>
        <v>661.97013957930824</v>
      </c>
      <c r="C71" s="42">
        <f t="shared" si="1"/>
        <v>649.16224472581246</v>
      </c>
      <c r="D71" s="43">
        <f t="shared" si="2"/>
        <v>1.9348145917330029E-2</v>
      </c>
    </row>
    <row r="72" spans="1:4" x14ac:dyDescent="0.25">
      <c r="A72" s="17">
        <f>A71+('Dados atemporais'!B$4-'Dados atemporais'!B$3)/100</f>
        <v>3115</v>
      </c>
      <c r="B72" s="17">
        <f t="shared" si="0"/>
        <v>662.09088956722201</v>
      </c>
      <c r="C72" s="42">
        <f t="shared" si="1"/>
        <v>649.16287262574963</v>
      </c>
      <c r="D72" s="43">
        <f t="shared" si="2"/>
        <v>1.9526045661076564E-2</v>
      </c>
    </row>
    <row r="73" spans="1:4" x14ac:dyDescent="0.25">
      <c r="A73" s="17">
        <f>A72+('Dados atemporais'!B$4-'Dados atemporais'!B$3)/100</f>
        <v>3140</v>
      </c>
      <c r="B73" s="17">
        <f t="shared" si="0"/>
        <v>662.21101065727635</v>
      </c>
      <c r="C73" s="42">
        <f t="shared" si="1"/>
        <v>649.16349725541784</v>
      </c>
      <c r="D73" s="43">
        <f t="shared" si="2"/>
        <v>1.9702954484112585E-2</v>
      </c>
    </row>
    <row r="74" spans="1:4" x14ac:dyDescent="0.25">
      <c r="A74" s="17">
        <f>A73+('Dados atemporais'!B$4-'Dados atemporais'!B$3)/100</f>
        <v>3165</v>
      </c>
      <c r="B74" s="17">
        <f t="shared" ref="B74:B109" si="3">B$1+B$2*A74+B$3*A74^2+B$4*A74^3+B$5*A74^4</f>
        <v>662.33050688379228</v>
      </c>
      <c r="C74" s="42">
        <f t="shared" ref="C74:C109" si="4">$C$1+B74*$C$2</f>
        <v>649.16411863579572</v>
      </c>
      <c r="D74" s="43">
        <f t="shared" ref="D74:D109" si="5">(ABS(B74-C74)/B74)</f>
        <v>1.9878879367860137E-2</v>
      </c>
    </row>
    <row r="75" spans="1:4" x14ac:dyDescent="0.25">
      <c r="A75" s="17">
        <f>A74+('Dados atemporais'!B$4-'Dados atemporais'!B$3)/100</f>
        <v>3190</v>
      </c>
      <c r="B75" s="17">
        <f t="shared" si="3"/>
        <v>662.44938236662517</v>
      </c>
      <c r="C75" s="42">
        <f t="shared" si="4"/>
        <v>649.16473678830653</v>
      </c>
      <c r="D75" s="43">
        <f t="shared" si="5"/>
        <v>2.0053827404682232E-2</v>
      </c>
    </row>
    <row r="76" spans="1:4" x14ac:dyDescent="0.25">
      <c r="A76" s="17">
        <f>A75+('Dados atemporais'!B$4-'Dados atemporais'!B$3)/100</f>
        <v>3215</v>
      </c>
      <c r="B76" s="17">
        <f t="shared" si="3"/>
        <v>662.56764131116586</v>
      </c>
      <c r="C76" s="42">
        <f t="shared" si="4"/>
        <v>649.16535173481805</v>
      </c>
      <c r="D76" s="43">
        <f t="shared" si="5"/>
        <v>2.0227805797798704E-2</v>
      </c>
    </row>
    <row r="77" spans="1:4" x14ac:dyDescent="0.25">
      <c r="A77" s="17">
        <f>A76+('Dados atemporais'!B$4-'Dados atemporais'!B$3)/100</f>
        <v>3240</v>
      </c>
      <c r="B77" s="17">
        <f t="shared" si="3"/>
        <v>662.68528800834008</v>
      </c>
      <c r="C77" s="42">
        <f t="shared" si="4"/>
        <v>649.16596349764336</v>
      </c>
      <c r="D77" s="43">
        <f t="shared" si="5"/>
        <v>2.0400821861200839E-2</v>
      </c>
    </row>
    <row r="78" spans="1:4" x14ac:dyDescent="0.25">
      <c r="A78" s="17">
        <f>A77+('Dados atemporais'!B$4-'Dados atemporais'!B$3)/100</f>
        <v>3265</v>
      </c>
      <c r="B78" s="17">
        <f t="shared" si="3"/>
        <v>662.80232683460872</v>
      </c>
      <c r="C78" s="42">
        <f t="shared" si="4"/>
        <v>649.16657209953996</v>
      </c>
      <c r="D78" s="43">
        <f t="shared" si="5"/>
        <v>2.057288301957234E-2</v>
      </c>
    </row>
    <row r="79" spans="1:4" x14ac:dyDescent="0.25">
      <c r="A79" s="17">
        <f>A78+('Dados atemporais'!B$4-'Dados atemporais'!B$3)/100</f>
        <v>3290</v>
      </c>
      <c r="B79" s="17">
        <f t="shared" si="3"/>
        <v>662.91876225196768</v>
      </c>
      <c r="C79" s="42">
        <f t="shared" si="4"/>
        <v>649.16717756371031</v>
      </c>
      <c r="D79" s="43">
        <f t="shared" si="5"/>
        <v>2.0743996808210038E-2</v>
      </c>
    </row>
    <row r="80" spans="1:4" x14ac:dyDescent="0.25">
      <c r="A80" s="17">
        <f>A79+('Dados atemporais'!B$4-'Dados atemporais'!B$3)/100</f>
        <v>3315</v>
      </c>
      <c r="B80" s="17">
        <f t="shared" si="3"/>
        <v>663.03459880794753</v>
      </c>
      <c r="C80" s="42">
        <f t="shared" si="4"/>
        <v>649.16777991380138</v>
      </c>
      <c r="D80" s="43">
        <f t="shared" si="5"/>
        <v>2.0914170872948317E-2</v>
      </c>
    </row>
    <row r="81" spans="1:4" x14ac:dyDescent="0.25">
      <c r="A81" s="17">
        <f>A80+('Dados atemporais'!B$4-'Dados atemporais'!B$3)/100</f>
        <v>3340</v>
      </c>
      <c r="B81" s="17">
        <f t="shared" si="3"/>
        <v>663.14984113561445</v>
      </c>
      <c r="C81" s="42">
        <f t="shared" si="4"/>
        <v>649.16837917390524</v>
      </c>
      <c r="D81" s="43">
        <f t="shared" si="5"/>
        <v>2.1083412970086198E-2</v>
      </c>
    </row>
    <row r="82" spans="1:4" x14ac:dyDescent="0.25">
      <c r="A82" s="17">
        <f>A81+('Dados atemporais'!B$4-'Dados atemporais'!B$3)/100</f>
        <v>3365</v>
      </c>
      <c r="B82" s="17">
        <f t="shared" si="3"/>
        <v>663.26449395356917</v>
      </c>
      <c r="C82" s="42">
        <f t="shared" si="4"/>
        <v>649.16897536855856</v>
      </c>
      <c r="D82" s="43">
        <f t="shared" si="5"/>
        <v>2.1251730966315444E-2</v>
      </c>
    </row>
    <row r="83" spans="1:4" x14ac:dyDescent="0.25">
      <c r="A83" s="17">
        <f>A82+('Dados atemporais'!B$4-'Dados atemporais'!B$3)/100</f>
        <v>3390</v>
      </c>
      <c r="B83" s="17">
        <f t="shared" si="3"/>
        <v>663.37856206594779</v>
      </c>
      <c r="C83" s="42">
        <f t="shared" si="4"/>
        <v>649.16956852274291</v>
      </c>
      <c r="D83" s="43">
        <f t="shared" si="5"/>
        <v>2.1419132838652599E-2</v>
      </c>
    </row>
    <row r="84" spans="1:4" x14ac:dyDescent="0.25">
      <c r="A84" s="17">
        <f>A83+('Dados atemporais'!B$4-'Dados atemporais'!B$3)/100</f>
        <v>3415</v>
      </c>
      <c r="B84" s="17">
        <f t="shared" si="3"/>
        <v>663.4920503624212</v>
      </c>
      <c r="C84" s="42">
        <f t="shared" si="4"/>
        <v>649.17015866188467</v>
      </c>
      <c r="D84" s="43">
        <f t="shared" si="5"/>
        <v>2.1585626674371514E-2</v>
      </c>
    </row>
    <row r="85" spans="1:4" x14ac:dyDescent="0.25">
      <c r="A85" s="17">
        <f>A84+('Dados atemporais'!B$4-'Dados atemporais'!B$3)/100</f>
        <v>3440</v>
      </c>
      <c r="B85" s="17">
        <f t="shared" si="3"/>
        <v>663.60496381819553</v>
      </c>
      <c r="C85" s="42">
        <f t="shared" si="4"/>
        <v>649.17074581185466</v>
      </c>
      <c r="D85" s="43">
        <f t="shared" si="5"/>
        <v>2.1751220670940218E-2</v>
      </c>
    </row>
    <row r="86" spans="1:4" x14ac:dyDescent="0.25">
      <c r="A86" s="17">
        <f>A85+('Dados atemporais'!B$4-'Dados atemporais'!B$3)/100</f>
        <v>3465</v>
      </c>
      <c r="B86" s="17">
        <f t="shared" si="3"/>
        <v>663.71730749401183</v>
      </c>
      <c r="C86" s="42">
        <f t="shared" si="4"/>
        <v>649.17132999896887</v>
      </c>
      <c r="D86" s="43">
        <f t="shared" si="5"/>
        <v>2.1915923135956791E-2</v>
      </c>
    </row>
    <row r="87" spans="1:4" x14ac:dyDescent="0.25">
      <c r="A87" s="17">
        <f>A86+('Dados atemporais'!B$4-'Dados atemporais'!B$3)/100</f>
        <v>3490</v>
      </c>
      <c r="B87" s="17">
        <f t="shared" si="3"/>
        <v>663.82908653614584</v>
      </c>
      <c r="C87" s="42">
        <f t="shared" si="4"/>
        <v>649.17191124998794</v>
      </c>
      <c r="D87" s="43">
        <f t="shared" si="5"/>
        <v>2.2079742487089413E-2</v>
      </c>
    </row>
    <row r="88" spans="1:4" x14ac:dyDescent="0.25">
      <c r="A88" s="17">
        <f>A87+('Dados atemporais'!B$4-'Dados atemporais'!B$3)/100</f>
        <v>3515</v>
      </c>
      <c r="B88" s="17">
        <f t="shared" si="3"/>
        <v>663.94030617640919</v>
      </c>
      <c r="C88" s="42">
        <f t="shared" si="4"/>
        <v>649.17248959211736</v>
      </c>
      <c r="D88" s="43">
        <f t="shared" si="5"/>
        <v>2.2242687252019343E-2</v>
      </c>
    </row>
    <row r="89" spans="1:4" x14ac:dyDescent="0.25">
      <c r="A89" s="17">
        <f>A88+('Dados atemporais'!B$4-'Dados atemporais'!B$3)/100</f>
        <v>3540</v>
      </c>
      <c r="B89" s="17">
        <f t="shared" si="3"/>
        <v>664.05097173214767</v>
      </c>
      <c r="C89" s="42">
        <f t="shared" si="4"/>
        <v>649.17306505300724</v>
      </c>
      <c r="D89" s="43">
        <f t="shared" si="5"/>
        <v>2.240476606838188E-2</v>
      </c>
    </row>
    <row r="90" spans="1:4" x14ac:dyDescent="0.25">
      <c r="A90" s="17">
        <f>A89+('Dados atemporais'!B$4-'Dados atemporais'!B$3)/100</f>
        <v>3565</v>
      </c>
      <c r="B90" s="17">
        <f t="shared" si="3"/>
        <v>664.16108860624263</v>
      </c>
      <c r="C90" s="42">
        <f t="shared" si="4"/>
        <v>649.17363766075243</v>
      </c>
      <c r="D90" s="43">
        <f t="shared" si="5"/>
        <v>2.256598768371346E-2</v>
      </c>
    </row>
    <row r="91" spans="1:4" x14ac:dyDescent="0.25">
      <c r="A91" s="17">
        <f>A90+('Dados atemporais'!B$4-'Dados atemporais'!B$3)/100</f>
        <v>3590</v>
      </c>
      <c r="B91" s="17">
        <f t="shared" si="3"/>
        <v>664.27066228710999</v>
      </c>
      <c r="C91" s="42">
        <f t="shared" si="4"/>
        <v>649.17420744389301</v>
      </c>
      <c r="D91" s="43">
        <f t="shared" si="5"/>
        <v>2.2726360955396235E-2</v>
      </c>
    </row>
    <row r="92" spans="1:4" x14ac:dyDescent="0.25">
      <c r="A92" s="17">
        <f>A91+('Dados atemporais'!B$4-'Dados atemporais'!B$3)/100</f>
        <v>3615</v>
      </c>
      <c r="B92" s="17">
        <f t="shared" si="3"/>
        <v>664.37969834870137</v>
      </c>
      <c r="C92" s="42">
        <f t="shared" si="4"/>
        <v>649.17477443141331</v>
      </c>
      <c r="D92" s="43">
        <f t="shared" si="5"/>
        <v>2.2885894850609528E-2</v>
      </c>
    </row>
    <row r="93" spans="1:4" x14ac:dyDescent="0.25">
      <c r="A93" s="17">
        <f>A92+('Dados atemporais'!B$4-'Dados atemporais'!B$3)/100</f>
        <v>3640</v>
      </c>
      <c r="B93" s="17">
        <f t="shared" si="3"/>
        <v>664.48820245050274</v>
      </c>
      <c r="C93" s="42">
        <f t="shared" si="4"/>
        <v>649.17533865274265</v>
      </c>
      <c r="D93" s="43">
        <f t="shared" si="5"/>
        <v>2.3044598446276751E-2</v>
      </c>
    </row>
    <row r="94" spans="1:4" x14ac:dyDescent="0.25">
      <c r="A94" s="17">
        <f>A93+('Dados atemporais'!B$4-'Dados atemporais'!B$3)/100</f>
        <v>3665</v>
      </c>
      <c r="B94" s="17">
        <f t="shared" si="3"/>
        <v>664.59618033753554</v>
      </c>
      <c r="C94" s="42">
        <f t="shared" si="4"/>
        <v>649.17590013775521</v>
      </c>
      <c r="D94" s="43">
        <f t="shared" si="5"/>
        <v>2.3202480929018693E-2</v>
      </c>
    </row>
    <row r="95" spans="1:4" x14ac:dyDescent="0.25">
      <c r="A95" s="17">
        <f>A94+('Dados atemporais'!B$4-'Dados atemporais'!B$3)/100</f>
        <v>3690</v>
      </c>
      <c r="B95" s="17">
        <f t="shared" si="3"/>
        <v>664.70363784035601</v>
      </c>
      <c r="C95" s="42">
        <f t="shared" si="4"/>
        <v>649.17645891676989</v>
      </c>
      <c r="D95" s="43">
        <f t="shared" si="5"/>
        <v>2.3359551595105506E-2</v>
      </c>
    </row>
    <row r="96" spans="1:4" x14ac:dyDescent="0.25">
      <c r="A96" s="17">
        <f>A95+('Dados atemporais'!B$4-'Dados atemporais'!B$3)/100</f>
        <v>3715</v>
      </c>
      <c r="B96" s="17">
        <f t="shared" si="3"/>
        <v>664.81058087505562</v>
      </c>
      <c r="C96" s="42">
        <f t="shared" si="4"/>
        <v>649.17701502055036</v>
      </c>
      <c r="D96" s="43">
        <f t="shared" si="5"/>
        <v>2.3515819850411547E-2</v>
      </c>
    </row>
    <row r="97" spans="1:4" x14ac:dyDescent="0.25">
      <c r="A97" s="17">
        <f>A96+('Dados atemporais'!B$4-'Dados atemporais'!B$3)/100</f>
        <v>3740</v>
      </c>
      <c r="B97" s="17">
        <f t="shared" si="3"/>
        <v>664.91701544326077</v>
      </c>
      <c r="C97" s="42">
        <f t="shared" si="4"/>
        <v>649.17756848030501</v>
      </c>
      <c r="D97" s="43">
        <f t="shared" si="5"/>
        <v>2.3671295210370268E-2</v>
      </c>
    </row>
    <row r="98" spans="1:4" x14ac:dyDescent="0.25">
      <c r="A98" s="17">
        <f>A97+('Dados atemporais'!B$4-'Dados atemporais'!B$3)/100</f>
        <v>3765</v>
      </c>
      <c r="B98" s="17">
        <f t="shared" si="3"/>
        <v>665.02294763213251</v>
      </c>
      <c r="C98" s="42">
        <f t="shared" si="4"/>
        <v>649.17811932768711</v>
      </c>
      <c r="D98" s="43">
        <f t="shared" si="5"/>
        <v>2.3825987299930296E-2</v>
      </c>
    </row>
    <row r="99" spans="1:4" x14ac:dyDescent="0.25">
      <c r="A99" s="17">
        <f>A98+('Dados atemporais'!B$4-'Dados atemporais'!B$3)/100</f>
        <v>3790</v>
      </c>
      <c r="B99" s="17">
        <f t="shared" si="3"/>
        <v>665.12838361436775</v>
      </c>
      <c r="C99" s="42">
        <f t="shared" si="4"/>
        <v>649.17866759479477</v>
      </c>
      <c r="D99" s="43">
        <f t="shared" si="5"/>
        <v>2.3979905853514741E-2</v>
      </c>
    </row>
    <row r="100" spans="1:4" x14ac:dyDescent="0.25">
      <c r="A100" s="17">
        <f>A99+('Dados atemporais'!B$4-'Dados atemporais'!B$3)/100</f>
        <v>3815</v>
      </c>
      <c r="B100" s="17">
        <f t="shared" si="3"/>
        <v>665.23332964819781</v>
      </c>
      <c r="C100" s="42">
        <f t="shared" si="4"/>
        <v>649.17921331417062</v>
      </c>
      <c r="D100" s="43">
        <f t="shared" si="5"/>
        <v>2.413306071497838E-2</v>
      </c>
    </row>
    <row r="101" spans="1:4" x14ac:dyDescent="0.25">
      <c r="A101" s="17">
        <f>A100+('Dados atemporais'!B$4-'Dados atemporais'!B$3)/100</f>
        <v>3840</v>
      </c>
      <c r="B101" s="17">
        <f t="shared" si="3"/>
        <v>665.33779207738917</v>
      </c>
      <c r="C101" s="42">
        <f t="shared" si="4"/>
        <v>649.17975651880249</v>
      </c>
      <c r="D101" s="43">
        <f t="shared" si="5"/>
        <v>2.4285461837567232E-2</v>
      </c>
    </row>
    <row r="102" spans="1:4" x14ac:dyDescent="0.25">
      <c r="A102" s="17">
        <f>A101+('Dados atemporais'!B$4-'Dados atemporais'!B$3)/100</f>
        <v>3865</v>
      </c>
      <c r="B102" s="17">
        <f t="shared" si="3"/>
        <v>665.44177733124343</v>
      </c>
      <c r="C102" s="42">
        <f t="shared" si="4"/>
        <v>649.18029724212249</v>
      </c>
      <c r="D102" s="43">
        <f t="shared" si="5"/>
        <v>2.4437119283880343E-2</v>
      </c>
    </row>
    <row r="103" spans="1:4" x14ac:dyDescent="0.25">
      <c r="A103" s="17">
        <f>A102+('Dados atemporais'!B$4-'Dados atemporais'!B$3)/100</f>
        <v>3890</v>
      </c>
      <c r="B103" s="17">
        <f t="shared" si="3"/>
        <v>665.54529192459688</v>
      </c>
      <c r="C103" s="42">
        <f t="shared" si="4"/>
        <v>649.18083551800794</v>
      </c>
      <c r="D103" s="43">
        <f t="shared" si="5"/>
        <v>2.458804322582896E-2</v>
      </c>
    </row>
    <row r="104" spans="1:4" x14ac:dyDescent="0.25">
      <c r="A104" s="17">
        <f>A103+('Dados atemporais'!B$4-'Dados atemporais'!B$3)/100</f>
        <v>3915</v>
      </c>
      <c r="B104" s="17">
        <f t="shared" si="3"/>
        <v>665.64834245782163</v>
      </c>
      <c r="C104" s="42">
        <f t="shared" si="4"/>
        <v>649.18137138078066</v>
      </c>
      <c r="D104" s="43">
        <f t="shared" si="5"/>
        <v>2.4738243944601102E-2</v>
      </c>
    </row>
    <row r="105" spans="1:4" x14ac:dyDescent="0.25">
      <c r="A105" s="17">
        <f>A104+('Dados atemporais'!B$4-'Dados atemporais'!B$3)/100</f>
        <v>3940</v>
      </c>
      <c r="B105" s="17">
        <f t="shared" si="3"/>
        <v>665.75093561682388</v>
      </c>
      <c r="C105" s="42">
        <f t="shared" si="4"/>
        <v>649.18190486520746</v>
      </c>
      <c r="D105" s="43">
        <f t="shared" si="5"/>
        <v>2.4887731830620825E-2</v>
      </c>
    </row>
    <row r="106" spans="1:4" x14ac:dyDescent="0.25">
      <c r="A106" s="17">
        <f>A105+('Dados atemporais'!B$4-'Dados atemporais'!B$3)/100</f>
        <v>3965</v>
      </c>
      <c r="B106" s="17">
        <f t="shared" si="3"/>
        <v>665.85307817304556</v>
      </c>
      <c r="C106" s="42">
        <f t="shared" si="4"/>
        <v>649.18243600649987</v>
      </c>
      <c r="D106" s="43">
        <f t="shared" si="5"/>
        <v>2.5036517383513892E-2</v>
      </c>
    </row>
    <row r="107" spans="1:4" x14ac:dyDescent="0.25">
      <c r="A107" s="17">
        <f>A106+('Dados atemporais'!B$4-'Dados atemporais'!B$3)/100</f>
        <v>3990</v>
      </c>
      <c r="B107" s="17">
        <f t="shared" si="3"/>
        <v>665.95477698346315</v>
      </c>
      <c r="C107" s="42">
        <f t="shared" si="4"/>
        <v>649.18296484031407</v>
      </c>
      <c r="D107" s="43">
        <f t="shared" si="5"/>
        <v>2.5184611212069663E-2</v>
      </c>
    </row>
    <row r="108" spans="1:4" x14ac:dyDescent="0.25">
      <c r="A108" s="17">
        <f>A107+('Dados atemporais'!B$4-'Dados atemporais'!B$3)/100</f>
        <v>4015</v>
      </c>
      <c r="B108" s="17">
        <f t="shared" si="3"/>
        <v>666.05603899058849</v>
      </c>
      <c r="C108" s="42">
        <f t="shared" si="4"/>
        <v>649.18349140275109</v>
      </c>
      <c r="D108" s="43">
        <f t="shared" si="5"/>
        <v>2.533202403420565E-2</v>
      </c>
    </row>
    <row r="109" spans="1:4" x14ac:dyDescent="0.25">
      <c r="A109" s="17">
        <f>A108+('Dados atemporais'!B$4-'Dados atemporais'!B$3)/100</f>
        <v>4040</v>
      </c>
      <c r="B109" s="17">
        <f t="shared" si="3"/>
        <v>666.15687122246834</v>
      </c>
      <c r="C109" s="42">
        <f t="shared" si="4"/>
        <v>649.18401573035692</v>
      </c>
      <c r="D109" s="43">
        <f t="shared" si="5"/>
        <v>2.5478766676930668E-2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workbookViewId="0">
      <selection activeCell="C3" sqref="C3"/>
    </sheetView>
  </sheetViews>
  <sheetFormatPr defaultRowHeight="15" x14ac:dyDescent="0.25"/>
  <cols>
    <col min="1" max="1" width="18.42578125" customWidth="1"/>
    <col min="2" max="2" width="20.28515625" customWidth="1"/>
    <col min="3" max="3" width="24.140625" customWidth="1"/>
    <col min="4" max="4" width="14" customWidth="1"/>
    <col min="14" max="14" width="19.5703125" customWidth="1"/>
  </cols>
  <sheetData>
    <row r="1" spans="1:8" ht="18" x14ac:dyDescent="0.25">
      <c r="A1" s="13" t="s">
        <v>18</v>
      </c>
      <c r="B1" s="2">
        <f>'Dados atemporais'!B17</f>
        <v>619.26593017578102</v>
      </c>
      <c r="C1">
        <v>620.14</v>
      </c>
    </row>
    <row r="2" spans="1:8" ht="18" x14ac:dyDescent="0.25">
      <c r="A2" s="13" t="s">
        <v>19</v>
      </c>
      <c r="B2" s="1">
        <f>'Dados atemporais'!C17</f>
        <v>1.73198000993579E-3</v>
      </c>
      <c r="C2">
        <v>1.1999999999999999E-3</v>
      </c>
    </row>
    <row r="3" spans="1:8" ht="18" x14ac:dyDescent="0.25">
      <c r="A3" s="13" t="s">
        <v>20</v>
      </c>
      <c r="B3" s="1">
        <f>'Dados atemporais'!D17</f>
        <v>-4.89194000863335E-8</v>
      </c>
    </row>
    <row r="4" spans="1:8" ht="18" x14ac:dyDescent="0.25">
      <c r="A4" s="13" t="s">
        <v>21</v>
      </c>
      <c r="B4" s="1">
        <f>'Dados atemporais'!E17</f>
        <v>0</v>
      </c>
    </row>
    <row r="5" spans="1:8" ht="18" x14ac:dyDescent="0.25">
      <c r="A5" s="13" t="s">
        <v>22</v>
      </c>
      <c r="B5" s="1">
        <f>'Dados atemporais'!F17</f>
        <v>0</v>
      </c>
    </row>
    <row r="6" spans="1:8" x14ac:dyDescent="0.25">
      <c r="A6" s="13" t="s">
        <v>31</v>
      </c>
      <c r="B6" s="23">
        <f>AVERAGE(D9:D109)</f>
        <v>6.022777998494264E-4</v>
      </c>
    </row>
    <row r="7" spans="1:8" x14ac:dyDescent="0.25">
      <c r="A7" s="13"/>
      <c r="B7" s="14"/>
      <c r="E7" s="12"/>
      <c r="F7" s="12"/>
      <c r="G7" s="12"/>
    </row>
    <row r="8" spans="1:8" x14ac:dyDescent="0.25">
      <c r="A8" s="15" t="s">
        <v>23</v>
      </c>
      <c r="B8" s="27" t="s">
        <v>24</v>
      </c>
      <c r="C8" s="27" t="s">
        <v>45</v>
      </c>
      <c r="D8" s="27" t="s">
        <v>46</v>
      </c>
      <c r="E8" s="37"/>
      <c r="F8" s="37"/>
      <c r="G8" s="37"/>
    </row>
    <row r="9" spans="1:8" x14ac:dyDescent="0.25">
      <c r="A9" s="17">
        <v>0</v>
      </c>
      <c r="B9" s="17">
        <f>B$1+B$2*A9+B$3*A9^2+B$4*A9^3+B$5*A9^4</f>
        <v>619.26593017578102</v>
      </c>
      <c r="C9" s="30">
        <f>$C$1+$C$2*A9</f>
        <v>620.14</v>
      </c>
      <c r="D9" s="31">
        <f>(ABS(B9-C9)/B9)</f>
        <v>1.4114611859413219E-3</v>
      </c>
      <c r="F9" s="37"/>
      <c r="G9" s="37"/>
      <c r="H9" s="37"/>
    </row>
    <row r="10" spans="1:8" x14ac:dyDescent="0.25">
      <c r="A10" s="17">
        <f>A9+('Dados atemporais'!$B$15)/100</f>
        <v>104</v>
      </c>
      <c r="B10" s="17">
        <f t="shared" ref="B10:B73" si="0">B$1+B$2*A10+B$3*A10^2+B$4*A10^3+B$5*A10^4</f>
        <v>619.44552698458301</v>
      </c>
      <c r="C10" s="30">
        <f t="shared" ref="C10:C73" si="1">$C$1+$C$2*A10</f>
        <v>620.26480000000004</v>
      </c>
      <c r="D10" s="31">
        <f t="shared" ref="D10:D73" si="2">(ABS(B10-C10)/B10)</f>
        <v>1.3225908973871971E-3</v>
      </c>
      <c r="F10" s="37"/>
      <c r="G10" s="37"/>
      <c r="H10" s="37"/>
    </row>
    <row r="11" spans="1:8" x14ac:dyDescent="0.25">
      <c r="A11" s="17">
        <f>A10+('Dados atemporais'!$B$15)/100</f>
        <v>208</v>
      </c>
      <c r="B11" s="17">
        <f t="shared" si="0"/>
        <v>619.62406556892233</v>
      </c>
      <c r="C11" s="30">
        <f t="shared" si="1"/>
        <v>620.38959999999997</v>
      </c>
      <c r="D11" s="31">
        <f t="shared" si="2"/>
        <v>1.2354820827928086E-3</v>
      </c>
      <c r="F11" s="37"/>
      <c r="G11" s="37"/>
      <c r="H11" s="37"/>
    </row>
    <row r="12" spans="1:8" x14ac:dyDescent="0.25">
      <c r="A12" s="17">
        <f>A11+('Dados atemporais'!$B$15)/100</f>
        <v>312</v>
      </c>
      <c r="B12" s="17">
        <f t="shared" si="0"/>
        <v>619.80154592879899</v>
      </c>
      <c r="C12" s="30">
        <f t="shared" si="1"/>
        <v>620.51440000000002</v>
      </c>
      <c r="D12" s="31">
        <f t="shared" si="2"/>
        <v>1.1501327737619533E-3</v>
      </c>
      <c r="F12" s="37"/>
      <c r="G12" s="37"/>
      <c r="H12" s="37"/>
    </row>
    <row r="13" spans="1:8" x14ac:dyDescent="0.25">
      <c r="A13" s="17">
        <f>A12+('Dados atemporais'!$B$15)/100</f>
        <v>416</v>
      </c>
      <c r="B13" s="17">
        <f t="shared" si="0"/>
        <v>619.97796806421297</v>
      </c>
      <c r="C13" s="30">
        <f t="shared" si="1"/>
        <v>620.63919999999996</v>
      </c>
      <c r="D13" s="31">
        <f t="shared" si="2"/>
        <v>1.0665410221779054E-3</v>
      </c>
      <c r="F13" s="37"/>
      <c r="G13" s="37"/>
      <c r="H13" s="37"/>
    </row>
    <row r="14" spans="1:8" x14ac:dyDescent="0.25">
      <c r="A14" s="17">
        <f>A13+('Dados atemporais'!$B$15)/100</f>
        <v>520</v>
      </c>
      <c r="B14" s="17">
        <f t="shared" si="0"/>
        <v>620.15333197516429</v>
      </c>
      <c r="C14" s="30">
        <f t="shared" si="1"/>
        <v>620.76400000000001</v>
      </c>
      <c r="D14" s="31">
        <f t="shared" si="2"/>
        <v>9.8470490014262112E-4</v>
      </c>
      <c r="F14" s="37"/>
      <c r="G14" s="37"/>
      <c r="H14" s="37"/>
    </row>
    <row r="15" spans="1:8" x14ac:dyDescent="0.25">
      <c r="A15" s="17">
        <f>A14+('Dados atemporais'!$B$15)/100</f>
        <v>624</v>
      </c>
      <c r="B15" s="17">
        <f t="shared" si="0"/>
        <v>620.32763766165294</v>
      </c>
      <c r="C15" s="30">
        <f t="shared" si="1"/>
        <v>620.88879999999995</v>
      </c>
      <c r="D15" s="31">
        <f t="shared" si="2"/>
        <v>9.0462249991363371E-4</v>
      </c>
      <c r="F15" s="37"/>
      <c r="G15" s="37"/>
      <c r="H15" s="37"/>
    </row>
    <row r="16" spans="1:8" x14ac:dyDescent="0.25">
      <c r="A16" s="17">
        <f>A15+('Dados atemporais'!$B$15)/100</f>
        <v>728</v>
      </c>
      <c r="B16" s="17">
        <f t="shared" si="0"/>
        <v>620.50088512367893</v>
      </c>
      <c r="C16" s="30">
        <f t="shared" si="1"/>
        <v>621.0136</v>
      </c>
      <c r="D16" s="31">
        <f t="shared" si="2"/>
        <v>8.2629193384450199E-4</v>
      </c>
      <c r="F16" s="37"/>
      <c r="G16" s="37"/>
      <c r="H16" s="37"/>
    </row>
    <row r="17" spans="1:14" x14ac:dyDescent="0.25">
      <c r="A17" s="17">
        <f>A16+('Dados atemporais'!$B$15)/100</f>
        <v>832</v>
      </c>
      <c r="B17" s="17">
        <f t="shared" si="0"/>
        <v>620.67307436124224</v>
      </c>
      <c r="C17" s="30">
        <f t="shared" si="1"/>
        <v>621.13839999999993</v>
      </c>
      <c r="D17" s="31">
        <f t="shared" si="2"/>
        <v>7.4971133432294326E-4</v>
      </c>
      <c r="F17" s="37"/>
      <c r="G17" s="37"/>
      <c r="H17" s="37"/>
    </row>
    <row r="18" spans="1:14" x14ac:dyDescent="0.25">
      <c r="A18" s="17">
        <f>A17+('Dados atemporais'!$B$15)/100</f>
        <v>936</v>
      </c>
      <c r="B18" s="17">
        <f t="shared" si="0"/>
        <v>620.84420537434289</v>
      </c>
      <c r="C18" s="30">
        <f t="shared" si="1"/>
        <v>621.26319999999998</v>
      </c>
      <c r="D18" s="31">
        <f t="shared" si="2"/>
        <v>6.748788537125121E-4</v>
      </c>
      <c r="F18" s="37"/>
      <c r="G18" s="37"/>
      <c r="H18" s="37"/>
    </row>
    <row r="19" spans="1:14" x14ac:dyDescent="0.25">
      <c r="A19" s="17">
        <f>A18+('Dados atemporais'!$B$15)/100</f>
        <v>1040</v>
      </c>
      <c r="B19" s="17">
        <f t="shared" si="0"/>
        <v>621.01427816298087</v>
      </c>
      <c r="C19" s="30">
        <f t="shared" si="1"/>
        <v>621.38800000000003</v>
      </c>
      <c r="D19" s="31">
        <f t="shared" si="2"/>
        <v>6.0179266429214145E-4</v>
      </c>
      <c r="F19" s="37"/>
      <c r="G19" s="37"/>
      <c r="H19" s="37"/>
    </row>
    <row r="20" spans="1:14" x14ac:dyDescent="0.25">
      <c r="A20" s="17">
        <f>A19+('Dados atemporais'!$B$15)/100</f>
        <v>1144</v>
      </c>
      <c r="B20" s="17">
        <f t="shared" si="0"/>
        <v>621.18329272715619</v>
      </c>
      <c r="C20" s="30">
        <f t="shared" si="1"/>
        <v>621.51279999999997</v>
      </c>
      <c r="D20" s="31">
        <f t="shared" si="2"/>
        <v>5.3045095819812189E-4</v>
      </c>
      <c r="F20" s="37"/>
      <c r="G20" s="37"/>
      <c r="H20" s="37"/>
    </row>
    <row r="21" spans="1:14" x14ac:dyDescent="0.25">
      <c r="A21" s="17">
        <f>A20+('Dados atemporais'!$B$15)/100</f>
        <v>1248</v>
      </c>
      <c r="B21" s="17">
        <f t="shared" si="0"/>
        <v>621.35124906686883</v>
      </c>
      <c r="C21" s="30">
        <f t="shared" si="1"/>
        <v>621.63760000000002</v>
      </c>
      <c r="D21" s="31">
        <f t="shared" si="2"/>
        <v>4.6085194736668539E-4</v>
      </c>
      <c r="F21" s="37"/>
      <c r="G21" s="37"/>
      <c r="H21" s="37"/>
    </row>
    <row r="22" spans="1:14" x14ac:dyDescent="0.25">
      <c r="A22" s="17">
        <f>A21+('Dados atemporais'!$B$15)/100</f>
        <v>1352</v>
      </c>
      <c r="B22" s="17">
        <f t="shared" si="0"/>
        <v>621.51814718211881</v>
      </c>
      <c r="C22" s="30">
        <f t="shared" si="1"/>
        <v>621.76239999999996</v>
      </c>
      <c r="D22" s="31">
        <f t="shared" si="2"/>
        <v>3.9299386347535817E-4</v>
      </c>
      <c r="F22" s="37"/>
      <c r="G22" s="37"/>
      <c r="H22" s="37"/>
    </row>
    <row r="23" spans="1:14" x14ac:dyDescent="0.25">
      <c r="A23" s="17">
        <f>A22+('Dados atemporais'!$B$15)/100</f>
        <v>1456</v>
      </c>
      <c r="B23" s="17">
        <f t="shared" si="0"/>
        <v>621.68398707290612</v>
      </c>
      <c r="C23" s="30">
        <f t="shared" si="1"/>
        <v>621.88720000000001</v>
      </c>
      <c r="D23" s="31">
        <f t="shared" si="2"/>
        <v>3.2687495788765673E-4</v>
      </c>
      <c r="F23" s="37"/>
      <c r="G23" s="37"/>
      <c r="H23" s="37"/>
    </row>
    <row r="24" spans="1:14" x14ac:dyDescent="0.25">
      <c r="A24" s="17">
        <f>A23+('Dados atemporais'!$B$15)/100</f>
        <v>1560</v>
      </c>
      <c r="B24" s="17">
        <f t="shared" si="0"/>
        <v>621.84876873923076</v>
      </c>
      <c r="C24" s="30">
        <f t="shared" si="1"/>
        <v>622.01199999999994</v>
      </c>
      <c r="D24" s="31">
        <f t="shared" si="2"/>
        <v>2.6249350159545043E-4</v>
      </c>
      <c r="F24" s="37"/>
      <c r="G24" s="37"/>
      <c r="H24" s="37"/>
    </row>
    <row r="25" spans="1:14" x14ac:dyDescent="0.25">
      <c r="A25" s="17">
        <f>A24+('Dados atemporais'!$B$15)/100</f>
        <v>1664</v>
      </c>
      <c r="B25" s="17">
        <f t="shared" si="0"/>
        <v>622.01249218109274</v>
      </c>
      <c r="C25" s="30">
        <f t="shared" si="1"/>
        <v>622.13679999999999</v>
      </c>
      <c r="D25" s="31">
        <f t="shared" si="2"/>
        <v>1.9984778516484177E-4</v>
      </c>
      <c r="F25" s="37"/>
      <c r="G25" s="37"/>
      <c r="H25" s="37"/>
    </row>
    <row r="26" spans="1:14" x14ac:dyDescent="0.25">
      <c r="A26" s="17">
        <f>A25+('Dados atemporais'!$B$15)/100</f>
        <v>1768</v>
      </c>
      <c r="B26" s="17">
        <f t="shared" si="0"/>
        <v>622.17515739849205</v>
      </c>
      <c r="C26" s="30">
        <f t="shared" si="1"/>
        <v>622.26159999999993</v>
      </c>
      <c r="D26" s="31">
        <f t="shared" si="2"/>
        <v>1.3893611867970881E-4</v>
      </c>
      <c r="F26" s="37"/>
      <c r="G26" s="37"/>
      <c r="H26" s="37"/>
    </row>
    <row r="27" spans="1:14" x14ac:dyDescent="0.25">
      <c r="A27" s="17">
        <f>A26+('Dados atemporais'!$B$15)/100</f>
        <v>1872</v>
      </c>
      <c r="B27" s="17">
        <f t="shared" si="0"/>
        <v>622.33676439142869</v>
      </c>
      <c r="C27" s="30">
        <f t="shared" si="1"/>
        <v>622.38639999999998</v>
      </c>
      <c r="D27" s="31">
        <f t="shared" si="2"/>
        <v>7.9756831688757699E-5</v>
      </c>
      <c r="E27" s="3"/>
      <c r="F27" s="37"/>
      <c r="G27" s="37"/>
      <c r="H27" s="37"/>
    </row>
    <row r="28" spans="1:14" x14ac:dyDescent="0.25">
      <c r="A28" s="17">
        <f>A27+('Dados atemporais'!$B$15)/100</f>
        <v>1976</v>
      </c>
      <c r="B28" s="17">
        <f t="shared" si="0"/>
        <v>622.49731315990266</v>
      </c>
      <c r="C28" s="30">
        <f t="shared" si="1"/>
        <v>622.51120000000003</v>
      </c>
      <c r="D28" s="31">
        <f t="shared" si="2"/>
        <v>2.2308273150415142E-5</v>
      </c>
      <c r="F28" s="37"/>
      <c r="G28" s="37"/>
      <c r="H28" s="37"/>
    </row>
    <row r="29" spans="1:14" ht="15" customHeight="1" x14ac:dyDescent="0.25">
      <c r="A29" s="17">
        <f>A28+('Dados atemporais'!$B$15)/100</f>
        <v>2080</v>
      </c>
      <c r="B29" s="17">
        <f t="shared" si="0"/>
        <v>622.65680370391397</v>
      </c>
      <c r="C29" s="30">
        <f t="shared" si="1"/>
        <v>622.63599999999997</v>
      </c>
      <c r="D29" s="31">
        <f t="shared" si="2"/>
        <v>3.3411188619872036E-5</v>
      </c>
      <c r="E29" s="11"/>
      <c r="F29" s="37"/>
      <c r="G29" s="37"/>
      <c r="H29" s="37"/>
      <c r="I29" s="11"/>
      <c r="J29" s="11"/>
      <c r="K29" s="11"/>
      <c r="L29" s="11"/>
      <c r="M29" s="11"/>
      <c r="N29" s="11"/>
    </row>
    <row r="30" spans="1:14" ht="15" customHeight="1" x14ac:dyDescent="0.25">
      <c r="A30" s="17">
        <f>A29+('Dados atemporais'!$B$15)/100</f>
        <v>2184</v>
      </c>
      <c r="B30" s="17">
        <f t="shared" si="0"/>
        <v>622.8152360234626</v>
      </c>
      <c r="C30" s="30">
        <f t="shared" si="1"/>
        <v>622.76080000000002</v>
      </c>
      <c r="D30" s="31">
        <f t="shared" si="2"/>
        <v>8.7403166001762483E-5</v>
      </c>
      <c r="E30" s="11"/>
      <c r="F30" s="37"/>
      <c r="G30" s="37"/>
      <c r="H30" s="37"/>
      <c r="I30" s="11"/>
      <c r="J30" s="11"/>
      <c r="K30" s="11"/>
      <c r="L30" s="11"/>
      <c r="M30" s="11"/>
      <c r="N30" s="11"/>
    </row>
    <row r="31" spans="1:14" ht="15" customHeight="1" x14ac:dyDescent="0.25">
      <c r="A31" s="17">
        <f>A30+('Dados atemporais'!$B$15)/100</f>
        <v>2288</v>
      </c>
      <c r="B31" s="17">
        <f t="shared" si="0"/>
        <v>622.97261011854857</v>
      </c>
      <c r="C31" s="30">
        <f t="shared" si="1"/>
        <v>622.88559999999995</v>
      </c>
      <c r="D31" s="31">
        <f t="shared" si="2"/>
        <v>1.3966925212339847E-4</v>
      </c>
      <c r="E31" s="11"/>
      <c r="F31" s="37"/>
      <c r="G31" s="37"/>
      <c r="H31" s="37"/>
      <c r="I31" s="11"/>
      <c r="J31" s="11"/>
      <c r="K31" s="11"/>
      <c r="L31" s="11"/>
      <c r="M31" s="11"/>
      <c r="N31" s="11"/>
    </row>
    <row r="32" spans="1:14" x14ac:dyDescent="0.25">
      <c r="A32" s="17">
        <f>A31+('Dados atemporais'!$B$15)/100</f>
        <v>2392</v>
      </c>
      <c r="B32" s="17">
        <f t="shared" si="0"/>
        <v>623.12892598917188</v>
      </c>
      <c r="C32" s="30">
        <f t="shared" si="1"/>
        <v>623.0104</v>
      </c>
      <c r="D32" s="31">
        <f t="shared" si="2"/>
        <v>1.902110209114753E-4</v>
      </c>
      <c r="E32" s="11"/>
      <c r="F32" s="37"/>
      <c r="G32" s="37"/>
      <c r="H32" s="37"/>
      <c r="I32" s="11"/>
      <c r="J32" s="11"/>
      <c r="K32" s="11"/>
      <c r="L32" s="11"/>
      <c r="M32" s="11"/>
      <c r="N32" s="11"/>
    </row>
    <row r="33" spans="1:14" x14ac:dyDescent="0.25">
      <c r="A33" s="17">
        <f>A32+('Dados atemporais'!$B$15)/100</f>
        <v>2496</v>
      </c>
      <c r="B33" s="17">
        <f t="shared" si="0"/>
        <v>623.28418363533251</v>
      </c>
      <c r="C33" s="30">
        <f t="shared" si="1"/>
        <v>623.13519999999994</v>
      </c>
      <c r="D33" s="31">
        <f t="shared" si="2"/>
        <v>2.3903002714366399E-4</v>
      </c>
      <c r="E33" s="11"/>
      <c r="F33" s="37"/>
      <c r="G33" s="37"/>
      <c r="H33" s="37"/>
      <c r="I33" s="11"/>
      <c r="J33" s="11"/>
      <c r="K33" s="11"/>
      <c r="L33" s="11"/>
      <c r="M33" s="11"/>
      <c r="N33" s="11"/>
    </row>
    <row r="34" spans="1:14" x14ac:dyDescent="0.25">
      <c r="A34" s="17">
        <f>A33+('Dados atemporais'!$B$15)/100</f>
        <v>2600</v>
      </c>
      <c r="B34" s="17">
        <f t="shared" si="0"/>
        <v>623.43838305703048</v>
      </c>
      <c r="C34" s="30">
        <f t="shared" si="1"/>
        <v>623.26</v>
      </c>
      <c r="D34" s="31">
        <f t="shared" si="2"/>
        <v>2.8612780649754952E-4</v>
      </c>
      <c r="F34" s="37"/>
      <c r="G34" s="37"/>
      <c r="H34" s="37"/>
    </row>
    <row r="35" spans="1:14" x14ac:dyDescent="0.25">
      <c r="A35" s="17">
        <f>A34+('Dados atemporais'!$B$15)/100</f>
        <v>2704</v>
      </c>
      <c r="B35" s="17">
        <f t="shared" si="0"/>
        <v>623.59152425426578</v>
      </c>
      <c r="C35" s="30">
        <f t="shared" si="1"/>
        <v>623.38480000000004</v>
      </c>
      <c r="D35" s="31">
        <f t="shared" si="2"/>
        <v>3.3150587560174444E-4</v>
      </c>
      <c r="F35" s="37"/>
      <c r="G35" s="37"/>
      <c r="H35" s="37"/>
    </row>
    <row r="36" spans="1:14" x14ac:dyDescent="0.25">
      <c r="A36" s="17">
        <f>A35+('Dados atemporais'!$B$15)/100</f>
        <v>2808</v>
      </c>
      <c r="B36" s="17">
        <f t="shared" si="0"/>
        <v>623.74360722703841</v>
      </c>
      <c r="C36" s="30">
        <f t="shared" si="1"/>
        <v>623.50959999999998</v>
      </c>
      <c r="D36" s="31">
        <f t="shared" si="2"/>
        <v>3.7516573208461846E-4</v>
      </c>
      <c r="F36" s="37"/>
      <c r="G36" s="37"/>
      <c r="H36" s="37"/>
    </row>
    <row r="37" spans="1:14" x14ac:dyDescent="0.25">
      <c r="A37" s="17">
        <f>A36+('Dados atemporais'!$B$15)/100</f>
        <v>2912</v>
      </c>
      <c r="B37" s="17">
        <f t="shared" si="0"/>
        <v>623.89463197534837</v>
      </c>
      <c r="C37" s="30">
        <f t="shared" si="1"/>
        <v>623.63440000000003</v>
      </c>
      <c r="D37" s="31">
        <f t="shared" si="2"/>
        <v>4.1710885462247334E-4</v>
      </c>
      <c r="F37" s="37"/>
      <c r="G37" s="37"/>
      <c r="H37" s="37"/>
    </row>
    <row r="38" spans="1:14" x14ac:dyDescent="0.25">
      <c r="A38" s="17">
        <f>A37+('Dados atemporais'!$B$15)/100</f>
        <v>3016</v>
      </c>
      <c r="B38" s="17">
        <f t="shared" si="0"/>
        <v>624.04459849919567</v>
      </c>
      <c r="C38" s="30">
        <f t="shared" si="1"/>
        <v>623.75919999999996</v>
      </c>
      <c r="D38" s="31">
        <f t="shared" si="2"/>
        <v>4.5733670298898606E-4</v>
      </c>
      <c r="F38" s="37"/>
      <c r="G38" s="37"/>
      <c r="H38" s="37"/>
    </row>
    <row r="39" spans="1:14" x14ac:dyDescent="0.25">
      <c r="A39" s="17">
        <f>A38+('Dados atemporais'!$B$15)/100</f>
        <v>3120</v>
      </c>
      <c r="B39" s="17">
        <f t="shared" si="0"/>
        <v>624.1935067985803</v>
      </c>
      <c r="C39" s="30">
        <f t="shared" si="1"/>
        <v>623.88400000000001</v>
      </c>
      <c r="D39" s="31">
        <f t="shared" si="2"/>
        <v>4.958507181013678E-4</v>
      </c>
      <c r="F39" s="37"/>
      <c r="G39" s="37"/>
      <c r="H39" s="37"/>
    </row>
    <row r="40" spans="1:14" x14ac:dyDescent="0.25">
      <c r="A40" s="17">
        <f>A39+('Dados atemporais'!$B$15)/100</f>
        <v>3224</v>
      </c>
      <c r="B40" s="17">
        <f t="shared" si="0"/>
        <v>624.34135687350226</v>
      </c>
      <c r="C40" s="30">
        <f t="shared" si="1"/>
        <v>624.00879999999995</v>
      </c>
      <c r="D40" s="31">
        <f t="shared" si="2"/>
        <v>5.3265232206889011E-4</v>
      </c>
      <c r="F40" s="37"/>
      <c r="G40" s="37"/>
      <c r="H40" s="37"/>
    </row>
    <row r="41" spans="1:14" x14ac:dyDescent="0.25">
      <c r="A41" s="17">
        <f>A40+('Dados atemporais'!$B$15)/100</f>
        <v>3328</v>
      </c>
      <c r="B41" s="17">
        <f t="shared" si="0"/>
        <v>624.48814872396156</v>
      </c>
      <c r="C41" s="30">
        <f t="shared" si="1"/>
        <v>624.1336</v>
      </c>
      <c r="D41" s="31">
        <f t="shared" si="2"/>
        <v>5.6774291823794986E-4</v>
      </c>
      <c r="F41" s="37"/>
      <c r="G41" s="37"/>
      <c r="H41" s="37"/>
    </row>
    <row r="42" spans="1:14" x14ac:dyDescent="0.25">
      <c r="A42" s="17">
        <f>A41+('Dados atemporais'!$B$15)/100</f>
        <v>3432</v>
      </c>
      <c r="B42" s="17">
        <f t="shared" si="0"/>
        <v>624.63388234995818</v>
      </c>
      <c r="C42" s="30">
        <f t="shared" si="1"/>
        <v>624.25839999999994</v>
      </c>
      <c r="D42" s="31">
        <f t="shared" si="2"/>
        <v>6.0112389123950674E-4</v>
      </c>
      <c r="F42" s="37"/>
      <c r="G42" s="37"/>
      <c r="H42" s="37"/>
    </row>
    <row r="43" spans="1:14" x14ac:dyDescent="0.25">
      <c r="A43" s="17">
        <f>A42+('Dados atemporais'!$B$15)/100</f>
        <v>3536</v>
      </c>
      <c r="B43" s="17">
        <f t="shared" si="0"/>
        <v>624.77855775149214</v>
      </c>
      <c r="C43" s="30">
        <f t="shared" si="1"/>
        <v>624.38319999999999</v>
      </c>
      <c r="D43" s="31">
        <f t="shared" si="2"/>
        <v>6.3279660703306523E-4</v>
      </c>
      <c r="F43" s="37"/>
      <c r="G43" s="37"/>
      <c r="H43" s="37"/>
    </row>
    <row r="44" spans="1:14" x14ac:dyDescent="0.25">
      <c r="A44" s="17">
        <f>A43+('Dados atemporais'!$B$15)/100</f>
        <v>3640</v>
      </c>
      <c r="B44" s="17">
        <f t="shared" si="0"/>
        <v>624.92217492856344</v>
      </c>
      <c r="C44" s="30">
        <f t="shared" si="1"/>
        <v>624.50800000000004</v>
      </c>
      <c r="D44" s="31">
        <f t="shared" si="2"/>
        <v>6.6276241295285009E-4</v>
      </c>
      <c r="F44" s="37"/>
      <c r="G44" s="37"/>
      <c r="H44" s="37"/>
    </row>
    <row r="45" spans="1:14" x14ac:dyDescent="0.25">
      <c r="A45" s="17">
        <f>A44+('Dados atemporais'!$B$15)/100</f>
        <v>3744</v>
      </c>
      <c r="B45" s="17">
        <f t="shared" si="0"/>
        <v>625.06473388117206</v>
      </c>
      <c r="C45" s="30">
        <f t="shared" si="1"/>
        <v>624.63279999999997</v>
      </c>
      <c r="D45" s="31">
        <f t="shared" si="2"/>
        <v>6.9102263775162561E-4</v>
      </c>
      <c r="F45" s="37"/>
      <c r="G45" s="37"/>
      <c r="H45" s="37"/>
    </row>
    <row r="46" spans="1:14" x14ac:dyDescent="0.25">
      <c r="A46" s="17">
        <f>A45+('Dados atemporais'!$B$15)/100</f>
        <v>3848</v>
      </c>
      <c r="B46" s="17">
        <f t="shared" si="0"/>
        <v>625.20623460931802</v>
      </c>
      <c r="C46" s="30">
        <f t="shared" si="1"/>
        <v>624.75760000000002</v>
      </c>
      <c r="D46" s="31">
        <f t="shared" si="2"/>
        <v>7.1757859164398269E-4</v>
      </c>
      <c r="F46" s="37"/>
      <c r="G46" s="37"/>
      <c r="H46" s="37"/>
    </row>
    <row r="47" spans="1:14" x14ac:dyDescent="0.25">
      <c r="A47" s="17">
        <f>A46+('Dados atemporais'!$B$15)/100</f>
        <v>3952</v>
      </c>
      <c r="B47" s="17">
        <f t="shared" si="0"/>
        <v>625.34667711300131</v>
      </c>
      <c r="C47" s="30">
        <f t="shared" si="1"/>
        <v>624.88239999999996</v>
      </c>
      <c r="D47" s="31">
        <f t="shared" si="2"/>
        <v>7.4243156635091321E-4</v>
      </c>
      <c r="F47" s="37"/>
      <c r="G47" s="37"/>
      <c r="H47" s="37"/>
    </row>
    <row r="48" spans="1:14" x14ac:dyDescent="0.25">
      <c r="A48" s="17">
        <f>A47+('Dados atemporais'!$B$15)/100</f>
        <v>4056</v>
      </c>
      <c r="B48" s="17">
        <f t="shared" si="0"/>
        <v>625.48606139222193</v>
      </c>
      <c r="C48" s="30">
        <f t="shared" si="1"/>
        <v>625.00720000000001</v>
      </c>
      <c r="D48" s="31">
        <f t="shared" si="2"/>
        <v>7.6558283514112911E-4</v>
      </c>
      <c r="F48" s="37"/>
      <c r="G48" s="37"/>
      <c r="H48" s="37"/>
    </row>
    <row r="49" spans="1:8" x14ac:dyDescent="0.25">
      <c r="A49" s="17">
        <f>A48+('Dados atemporais'!$B$15)/100</f>
        <v>4160</v>
      </c>
      <c r="B49" s="17">
        <f t="shared" si="0"/>
        <v>625.62438744697988</v>
      </c>
      <c r="C49" s="30">
        <f t="shared" si="1"/>
        <v>625.13199999999995</v>
      </c>
      <c r="D49" s="31">
        <f t="shared" si="2"/>
        <v>7.8703365287476361E-4</v>
      </c>
      <c r="F49" s="37"/>
      <c r="G49" s="37"/>
      <c r="H49" s="37"/>
    </row>
    <row r="50" spans="1:8" x14ac:dyDescent="0.25">
      <c r="A50" s="17">
        <f>A49+('Dados atemporais'!$B$15)/100</f>
        <v>4264</v>
      </c>
      <c r="B50" s="17">
        <f t="shared" si="0"/>
        <v>625.76165527727517</v>
      </c>
      <c r="C50" s="30">
        <f t="shared" si="1"/>
        <v>625.2568</v>
      </c>
      <c r="D50" s="31">
        <f t="shared" si="2"/>
        <v>8.0678525604364101E-4</v>
      </c>
      <c r="F50" s="37"/>
      <c r="G50" s="37"/>
      <c r="H50" s="37"/>
    </row>
    <row r="51" spans="1:8" x14ac:dyDescent="0.25">
      <c r="A51" s="17">
        <f>A50+('Dados atemporais'!$B$15)/100</f>
        <v>4368</v>
      </c>
      <c r="B51" s="17">
        <f t="shared" si="0"/>
        <v>625.89786488310779</v>
      </c>
      <c r="C51" s="30">
        <f t="shared" si="1"/>
        <v>625.38159999999993</v>
      </c>
      <c r="D51" s="31">
        <f t="shared" si="2"/>
        <v>8.2483886281393309E-4</v>
      </c>
      <c r="F51" s="37"/>
      <c r="G51" s="37"/>
      <c r="H51" s="37"/>
    </row>
    <row r="52" spans="1:8" x14ac:dyDescent="0.25">
      <c r="A52" s="17">
        <f>A51+('Dados atemporais'!$B$15)/100</f>
        <v>4472</v>
      </c>
      <c r="B52" s="17">
        <f t="shared" si="0"/>
        <v>626.03301626447774</v>
      </c>
      <c r="C52" s="30">
        <f t="shared" si="1"/>
        <v>625.50639999999999</v>
      </c>
      <c r="D52" s="31">
        <f t="shared" si="2"/>
        <v>8.4119567306538802E-4</v>
      </c>
      <c r="F52" s="37"/>
      <c r="G52" s="37"/>
      <c r="H52" s="37"/>
    </row>
    <row r="53" spans="1:8" x14ac:dyDescent="0.25">
      <c r="A53" s="17">
        <f>A52+('Dados atemporais'!$B$15)/100</f>
        <v>4576</v>
      </c>
      <c r="B53" s="17">
        <f t="shared" si="0"/>
        <v>626.16710942138502</v>
      </c>
      <c r="C53" s="30">
        <f t="shared" si="1"/>
        <v>625.63120000000004</v>
      </c>
      <c r="D53" s="31">
        <f t="shared" si="2"/>
        <v>8.5585686843276927E-4</v>
      </c>
      <c r="F53" s="37"/>
      <c r="G53" s="37"/>
      <c r="H53" s="37"/>
    </row>
    <row r="54" spans="1:8" x14ac:dyDescent="0.25">
      <c r="A54" s="17">
        <f>A53+('Dados atemporais'!$B$15)/100</f>
        <v>4680</v>
      </c>
      <c r="B54" s="17">
        <f t="shared" si="0"/>
        <v>626.30014435382964</v>
      </c>
      <c r="C54" s="30">
        <f t="shared" si="1"/>
        <v>625.75599999999997</v>
      </c>
      <c r="D54" s="31">
        <f t="shared" si="2"/>
        <v>8.6882361234496186E-4</v>
      </c>
      <c r="F54" s="37"/>
      <c r="G54" s="37"/>
      <c r="H54" s="37"/>
    </row>
    <row r="55" spans="1:8" x14ac:dyDescent="0.25">
      <c r="A55" s="17">
        <f>A54+('Dados atemporais'!$B$15)/100</f>
        <v>4784</v>
      </c>
      <c r="B55" s="17">
        <f t="shared" si="0"/>
        <v>626.43212106181159</v>
      </c>
      <c r="C55" s="30">
        <f t="shared" si="1"/>
        <v>625.88080000000002</v>
      </c>
      <c r="D55" s="31">
        <f t="shared" si="2"/>
        <v>8.8009705006356694E-4</v>
      </c>
      <c r="F55" s="37"/>
      <c r="G55" s="37"/>
      <c r="H55" s="37"/>
    </row>
    <row r="56" spans="1:8" x14ac:dyDescent="0.25">
      <c r="A56" s="17">
        <f>A55+('Dados atemporais'!$B$15)/100</f>
        <v>4888</v>
      </c>
      <c r="B56" s="17">
        <f t="shared" si="0"/>
        <v>626.56303954533087</v>
      </c>
      <c r="C56" s="30">
        <f t="shared" si="1"/>
        <v>626.00559999999996</v>
      </c>
      <c r="D56" s="31">
        <f t="shared" si="2"/>
        <v>8.8967830872280185E-4</v>
      </c>
      <c r="F56" s="37"/>
      <c r="G56" s="37"/>
      <c r="H56" s="37"/>
    </row>
    <row r="57" spans="1:8" x14ac:dyDescent="0.25">
      <c r="A57" s="17">
        <f>A56+('Dados atemporais'!$B$15)/100</f>
        <v>4992</v>
      </c>
      <c r="B57" s="17">
        <f t="shared" si="0"/>
        <v>626.69289980438748</v>
      </c>
      <c r="C57" s="30">
        <f t="shared" si="1"/>
        <v>626.13040000000001</v>
      </c>
      <c r="D57" s="31">
        <f t="shared" si="2"/>
        <v>8.9756849736616893E-4</v>
      </c>
      <c r="F57" s="37"/>
      <c r="G57" s="37"/>
      <c r="H57" s="37"/>
    </row>
    <row r="58" spans="1:8" x14ac:dyDescent="0.25">
      <c r="A58" s="17">
        <f>A57+('Dados atemporais'!$B$15)/100</f>
        <v>5096</v>
      </c>
      <c r="B58" s="17">
        <f t="shared" si="0"/>
        <v>626.82170183898143</v>
      </c>
      <c r="C58" s="30">
        <f t="shared" si="1"/>
        <v>626.25519999999995</v>
      </c>
      <c r="D58" s="31">
        <f t="shared" si="2"/>
        <v>9.0376870698552166E-4</v>
      </c>
      <c r="F58" s="37"/>
      <c r="G58" s="37"/>
      <c r="H58" s="37"/>
    </row>
    <row r="59" spans="1:8" x14ac:dyDescent="0.25">
      <c r="A59" s="17">
        <f>A58+('Dados atemporais'!$B$15)/100</f>
        <v>5200</v>
      </c>
      <c r="B59" s="17">
        <f t="shared" si="0"/>
        <v>626.9494456491127</v>
      </c>
      <c r="C59" s="30">
        <f t="shared" si="1"/>
        <v>626.38</v>
      </c>
      <c r="D59" s="31">
        <f t="shared" si="2"/>
        <v>9.0828001055672414E-4</v>
      </c>
      <c r="F59" s="37"/>
      <c r="G59" s="37"/>
      <c r="H59" s="37"/>
    </row>
    <row r="60" spans="1:8" x14ac:dyDescent="0.25">
      <c r="A60" s="17">
        <f>A59+('Dados atemporais'!$B$15)/100</f>
        <v>5304</v>
      </c>
      <c r="B60" s="17">
        <f t="shared" si="0"/>
        <v>627.07613123478131</v>
      </c>
      <c r="C60" s="30">
        <f t="shared" si="1"/>
        <v>626.50479999999993</v>
      </c>
      <c r="D60" s="31">
        <f t="shared" si="2"/>
        <v>9.1110346307771129E-4</v>
      </c>
      <c r="F60" s="37"/>
      <c r="G60" s="37"/>
      <c r="H60" s="37"/>
    </row>
    <row r="61" spans="1:8" x14ac:dyDescent="0.25">
      <c r="A61" s="17">
        <f>A60+('Dados atemporais'!$B$15)/100</f>
        <v>5408</v>
      </c>
      <c r="B61" s="17">
        <f t="shared" si="0"/>
        <v>627.20175859598726</v>
      </c>
      <c r="C61" s="30">
        <f t="shared" si="1"/>
        <v>626.62959999999998</v>
      </c>
      <c r="D61" s="31">
        <f t="shared" si="2"/>
        <v>9.1224010160314629E-4</v>
      </c>
      <c r="F61" s="37"/>
      <c r="G61" s="37"/>
      <c r="H61" s="37"/>
    </row>
    <row r="62" spans="1:8" x14ac:dyDescent="0.25">
      <c r="A62" s="17">
        <f>A61+('Dados atemporais'!$B$15)/100</f>
        <v>5512</v>
      </c>
      <c r="B62" s="17">
        <f t="shared" si="0"/>
        <v>627.32632773273053</v>
      </c>
      <c r="C62" s="30">
        <f t="shared" si="1"/>
        <v>626.75440000000003</v>
      </c>
      <c r="D62" s="31">
        <f t="shared" si="2"/>
        <v>9.1169094528130174E-4</v>
      </c>
      <c r="F62" s="37"/>
      <c r="G62" s="37"/>
      <c r="H62" s="37"/>
    </row>
    <row r="63" spans="1:8" x14ac:dyDescent="0.25">
      <c r="A63" s="17">
        <f>A62+('Dados atemporais'!$B$15)/100</f>
        <v>5616</v>
      </c>
      <c r="B63" s="17">
        <f t="shared" si="0"/>
        <v>627.44983864501114</v>
      </c>
      <c r="C63" s="30">
        <f t="shared" si="1"/>
        <v>626.87919999999997</v>
      </c>
      <c r="D63" s="31">
        <f t="shared" si="2"/>
        <v>9.0945699538862949E-4</v>
      </c>
      <c r="F63" s="37"/>
      <c r="G63" s="37"/>
      <c r="H63" s="37"/>
    </row>
    <row r="64" spans="1:8" x14ac:dyDescent="0.25">
      <c r="A64" s="17">
        <f>A63+('Dados atemporais'!$B$15)/100</f>
        <v>5720</v>
      </c>
      <c r="B64" s="17">
        <f t="shared" si="0"/>
        <v>627.57229133282908</v>
      </c>
      <c r="C64" s="30">
        <f t="shared" si="1"/>
        <v>627.00400000000002</v>
      </c>
      <c r="D64" s="31">
        <f t="shared" si="2"/>
        <v>9.055392353638389E-4</v>
      </c>
      <c r="F64" s="37"/>
      <c r="G64" s="37"/>
      <c r="H64" s="37"/>
    </row>
    <row r="65" spans="1:8" x14ac:dyDescent="0.25">
      <c r="A65" s="17">
        <f>A64+('Dados atemporais'!$B$15)/100</f>
        <v>5824</v>
      </c>
      <c r="B65" s="17">
        <f t="shared" si="0"/>
        <v>627.69368579618435</v>
      </c>
      <c r="C65" s="30">
        <f t="shared" si="1"/>
        <v>627.12879999999996</v>
      </c>
      <c r="D65" s="31">
        <f t="shared" si="2"/>
        <v>8.999386308432937E-4</v>
      </c>
      <c r="F65" s="37"/>
      <c r="G65" s="37"/>
      <c r="H65" s="37"/>
    </row>
    <row r="66" spans="1:8" x14ac:dyDescent="0.25">
      <c r="A66" s="17">
        <f>A65+('Dados atemporais'!$B$15)/100</f>
        <v>5928</v>
      </c>
      <c r="B66" s="17">
        <f t="shared" si="0"/>
        <v>627.81402203507696</v>
      </c>
      <c r="C66" s="30">
        <f t="shared" si="1"/>
        <v>627.25360000000001</v>
      </c>
      <c r="D66" s="31">
        <f t="shared" si="2"/>
        <v>8.9265612969320098E-4</v>
      </c>
      <c r="F66" s="37"/>
      <c r="G66" s="37"/>
      <c r="H66" s="37"/>
    </row>
    <row r="67" spans="1:8" x14ac:dyDescent="0.25">
      <c r="A67" s="17">
        <f>A66+('Dados atemporais'!$B$15)/100</f>
        <v>6032</v>
      </c>
      <c r="B67" s="17">
        <f t="shared" si="0"/>
        <v>627.9333000495069</v>
      </c>
      <c r="C67" s="30">
        <f t="shared" si="1"/>
        <v>627.37839999999994</v>
      </c>
      <c r="D67" s="31">
        <f t="shared" si="2"/>
        <v>8.8369266204421084E-4</v>
      </c>
      <c r="F67" s="37"/>
      <c r="G67" s="37"/>
      <c r="H67" s="37"/>
    </row>
    <row r="68" spans="1:8" x14ac:dyDescent="0.25">
      <c r="A68" s="17">
        <f>A67+('Dados atemporais'!$B$15)/100</f>
        <v>6136</v>
      </c>
      <c r="B68" s="17">
        <f t="shared" si="0"/>
        <v>628.05151983947417</v>
      </c>
      <c r="C68" s="30">
        <f t="shared" si="1"/>
        <v>627.50319999999999</v>
      </c>
      <c r="D68" s="31">
        <f t="shared" si="2"/>
        <v>8.730491403226311E-4</v>
      </c>
      <c r="F68" s="37"/>
      <c r="G68" s="37"/>
      <c r="H68" s="37"/>
    </row>
    <row r="69" spans="1:8" x14ac:dyDescent="0.25">
      <c r="A69" s="17">
        <f>A68+('Dados atemporais'!$B$15)/100</f>
        <v>6240</v>
      </c>
      <c r="B69" s="17">
        <f t="shared" si="0"/>
        <v>628.16868140497877</v>
      </c>
      <c r="C69" s="30">
        <f t="shared" si="1"/>
        <v>627.62799999999993</v>
      </c>
      <c r="D69" s="31">
        <f t="shared" si="2"/>
        <v>8.6072645928405482E-4</v>
      </c>
      <c r="F69" s="37"/>
      <c r="G69" s="37"/>
      <c r="H69" s="37"/>
    </row>
    <row r="70" spans="1:8" x14ac:dyDescent="0.25">
      <c r="A70" s="17">
        <f>A69+('Dados atemporais'!$B$15)/100</f>
        <v>6344</v>
      </c>
      <c r="B70" s="17">
        <f t="shared" si="0"/>
        <v>628.2847847460207</v>
      </c>
      <c r="C70" s="30">
        <f t="shared" si="1"/>
        <v>627.75279999999998</v>
      </c>
      <c r="D70" s="31">
        <f t="shared" si="2"/>
        <v>8.4672549604360766E-4</v>
      </c>
      <c r="F70" s="37"/>
      <c r="G70" s="37"/>
      <c r="H70" s="37"/>
    </row>
    <row r="71" spans="1:8" x14ac:dyDescent="0.25">
      <c r="A71" s="17">
        <f>A70+('Dados atemporais'!$B$15)/100</f>
        <v>6448</v>
      </c>
      <c r="B71" s="17">
        <f t="shared" si="0"/>
        <v>628.39982986259997</v>
      </c>
      <c r="C71" s="30">
        <f t="shared" si="1"/>
        <v>627.87760000000003</v>
      </c>
      <c r="D71" s="31">
        <f t="shared" si="2"/>
        <v>8.3104711010843009E-4</v>
      </c>
      <c r="F71" s="37"/>
      <c r="G71" s="37"/>
      <c r="H71" s="37"/>
    </row>
    <row r="72" spans="1:8" x14ac:dyDescent="0.25">
      <c r="A72" s="17">
        <f>A71+('Dados atemporais'!$B$15)/100</f>
        <v>6552</v>
      </c>
      <c r="B72" s="17">
        <f t="shared" si="0"/>
        <v>628.51381675471657</v>
      </c>
      <c r="C72" s="30">
        <f t="shared" si="1"/>
        <v>628.00239999999997</v>
      </c>
      <c r="D72" s="31">
        <f t="shared" si="2"/>
        <v>8.1369214340786943E-4</v>
      </c>
      <c r="F72" s="37"/>
      <c r="G72" s="37"/>
      <c r="H72" s="37"/>
    </row>
    <row r="73" spans="1:8" x14ac:dyDescent="0.25">
      <c r="A73" s="17">
        <f>A72+('Dados atemporais'!$B$15)/100</f>
        <v>6656</v>
      </c>
      <c r="B73" s="17">
        <f t="shared" si="0"/>
        <v>628.6267454223705</v>
      </c>
      <c r="C73" s="30">
        <f t="shared" si="1"/>
        <v>628.12720000000002</v>
      </c>
      <c r="D73" s="31">
        <f t="shared" si="2"/>
        <v>7.9466142032319465E-4</v>
      </c>
      <c r="F73" s="37"/>
      <c r="G73" s="37"/>
      <c r="H73" s="37"/>
    </row>
    <row r="74" spans="1:8" x14ac:dyDescent="0.25">
      <c r="A74" s="17">
        <f>A73+('Dados atemporais'!$B$15)/100</f>
        <v>6760</v>
      </c>
      <c r="B74" s="17">
        <f t="shared" ref="B74:B109" si="3">B$1+B$2*A74+B$3*A74^2+B$4*A74^3+B$5*A74^4</f>
        <v>628.73861586556177</v>
      </c>
      <c r="C74" s="30">
        <f t="shared" ref="C74:C109" si="4">$C$1+$C$2*A74</f>
        <v>628.25199999999995</v>
      </c>
      <c r="D74" s="31">
        <f t="shared" ref="D74:D109" si="5">(ABS(B74-C74)/B74)</f>
        <v>7.7395574771864449E-4</v>
      </c>
      <c r="F74" s="37"/>
      <c r="G74" s="37"/>
      <c r="H74" s="37"/>
    </row>
    <row r="75" spans="1:8" x14ac:dyDescent="0.25">
      <c r="A75" s="17">
        <f>A74+('Dados atemporais'!$B$15)/100</f>
        <v>6864</v>
      </c>
      <c r="B75" s="17">
        <f t="shared" si="3"/>
        <v>628.84942808429037</v>
      </c>
      <c r="C75" s="30">
        <f t="shared" si="4"/>
        <v>628.3768</v>
      </c>
      <c r="D75" s="31">
        <f t="shared" si="5"/>
        <v>7.5157591496928706E-4</v>
      </c>
      <c r="F75" s="37"/>
      <c r="G75" s="37"/>
      <c r="H75" s="37"/>
    </row>
    <row r="76" spans="1:8" x14ac:dyDescent="0.25">
      <c r="A76" s="17">
        <f>A75+('Dados atemporais'!$B$15)/100</f>
        <v>6968</v>
      </c>
      <c r="B76" s="17">
        <f t="shared" si="3"/>
        <v>628.9591820785563</v>
      </c>
      <c r="C76" s="30">
        <f t="shared" si="4"/>
        <v>628.50159999999994</v>
      </c>
      <c r="D76" s="31">
        <f t="shared" si="5"/>
        <v>7.2752269399130093E-4</v>
      </c>
      <c r="F76" s="37"/>
      <c r="G76" s="37"/>
      <c r="H76" s="37"/>
    </row>
    <row r="77" spans="1:8" x14ac:dyDescent="0.25">
      <c r="A77" s="17">
        <f>A76+('Dados atemporais'!$B$15)/100</f>
        <v>7072</v>
      </c>
      <c r="B77" s="17">
        <f t="shared" si="3"/>
        <v>629.06787784835956</v>
      </c>
      <c r="C77" s="30">
        <f t="shared" si="4"/>
        <v>628.62639999999999</v>
      </c>
      <c r="D77" s="31">
        <f t="shared" si="5"/>
        <v>7.017968392688921E-4</v>
      </c>
      <c r="F77" s="37"/>
      <c r="G77" s="37"/>
      <c r="H77" s="37"/>
    </row>
    <row r="78" spans="1:8" x14ac:dyDescent="0.25">
      <c r="A78" s="17">
        <f>A77+('Dados atemporais'!$B$15)/100</f>
        <v>7176</v>
      </c>
      <c r="B78" s="17">
        <f t="shared" si="3"/>
        <v>629.17551539370015</v>
      </c>
      <c r="C78" s="30">
        <f t="shared" si="4"/>
        <v>628.75120000000004</v>
      </c>
      <c r="D78" s="31">
        <f t="shared" si="5"/>
        <v>6.7439908788345247E-4</v>
      </c>
      <c r="F78" s="37"/>
      <c r="G78" s="37"/>
      <c r="H78" s="37"/>
    </row>
    <row r="79" spans="1:8" x14ac:dyDescent="0.25">
      <c r="A79" s="17">
        <f>A78+('Dados atemporais'!$B$15)/100</f>
        <v>7280</v>
      </c>
      <c r="B79" s="17">
        <f t="shared" si="3"/>
        <v>629.28209471457808</v>
      </c>
      <c r="C79" s="30">
        <f t="shared" si="4"/>
        <v>628.87599999999998</v>
      </c>
      <c r="D79" s="31">
        <f t="shared" si="5"/>
        <v>6.4533015954044309E-4</v>
      </c>
      <c r="F79" s="37"/>
      <c r="G79" s="37"/>
      <c r="H79" s="37"/>
    </row>
    <row r="80" spans="1:8" x14ac:dyDescent="0.25">
      <c r="A80" s="17">
        <f>A79+('Dados atemporais'!$B$15)/100</f>
        <v>7384</v>
      </c>
      <c r="B80" s="17">
        <f t="shared" si="3"/>
        <v>629.38761581099334</v>
      </c>
      <c r="C80" s="30">
        <f t="shared" si="4"/>
        <v>629.00080000000003</v>
      </c>
      <c r="D80" s="31">
        <f t="shared" si="5"/>
        <v>6.1459075659581089E-4</v>
      </c>
      <c r="F80" s="37"/>
      <c r="G80" s="37"/>
      <c r="H80" s="37"/>
    </row>
    <row r="81" spans="1:8" x14ac:dyDescent="0.25">
      <c r="A81" s="17">
        <f>A80+('Dados atemporais'!$B$15)/100</f>
        <v>7488</v>
      </c>
      <c r="B81" s="17">
        <f t="shared" si="3"/>
        <v>629.49207868294593</v>
      </c>
      <c r="C81" s="30">
        <f t="shared" si="4"/>
        <v>629.12559999999996</v>
      </c>
      <c r="D81" s="31">
        <f t="shared" si="5"/>
        <v>5.82181564083748E-4</v>
      </c>
      <c r="F81" s="37"/>
      <c r="G81" s="37"/>
      <c r="H81" s="37"/>
    </row>
    <row r="82" spans="1:8" x14ac:dyDescent="0.25">
      <c r="A82" s="17">
        <f>A81+('Dados atemporais'!$B$15)/100</f>
        <v>7592</v>
      </c>
      <c r="B82" s="17">
        <f t="shared" si="3"/>
        <v>629.59548333043585</v>
      </c>
      <c r="C82" s="30">
        <f t="shared" si="4"/>
        <v>629.25040000000001</v>
      </c>
      <c r="D82" s="31">
        <f t="shared" si="5"/>
        <v>5.4810324974127582E-4</v>
      </c>
      <c r="F82" s="37"/>
      <c r="G82" s="37"/>
      <c r="H82" s="37"/>
    </row>
    <row r="83" spans="1:8" x14ac:dyDescent="0.25">
      <c r="A83" s="17">
        <f>A82+('Dados atemporais'!$B$15)/100</f>
        <v>7696</v>
      </c>
      <c r="B83" s="17">
        <f t="shared" si="3"/>
        <v>629.69782975346311</v>
      </c>
      <c r="C83" s="30">
        <f t="shared" si="4"/>
        <v>629.37519999999995</v>
      </c>
      <c r="D83" s="31">
        <f t="shared" si="5"/>
        <v>5.123564640352596E-4</v>
      </c>
      <c r="F83" s="37"/>
      <c r="G83" s="37"/>
      <c r="H83" s="37"/>
    </row>
    <row r="84" spans="1:8" x14ac:dyDescent="0.25">
      <c r="A84" s="17">
        <f>A83+('Dados atemporais'!$B$15)/100</f>
        <v>7800</v>
      </c>
      <c r="B84" s="17">
        <f t="shared" si="3"/>
        <v>629.7991179520277</v>
      </c>
      <c r="C84" s="30">
        <f t="shared" si="4"/>
        <v>629.5</v>
      </c>
      <c r="D84" s="31">
        <f t="shared" si="5"/>
        <v>4.7494184018607045E-4</v>
      </c>
      <c r="F84" s="37"/>
      <c r="G84" s="37"/>
      <c r="H84" s="37"/>
    </row>
    <row r="85" spans="1:8" x14ac:dyDescent="0.25">
      <c r="A85" s="17">
        <f>A84+('Dados atemporais'!$B$15)/100</f>
        <v>7904</v>
      </c>
      <c r="B85" s="17">
        <f t="shared" si="3"/>
        <v>629.89934792612962</v>
      </c>
      <c r="C85" s="30">
        <f t="shared" si="4"/>
        <v>629.62479999999994</v>
      </c>
      <c r="D85" s="31">
        <f t="shared" si="5"/>
        <v>4.3585999419367896E-4</v>
      </c>
      <c r="F85" s="37"/>
      <c r="G85" s="37"/>
      <c r="H85" s="37"/>
    </row>
    <row r="86" spans="1:8" x14ac:dyDescent="0.25">
      <c r="A86" s="17">
        <f>A85+('Dados atemporais'!$B$15)/100</f>
        <v>8008</v>
      </c>
      <c r="B86" s="17">
        <f t="shared" si="3"/>
        <v>629.99851967576888</v>
      </c>
      <c r="C86" s="30">
        <f t="shared" si="4"/>
        <v>629.74959999999999</v>
      </c>
      <c r="D86" s="31">
        <f t="shared" si="5"/>
        <v>3.9511152486040158E-4</v>
      </c>
      <c r="F86" s="37"/>
      <c r="G86" s="37"/>
      <c r="H86" s="37"/>
    </row>
    <row r="87" spans="1:8" x14ac:dyDescent="0.25">
      <c r="A87" s="17">
        <f>A86+('Dados atemporais'!$B$15)/100</f>
        <v>8112</v>
      </c>
      <c r="B87" s="17">
        <f t="shared" si="3"/>
        <v>630.09663320094546</v>
      </c>
      <c r="C87" s="30">
        <f t="shared" si="4"/>
        <v>629.87440000000004</v>
      </c>
      <c r="D87" s="31">
        <f t="shared" si="5"/>
        <v>3.5269701381589831E-4</v>
      </c>
      <c r="F87" s="37"/>
      <c r="G87" s="37"/>
      <c r="H87" s="37"/>
    </row>
    <row r="88" spans="1:8" x14ac:dyDescent="0.25">
      <c r="A88" s="17">
        <f>A87+('Dados atemporais'!$B$15)/100</f>
        <v>8216</v>
      </c>
      <c r="B88" s="17">
        <f t="shared" si="3"/>
        <v>630.19368850165938</v>
      </c>
      <c r="C88" s="30">
        <f t="shared" si="4"/>
        <v>629.99919999999997</v>
      </c>
      <c r="D88" s="31">
        <f t="shared" si="5"/>
        <v>3.0861702553991064E-4</v>
      </c>
      <c r="F88" s="37"/>
      <c r="G88" s="37"/>
      <c r="H88" s="37"/>
    </row>
    <row r="89" spans="1:8" x14ac:dyDescent="0.25">
      <c r="A89" s="17">
        <f>A88+('Dados atemporais'!$B$15)/100</f>
        <v>8320</v>
      </c>
      <c r="B89" s="17">
        <f t="shared" si="3"/>
        <v>630.28968557791063</v>
      </c>
      <c r="C89" s="30">
        <f t="shared" si="4"/>
        <v>630.12400000000002</v>
      </c>
      <c r="D89" s="31">
        <f t="shared" si="5"/>
        <v>2.6287210738454579E-4</v>
      </c>
      <c r="F89" s="37"/>
      <c r="G89" s="37"/>
      <c r="H89" s="37"/>
    </row>
    <row r="90" spans="1:8" x14ac:dyDescent="0.25">
      <c r="A90" s="17">
        <f>A89+('Dados atemporais'!$B$15)/100</f>
        <v>8424</v>
      </c>
      <c r="B90" s="17">
        <f t="shared" si="3"/>
        <v>630.38462442969922</v>
      </c>
      <c r="C90" s="30">
        <f t="shared" si="4"/>
        <v>630.24879999999996</v>
      </c>
      <c r="D90" s="31">
        <f t="shared" si="5"/>
        <v>2.1546278959791229E-4</v>
      </c>
      <c r="F90" s="37"/>
      <c r="G90" s="37"/>
      <c r="H90" s="37"/>
    </row>
    <row r="91" spans="1:8" x14ac:dyDescent="0.25">
      <c r="A91" s="17">
        <f>A90+('Dados atemporais'!$B$15)/100</f>
        <v>8528</v>
      </c>
      <c r="B91" s="17">
        <f t="shared" si="3"/>
        <v>630.47850505702513</v>
      </c>
      <c r="C91" s="30">
        <f t="shared" si="4"/>
        <v>630.37360000000001</v>
      </c>
      <c r="D91" s="31">
        <f t="shared" si="5"/>
        <v>1.6638958534459904E-4</v>
      </c>
      <c r="F91" s="37"/>
      <c r="G91" s="37"/>
      <c r="H91" s="37"/>
    </row>
    <row r="92" spans="1:8" x14ac:dyDescent="0.25">
      <c r="A92" s="17">
        <f>A91+('Dados atemporais'!$B$15)/100</f>
        <v>8632</v>
      </c>
      <c r="B92" s="17">
        <f t="shared" si="3"/>
        <v>630.57132745988838</v>
      </c>
      <c r="C92" s="30">
        <f t="shared" si="4"/>
        <v>630.49839999999995</v>
      </c>
      <c r="D92" s="31">
        <f t="shared" si="5"/>
        <v>1.1565299072858988E-4</v>
      </c>
      <c r="F92" s="37"/>
      <c r="G92" s="37"/>
      <c r="H92" s="37"/>
    </row>
    <row r="93" spans="1:8" x14ac:dyDescent="0.25">
      <c r="A93" s="17">
        <f>A92+('Dados atemporais'!$B$15)/100</f>
        <v>8736</v>
      </c>
      <c r="B93" s="17">
        <f t="shared" si="3"/>
        <v>630.66309163828896</v>
      </c>
      <c r="C93" s="30">
        <f t="shared" si="4"/>
        <v>630.6232</v>
      </c>
      <c r="D93" s="31">
        <f t="shared" si="5"/>
        <v>6.3253484812844085E-5</v>
      </c>
      <c r="F93" s="37"/>
      <c r="G93" s="37"/>
      <c r="H93" s="37"/>
    </row>
    <row r="94" spans="1:8" x14ac:dyDescent="0.25">
      <c r="A94" s="17">
        <f>A93+('Dados atemporais'!$B$15)/100</f>
        <v>8840</v>
      </c>
      <c r="B94" s="17">
        <f t="shared" si="3"/>
        <v>630.75379759222687</v>
      </c>
      <c r="C94" s="30">
        <f t="shared" si="4"/>
        <v>630.74799999999993</v>
      </c>
      <c r="D94" s="31">
        <f t="shared" si="5"/>
        <v>9.1915296413145172E-6</v>
      </c>
      <c r="F94" s="37"/>
      <c r="G94" s="37"/>
      <c r="H94" s="37"/>
    </row>
    <row r="95" spans="1:8" x14ac:dyDescent="0.25">
      <c r="A95" s="17">
        <f>A94+('Dados atemporais'!$B$15)/100</f>
        <v>8944</v>
      </c>
      <c r="B95" s="17">
        <f t="shared" si="3"/>
        <v>630.84344532170212</v>
      </c>
      <c r="C95" s="30">
        <f t="shared" si="4"/>
        <v>630.87279999999998</v>
      </c>
      <c r="D95" s="31">
        <f t="shared" si="5"/>
        <v>4.6532429742365277E-5</v>
      </c>
      <c r="F95" s="37"/>
      <c r="G95" s="37"/>
      <c r="H95" s="37"/>
    </row>
    <row r="96" spans="1:8" x14ac:dyDescent="0.25">
      <c r="A96" s="17">
        <f>A95+('Dados atemporais'!$B$15)/100</f>
        <v>9048</v>
      </c>
      <c r="B96" s="17">
        <f t="shared" si="3"/>
        <v>630.9320348267147</v>
      </c>
      <c r="C96" s="30">
        <f t="shared" si="4"/>
        <v>630.99760000000003</v>
      </c>
      <c r="D96" s="31">
        <f t="shared" si="5"/>
        <v>1.0391796527393507E-4</v>
      </c>
      <c r="F96" s="37"/>
      <c r="G96" s="37"/>
      <c r="H96" s="37"/>
    </row>
    <row r="97" spans="1:6" x14ac:dyDescent="0.25">
      <c r="A97" s="17">
        <f>A96+('Dados atemporais'!$B$15)/100</f>
        <v>9152</v>
      </c>
      <c r="B97" s="17">
        <f t="shared" si="3"/>
        <v>631.01956610726461</v>
      </c>
      <c r="C97" s="30">
        <f t="shared" si="4"/>
        <v>631.12239999999997</v>
      </c>
      <c r="D97" s="31">
        <f t="shared" si="5"/>
        <v>1.6296466584980859E-4</v>
      </c>
      <c r="F97" s="37"/>
    </row>
    <row r="98" spans="1:6" x14ac:dyDescent="0.25">
      <c r="A98" s="17">
        <f>A97+('Dados atemporais'!$B$15)/100</f>
        <v>9256</v>
      </c>
      <c r="B98" s="17">
        <f t="shared" si="3"/>
        <v>631.10603916335185</v>
      </c>
      <c r="C98" s="30">
        <f t="shared" si="4"/>
        <v>631.24720000000002</v>
      </c>
      <c r="D98" s="31">
        <f t="shared" si="5"/>
        <v>2.2367213730881672E-4</v>
      </c>
      <c r="F98" s="37"/>
    </row>
    <row r="99" spans="1:6" x14ac:dyDescent="0.25">
      <c r="A99" s="17">
        <f>A98+('Dados atemporais'!$B$15)/100</f>
        <v>9360</v>
      </c>
      <c r="B99" s="17">
        <f t="shared" si="3"/>
        <v>631.19145399497631</v>
      </c>
      <c r="C99" s="30">
        <f t="shared" si="4"/>
        <v>631.37199999999996</v>
      </c>
      <c r="D99" s="31">
        <f t="shared" si="5"/>
        <v>2.8604000241277088E-4</v>
      </c>
      <c r="F99" s="37"/>
    </row>
    <row r="100" spans="1:6" x14ac:dyDescent="0.25">
      <c r="A100" s="17">
        <f>A99+('Dados atemporais'!$B$15)/100</f>
        <v>9464</v>
      </c>
      <c r="B100" s="17">
        <f t="shared" si="3"/>
        <v>631.27581060213822</v>
      </c>
      <c r="C100" s="30">
        <f t="shared" si="4"/>
        <v>631.49680000000001</v>
      </c>
      <c r="D100" s="31">
        <f t="shared" si="5"/>
        <v>3.5006790082926884E-4</v>
      </c>
      <c r="F100" s="37"/>
    </row>
    <row r="101" spans="1:6" x14ac:dyDescent="0.25">
      <c r="A101" s="17">
        <f>A100+('Dados atemporais'!$B$15)/100</f>
        <v>9568</v>
      </c>
      <c r="B101" s="17">
        <f t="shared" si="3"/>
        <v>631.35910898483746</v>
      </c>
      <c r="C101" s="30">
        <f t="shared" si="4"/>
        <v>631.62159999999994</v>
      </c>
      <c r="D101" s="31">
        <f t="shared" si="5"/>
        <v>4.1575548911385968E-4</v>
      </c>
      <c r="F101" s="37"/>
    </row>
    <row r="102" spans="1:6" x14ac:dyDescent="0.25">
      <c r="A102" s="17">
        <f>A101+('Dados atemporais'!$B$15)/100</f>
        <v>9672</v>
      </c>
      <c r="B102" s="17">
        <f t="shared" si="3"/>
        <v>631.44134914307404</v>
      </c>
      <c r="C102" s="30">
        <f t="shared" si="4"/>
        <v>631.74639999999999</v>
      </c>
      <c r="D102" s="31">
        <f t="shared" si="5"/>
        <v>4.831024406937274E-4</v>
      </c>
      <c r="F102" s="37"/>
    </row>
    <row r="103" spans="1:6" x14ac:dyDescent="0.25">
      <c r="A103" s="17">
        <f>A102+('Dados atemporais'!$B$15)/100</f>
        <v>9776</v>
      </c>
      <c r="B103" s="17">
        <f t="shared" si="3"/>
        <v>631.52253107684794</v>
      </c>
      <c r="C103" s="30">
        <f t="shared" si="4"/>
        <v>631.87119999999993</v>
      </c>
      <c r="D103" s="31">
        <f t="shared" si="5"/>
        <v>5.5210844584983139E-4</v>
      </c>
      <c r="F103" s="37"/>
    </row>
    <row r="104" spans="1:6" x14ac:dyDescent="0.25">
      <c r="A104" s="17">
        <f>A103+('Dados atemporais'!$B$15)/100</f>
        <v>9880</v>
      </c>
      <c r="B104" s="17">
        <f t="shared" si="3"/>
        <v>631.60265478615918</v>
      </c>
      <c r="C104" s="30">
        <f t="shared" si="4"/>
        <v>631.99599999999998</v>
      </c>
      <c r="D104" s="31">
        <f t="shared" si="5"/>
        <v>6.2277321170218516E-4</v>
      </c>
      <c r="F104" s="37"/>
    </row>
    <row r="105" spans="1:6" x14ac:dyDescent="0.25">
      <c r="A105" s="17">
        <f>A104+('Dados atemporais'!$B$15)/100</f>
        <v>9984</v>
      </c>
      <c r="B105" s="17">
        <f t="shared" si="3"/>
        <v>631.68172027100775</v>
      </c>
      <c r="C105" s="30">
        <f t="shared" si="4"/>
        <v>632.12080000000003</v>
      </c>
      <c r="D105" s="31">
        <f t="shared" si="5"/>
        <v>6.9509646219286902E-4</v>
      </c>
      <c r="F105" s="37"/>
    </row>
    <row r="106" spans="1:6" x14ac:dyDescent="0.25">
      <c r="A106" s="17">
        <f>A105+('Dados atemporais'!$B$15)/100</f>
        <v>10088</v>
      </c>
      <c r="B106" s="17">
        <f t="shared" si="3"/>
        <v>631.75972753139365</v>
      </c>
      <c r="C106" s="30">
        <f t="shared" si="4"/>
        <v>632.24559999999997</v>
      </c>
      <c r="D106" s="31">
        <f t="shared" si="5"/>
        <v>7.6907793807127849E-4</v>
      </c>
      <c r="F106" s="37"/>
    </row>
    <row r="107" spans="1:6" x14ac:dyDescent="0.25">
      <c r="A107" s="17">
        <f>A106+('Dados atemporais'!$B$15)/100</f>
        <v>10192</v>
      </c>
      <c r="B107" s="17">
        <f t="shared" si="3"/>
        <v>631.83667656731689</v>
      </c>
      <c r="C107" s="30">
        <f t="shared" si="4"/>
        <v>632.37040000000002</v>
      </c>
      <c r="D107" s="31">
        <f t="shared" si="5"/>
        <v>8.4471739687980651E-4</v>
      </c>
      <c r="F107" s="37"/>
    </row>
    <row r="108" spans="1:6" x14ac:dyDescent="0.25">
      <c r="A108" s="17">
        <f>A107+('Dados atemporais'!$B$15)/100</f>
        <v>10296</v>
      </c>
      <c r="B108" s="17">
        <f t="shared" si="3"/>
        <v>631.91256737877745</v>
      </c>
      <c r="C108" s="30">
        <f t="shared" si="4"/>
        <v>632.49519999999995</v>
      </c>
      <c r="D108" s="31">
        <f t="shared" si="5"/>
        <v>9.220146129381581E-4</v>
      </c>
      <c r="F108" s="37"/>
    </row>
    <row r="109" spans="1:6" x14ac:dyDescent="0.25">
      <c r="A109" s="17">
        <f>A108+('Dados atemporais'!$B$15)/100</f>
        <v>10400</v>
      </c>
      <c r="B109" s="17">
        <f t="shared" si="3"/>
        <v>631.98739996577535</v>
      </c>
      <c r="C109" s="30">
        <f t="shared" si="4"/>
        <v>632.62</v>
      </c>
      <c r="D109" s="31">
        <f t="shared" si="5"/>
        <v>1.0009693773307972E-3</v>
      </c>
      <c r="F109" s="3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12"/>
  <sheetViews>
    <sheetView workbookViewId="0">
      <selection activeCell="H3" sqref="H3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2.42578125" customWidth="1"/>
    <col min="7" max="7" width="13.28515625" customWidth="1"/>
    <col min="8" max="8" width="21.85546875" customWidth="1"/>
  </cols>
  <sheetData>
    <row r="1" spans="1:8" x14ac:dyDescent="0.25">
      <c r="B1" s="35" t="s">
        <v>28</v>
      </c>
      <c r="C1" s="35" t="s">
        <v>29</v>
      </c>
      <c r="D1" s="35" t="s">
        <v>30</v>
      </c>
      <c r="E1" s="35" t="s">
        <v>49</v>
      </c>
      <c r="F1" s="35" t="s">
        <v>65</v>
      </c>
      <c r="G1" s="35" t="s">
        <v>66</v>
      </c>
      <c r="H1" s="20" t="s">
        <v>47</v>
      </c>
    </row>
    <row r="2" spans="1:8" x14ac:dyDescent="0.25">
      <c r="A2" s="35">
        <v>0</v>
      </c>
      <c r="B2" s="50">
        <v>0</v>
      </c>
      <c r="C2" s="50">
        <v>0.27845690216553048</v>
      </c>
      <c r="D2" s="50">
        <v>4.5809677242099701E-2</v>
      </c>
      <c r="E2" s="50">
        <v>-1.0223926528158589E-2</v>
      </c>
      <c r="F2" s="50">
        <v>-70.546902952833548</v>
      </c>
      <c r="G2" s="36">
        <v>4.8744803438484903</v>
      </c>
      <c r="H2" s="26">
        <v>6.4488825752689296</v>
      </c>
    </row>
    <row r="3" spans="1:8" x14ac:dyDescent="0.25">
      <c r="A3" s="35">
        <v>1</v>
      </c>
      <c r="B3" s="50">
        <v>1</v>
      </c>
      <c r="C3" s="50">
        <v>0.38182127312163811</v>
      </c>
      <c r="D3" s="50">
        <v>0</v>
      </c>
      <c r="E3" s="50">
        <v>-1.3938932389446849E-2</v>
      </c>
      <c r="F3" s="50">
        <v>-1.4889020827641459E-14</v>
      </c>
      <c r="G3" s="36"/>
      <c r="H3" s="26"/>
    </row>
    <row r="4" spans="1:8" x14ac:dyDescent="0.25">
      <c r="A4" s="35">
        <v>2</v>
      </c>
      <c r="B4" s="50">
        <v>2</v>
      </c>
      <c r="C4" s="50">
        <v>0.37276771561493349</v>
      </c>
      <c r="D4" s="50">
        <v>1.151612514852804E-3</v>
      </c>
      <c r="E4" s="50">
        <v>-1.204649289308485E-2</v>
      </c>
      <c r="F4" s="50">
        <v>-1.773483272873321</v>
      </c>
      <c r="G4" s="36"/>
      <c r="H4" s="26"/>
    </row>
    <row r="5" spans="1:8" x14ac:dyDescent="0.25">
      <c r="A5" s="35">
        <v>3</v>
      </c>
      <c r="B5" s="50">
        <v>3</v>
      </c>
      <c r="C5" s="50">
        <v>0.3554127255351891</v>
      </c>
      <c r="D5" s="50">
        <v>6.6545543116173734E-3</v>
      </c>
      <c r="E5" s="50">
        <v>-1.0223926528158581E-2</v>
      </c>
      <c r="F5" s="50">
        <v>-10.248013639890759</v>
      </c>
      <c r="G5" s="36"/>
      <c r="H5" s="26"/>
    </row>
    <row r="6" spans="1:8" x14ac:dyDescent="0.25">
      <c r="A6" s="35">
        <v>4</v>
      </c>
      <c r="B6" s="50">
        <v>4</v>
      </c>
      <c r="C6" s="50">
        <v>0.3639648664194467</v>
      </c>
      <c r="D6" s="50">
        <v>3.391057350184678E-3</v>
      </c>
      <c r="E6" s="50">
        <v>-1.0819803127894311E-2</v>
      </c>
      <c r="F6" s="50">
        <v>-5.222228319284425</v>
      </c>
      <c r="G6" s="36"/>
      <c r="H6" s="36"/>
    </row>
    <row r="7" spans="1:8" x14ac:dyDescent="0.25">
      <c r="A7" s="35">
        <v>5</v>
      </c>
      <c r="B7" s="50">
        <v>5</v>
      </c>
      <c r="C7" s="50">
        <v>0.26286351761352039</v>
      </c>
      <c r="D7" s="50">
        <v>5.6310107003192313E-2</v>
      </c>
      <c r="E7" s="50">
        <v>-1.226058747025034E-2</v>
      </c>
      <c r="F7" s="50">
        <v>-83.838533497784155</v>
      </c>
      <c r="G7" s="36"/>
      <c r="H7" s="36"/>
    </row>
    <row r="8" spans="1:8" x14ac:dyDescent="0.25">
      <c r="A8" s="35">
        <v>6</v>
      </c>
      <c r="B8" s="50">
        <v>6</v>
      </c>
      <c r="C8" s="50">
        <v>0.26859213803076137</v>
      </c>
      <c r="D8" s="50">
        <v>5.1938023900754068E-2</v>
      </c>
      <c r="E8" s="50">
        <v>-1.106315016130034E-2</v>
      </c>
      <c r="F8" s="50">
        <v>-78.927226812711851</v>
      </c>
      <c r="G8" s="36"/>
      <c r="H8" s="36"/>
    </row>
    <row r="9" spans="1:8" x14ac:dyDescent="0.25">
      <c r="A9" s="35">
        <v>7</v>
      </c>
      <c r="B9" s="50">
        <v>7</v>
      </c>
      <c r="C9" s="50">
        <v>0.27191707512022489</v>
      </c>
      <c r="D9" s="50">
        <v>5.0246295909634968E-2</v>
      </c>
      <c r="E9" s="50">
        <v>-1.0831482765496329E-2</v>
      </c>
      <c r="F9" s="50">
        <v>-77.379295700837872</v>
      </c>
      <c r="G9" s="36"/>
      <c r="H9" s="36"/>
    </row>
    <row r="10" spans="1:8" x14ac:dyDescent="0.25">
      <c r="A10" s="35">
        <v>8</v>
      </c>
      <c r="B10" s="50">
        <v>8</v>
      </c>
      <c r="C10" s="50">
        <v>0.25732712753839382</v>
      </c>
      <c r="D10" s="50">
        <v>5.9127022273416728E-2</v>
      </c>
      <c r="E10" s="50">
        <v>-1.3032091433392441E-2</v>
      </c>
      <c r="F10" s="50">
        <v>-84.655438926149216</v>
      </c>
      <c r="G10" s="36"/>
      <c r="H10" s="36"/>
    </row>
    <row r="11" spans="1:8" x14ac:dyDescent="0.25">
      <c r="A11" s="35">
        <v>9</v>
      </c>
      <c r="B11" s="50">
        <v>9</v>
      </c>
      <c r="C11" s="50">
        <v>0.24550852753377569</v>
      </c>
      <c r="D11" s="50">
        <v>6.6802300356205699E-2</v>
      </c>
      <c r="E11" s="50">
        <v>-1.6185278638745051E-2</v>
      </c>
      <c r="F11" s="50">
        <v>-86.239156769513116</v>
      </c>
      <c r="G11" s="36"/>
      <c r="H11" s="36"/>
    </row>
    <row r="12" spans="1:8" x14ac:dyDescent="0.25">
      <c r="A12" s="35">
        <v>10</v>
      </c>
      <c r="B12" s="50">
        <v>10</v>
      </c>
      <c r="C12" s="50">
        <v>0.25406066841803349</v>
      </c>
      <c r="D12" s="50">
        <v>6.2450971074295328E-2</v>
      </c>
      <c r="E12" s="50">
        <v>-1.439764883953778E-2</v>
      </c>
      <c r="F12" s="50">
        <v>-87.696852078953142</v>
      </c>
      <c r="G12" s="36"/>
      <c r="H12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9FF9-6206-40CC-98C2-437F55EC2486}">
  <dimension ref="A1:J24"/>
  <sheetViews>
    <sheetView workbookViewId="0">
      <selection activeCell="J7" sqref="J7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1.85546875" customWidth="1"/>
    <col min="7" max="7" width="13.28515625" customWidth="1"/>
    <col min="8" max="8" width="21.85546875" customWidth="1"/>
  </cols>
  <sheetData>
    <row r="1" spans="1:10" x14ac:dyDescent="0.25">
      <c r="A1" s="1"/>
      <c r="B1" s="20" t="s">
        <v>28</v>
      </c>
      <c r="C1" s="20" t="s">
        <v>29</v>
      </c>
      <c r="D1" s="20" t="s">
        <v>30</v>
      </c>
      <c r="E1" s="20" t="s">
        <v>49</v>
      </c>
      <c r="F1" s="35" t="s">
        <v>65</v>
      </c>
      <c r="G1" s="20" t="s">
        <v>31</v>
      </c>
      <c r="H1" s="20" t="s">
        <v>47</v>
      </c>
    </row>
    <row r="2" spans="1:10" x14ac:dyDescent="0.25">
      <c r="A2" s="35">
        <v>0</v>
      </c>
      <c r="B2" s="50">
        <v>0</v>
      </c>
      <c r="C2" s="50">
        <v>0.32061330843638808</v>
      </c>
      <c r="D2" s="50">
        <v>3.9660120367743051E-2</v>
      </c>
      <c r="E2" s="50">
        <v>-1.2558983889891771E-2</v>
      </c>
      <c r="F2" s="50">
        <v>-97.792930268718194</v>
      </c>
      <c r="G2" s="36">
        <v>0.57596499477034802</v>
      </c>
      <c r="H2" s="26">
        <v>2.52565129001293</v>
      </c>
    </row>
    <row r="3" spans="1:10" x14ac:dyDescent="0.25">
      <c r="A3" s="35">
        <v>1</v>
      </c>
      <c r="B3" s="50">
        <v>1</v>
      </c>
      <c r="C3" s="50">
        <v>0.311612499170207</v>
      </c>
      <c r="D3" s="50">
        <v>5.1109149754325178E-2</v>
      </c>
      <c r="E3" s="50">
        <v>-1.255898388989176E-2</v>
      </c>
      <c r="F3" s="50">
        <v>-121.1489502173456</v>
      </c>
      <c r="G3" s="36"/>
      <c r="H3" s="26"/>
    </row>
    <row r="4" spans="1:10" x14ac:dyDescent="0.25">
      <c r="A4" s="35">
        <v>2</v>
      </c>
      <c r="B4" s="50">
        <v>2</v>
      </c>
      <c r="C4" s="50">
        <v>0.35214665432199938</v>
      </c>
      <c r="D4" s="50">
        <v>0</v>
      </c>
      <c r="E4" s="50">
        <v>-1.6357533477375751E-2</v>
      </c>
      <c r="F4" s="50">
        <v>0</v>
      </c>
      <c r="G4" s="36"/>
      <c r="H4" s="26"/>
    </row>
    <row r="5" spans="1:10" x14ac:dyDescent="0.25">
      <c r="A5" s="35">
        <v>3</v>
      </c>
      <c r="B5" s="50">
        <v>3</v>
      </c>
      <c r="C5" s="50">
        <v>0.34288949877058689</v>
      </c>
      <c r="D5" s="50">
        <v>5.8875509306983579E-3</v>
      </c>
      <c r="E5" s="50">
        <v>-1.442253645808401E-2</v>
      </c>
      <c r="F5" s="50">
        <v>-14.95437936397383</v>
      </c>
      <c r="G5" s="36"/>
      <c r="H5" s="26"/>
    </row>
    <row r="6" spans="1:10" x14ac:dyDescent="0.25">
      <c r="A6" s="35">
        <v>4</v>
      </c>
      <c r="B6" s="50">
        <v>4</v>
      </c>
      <c r="C6" s="50">
        <v>0.32514422652346803</v>
      </c>
      <c r="D6" s="50">
        <v>3.1015128657594392E-2</v>
      </c>
      <c r="E6" s="50">
        <v>-1.255898388989176E-2</v>
      </c>
      <c r="F6" s="50">
        <v>-77.275483276631974</v>
      </c>
      <c r="G6" s="36"/>
      <c r="H6" s="36"/>
    </row>
    <row r="7" spans="1:10" x14ac:dyDescent="0.25">
      <c r="A7" s="35">
        <v>5</v>
      </c>
      <c r="B7" s="50">
        <v>5</v>
      </c>
      <c r="C7" s="50">
        <v>0.32987046398780051</v>
      </c>
      <c r="D7" s="50">
        <v>2.5003354602963421E-2</v>
      </c>
      <c r="E7" s="50">
        <v>-1.288828790252493E-2</v>
      </c>
      <c r="F7" s="50">
        <v>-63.508520691526897</v>
      </c>
      <c r="G7" s="36"/>
      <c r="H7" s="36"/>
      <c r="J7" s="39"/>
    </row>
    <row r="8" spans="1:10" x14ac:dyDescent="0.25">
      <c r="A8" s="35">
        <v>6</v>
      </c>
      <c r="B8" s="50">
        <v>6</v>
      </c>
      <c r="C8" s="50">
        <v>0.33388868950440559</v>
      </c>
      <c r="D8" s="50">
        <v>1.7336580317280852E-2</v>
      </c>
      <c r="E8" s="50">
        <v>-1.3168260670772151E-2</v>
      </c>
      <c r="F8" s="50">
        <v>-44.034914005893278</v>
      </c>
      <c r="G8" s="36"/>
      <c r="H8" s="36"/>
    </row>
    <row r="9" spans="1:10" x14ac:dyDescent="0.25">
      <c r="A9" s="35">
        <v>7</v>
      </c>
      <c r="B9" s="50">
        <v>7</v>
      </c>
      <c r="C9" s="50">
        <v>0.30286803618926911</v>
      </c>
      <c r="D9" s="50">
        <v>5.8903390934839393E-2</v>
      </c>
      <c r="E9" s="50">
        <v>-1.2803589797498851E-2</v>
      </c>
      <c r="F9" s="50">
        <v>-132.60410513203689</v>
      </c>
      <c r="G9" s="36"/>
      <c r="H9" s="36"/>
    </row>
    <row r="10" spans="1:10" x14ac:dyDescent="0.25">
      <c r="A10" s="35">
        <v>8</v>
      </c>
      <c r="B10" s="50">
        <v>8</v>
      </c>
      <c r="C10" s="50">
        <v>0.30346112385422158</v>
      </c>
      <c r="D10" s="50">
        <v>5.7394575915200141E-2</v>
      </c>
      <c r="E10" s="50">
        <v>-1.267961836183612E-2</v>
      </c>
      <c r="F10" s="50">
        <v>-129.33752061451801</v>
      </c>
      <c r="G10" s="36"/>
      <c r="H10" s="36"/>
    </row>
    <row r="11" spans="1:10" x14ac:dyDescent="0.25">
      <c r="A11" s="35">
        <v>9</v>
      </c>
      <c r="B11" s="50">
        <v>9</v>
      </c>
      <c r="C11" s="50">
        <v>0.30632892980978199</v>
      </c>
      <c r="D11" s="50">
        <v>5.4469499867555511E-2</v>
      </c>
      <c r="E11" s="50">
        <v>-1.255898388989175E-2</v>
      </c>
      <c r="F11" s="50">
        <v>-124.6437143351053</v>
      </c>
      <c r="G11" s="36"/>
      <c r="H11" s="36"/>
    </row>
    <row r="12" spans="1:10" x14ac:dyDescent="0.25">
      <c r="A12" s="35">
        <v>10</v>
      </c>
      <c r="B12" s="50">
        <v>10</v>
      </c>
      <c r="C12" s="50">
        <v>0.30462427620641358</v>
      </c>
      <c r="D12" s="50">
        <v>5.5915046123211999E-2</v>
      </c>
      <c r="E12" s="50">
        <v>-1.2598574880679879E-2</v>
      </c>
      <c r="F12" s="50">
        <v>-126.6891622868592</v>
      </c>
      <c r="G12" s="36"/>
      <c r="H12" s="36"/>
    </row>
    <row r="13" spans="1:10" x14ac:dyDescent="0.25">
      <c r="B13" s="38"/>
      <c r="C13" s="38"/>
      <c r="D13" s="38"/>
      <c r="E13" s="38"/>
      <c r="F13" s="38"/>
      <c r="G13" s="38"/>
      <c r="H13" s="13"/>
    </row>
    <row r="14" spans="1:10" x14ac:dyDescent="0.25">
      <c r="A14" s="38"/>
      <c r="C14" s="39"/>
      <c r="D14" s="39"/>
      <c r="E14" s="39"/>
      <c r="F14" s="39"/>
      <c r="G14" s="39"/>
      <c r="H14" s="40"/>
    </row>
    <row r="15" spans="1:10" x14ac:dyDescent="0.25">
      <c r="A15" s="38"/>
      <c r="C15" s="39"/>
      <c r="D15" s="39"/>
      <c r="E15" s="39"/>
      <c r="F15" s="39"/>
      <c r="G15" s="39"/>
      <c r="H15" s="40"/>
    </row>
    <row r="16" spans="1:10" x14ac:dyDescent="0.25">
      <c r="A16" s="38"/>
      <c r="C16" s="39"/>
      <c r="D16" s="39"/>
      <c r="E16" s="39"/>
      <c r="F16" s="39"/>
      <c r="G16" s="39"/>
      <c r="H16" s="40"/>
    </row>
    <row r="17" spans="1:8" x14ac:dyDescent="0.25">
      <c r="A17" s="38"/>
      <c r="C17" s="39"/>
      <c r="D17" s="39"/>
      <c r="E17" s="39"/>
      <c r="F17" s="39"/>
      <c r="G17" s="39"/>
      <c r="H17" s="40"/>
    </row>
    <row r="18" spans="1:8" x14ac:dyDescent="0.25">
      <c r="A18" s="38"/>
      <c r="C18" s="39"/>
      <c r="D18" s="39"/>
      <c r="E18" s="39"/>
      <c r="F18" s="39"/>
      <c r="G18" s="39"/>
      <c r="H18" s="39"/>
    </row>
    <row r="19" spans="1:8" x14ac:dyDescent="0.25">
      <c r="A19" s="38"/>
      <c r="C19" s="39"/>
      <c r="D19" s="39"/>
      <c r="E19" s="39"/>
      <c r="F19" s="39"/>
      <c r="G19" s="39"/>
      <c r="H19" s="39"/>
    </row>
    <row r="20" spans="1:8" x14ac:dyDescent="0.25">
      <c r="A20" s="38"/>
      <c r="C20" s="39"/>
      <c r="D20" s="39"/>
      <c r="E20" s="39"/>
      <c r="F20" s="39"/>
      <c r="G20" s="39"/>
      <c r="H20" s="39"/>
    </row>
    <row r="21" spans="1:8" x14ac:dyDescent="0.25">
      <c r="A21" s="38"/>
      <c r="C21" s="39"/>
      <c r="D21" s="39"/>
      <c r="E21" s="39"/>
      <c r="F21" s="39"/>
      <c r="G21" s="39"/>
      <c r="H21" s="39"/>
    </row>
    <row r="22" spans="1:8" x14ac:dyDescent="0.25">
      <c r="A22" s="38"/>
      <c r="C22" s="39"/>
      <c r="D22" s="39"/>
      <c r="E22" s="39"/>
      <c r="F22" s="39"/>
      <c r="G22" s="39"/>
      <c r="H22" s="39"/>
    </row>
    <row r="23" spans="1:8" x14ac:dyDescent="0.25">
      <c r="A23" s="38"/>
      <c r="C23" s="39"/>
      <c r="D23" s="39"/>
      <c r="E23" s="39"/>
      <c r="F23" s="39"/>
      <c r="G23" s="39"/>
      <c r="H23" s="39"/>
    </row>
    <row r="24" spans="1:8" x14ac:dyDescent="0.25">
      <c r="A24" s="38"/>
      <c r="C24" s="39"/>
      <c r="D24" s="39"/>
      <c r="E24" s="39"/>
      <c r="F24" s="39"/>
      <c r="G24" s="39"/>
      <c r="H24" s="3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C66-0ECF-485E-9E4A-0680859DD675}">
  <dimension ref="A2:S48"/>
  <sheetViews>
    <sheetView workbookViewId="0">
      <selection activeCell="O43" sqref="O43"/>
    </sheetView>
  </sheetViews>
  <sheetFormatPr defaultRowHeight="15" x14ac:dyDescent="0.25"/>
  <cols>
    <col min="1" max="1" width="9.140625" customWidth="1"/>
  </cols>
  <sheetData>
    <row r="2" spans="1:19" x14ac:dyDescent="0.25">
      <c r="B2" s="47" t="s">
        <v>67</v>
      </c>
      <c r="C2" s="47"/>
      <c r="D2" s="47"/>
      <c r="E2" s="47"/>
      <c r="F2" s="47"/>
      <c r="G2" s="47"/>
      <c r="H2" s="47"/>
      <c r="I2" s="47"/>
      <c r="L2" s="49" t="s">
        <v>70</v>
      </c>
      <c r="M2" s="49"/>
      <c r="N2" s="49"/>
      <c r="O2" s="49"/>
      <c r="P2" s="49"/>
      <c r="Q2" s="49"/>
      <c r="R2" s="49"/>
      <c r="S2" s="49"/>
    </row>
    <row r="3" spans="1:19" x14ac:dyDescent="0.25">
      <c r="B3" s="47" t="s">
        <v>33</v>
      </c>
      <c r="C3" s="47"/>
      <c r="D3" s="47"/>
      <c r="E3" s="47"/>
      <c r="F3" s="47"/>
      <c r="G3" s="47"/>
      <c r="H3" s="47"/>
      <c r="I3" s="47"/>
      <c r="L3" s="49" t="s">
        <v>33</v>
      </c>
      <c r="M3" s="49"/>
      <c r="N3" s="49"/>
      <c r="O3" s="49"/>
      <c r="P3" s="49"/>
      <c r="Q3" s="49"/>
      <c r="R3" s="49"/>
      <c r="S3" s="49"/>
    </row>
    <row r="4" spans="1:19" x14ac:dyDescent="0.25">
      <c r="B4" s="18"/>
      <c r="C4" s="19">
        <v>2</v>
      </c>
      <c r="D4" s="19">
        <v>4</v>
      </c>
      <c r="E4" s="25">
        <v>5</v>
      </c>
      <c r="F4" s="19">
        <v>6</v>
      </c>
      <c r="G4" s="19">
        <v>8</v>
      </c>
      <c r="H4" s="19">
        <v>10</v>
      </c>
      <c r="I4" s="19">
        <v>20</v>
      </c>
      <c r="L4" s="18"/>
      <c r="M4" s="19">
        <v>2</v>
      </c>
      <c r="N4" s="19">
        <v>4</v>
      </c>
      <c r="O4" s="45">
        <v>5</v>
      </c>
      <c r="P4" s="19">
        <v>6</v>
      </c>
      <c r="Q4" s="19">
        <v>8</v>
      </c>
      <c r="R4" s="19">
        <v>10</v>
      </c>
      <c r="S4" s="19">
        <v>20</v>
      </c>
    </row>
    <row r="5" spans="1:19" ht="15" customHeight="1" x14ac:dyDescent="0.25">
      <c r="A5" s="48" t="s">
        <v>32</v>
      </c>
      <c r="B5" s="34">
        <v>2</v>
      </c>
      <c r="C5" s="26">
        <v>5.1559798270277168</v>
      </c>
      <c r="D5" s="26">
        <v>6.1166514140646324</v>
      </c>
      <c r="E5" s="26">
        <v>6.2033047958023904</v>
      </c>
      <c r="F5" s="26">
        <v>6.24652284012911</v>
      </c>
      <c r="G5" s="26">
        <v>6.2884596550399019</v>
      </c>
      <c r="H5" s="26">
        <v>6.3064167431373166</v>
      </c>
      <c r="I5" s="26">
        <v>6.3292882550026954</v>
      </c>
      <c r="K5" s="48" t="s">
        <v>32</v>
      </c>
      <c r="L5" s="24">
        <v>2</v>
      </c>
      <c r="M5" s="41">
        <v>2</v>
      </c>
      <c r="N5" s="41">
        <v>6</v>
      </c>
      <c r="O5" s="41">
        <v>8</v>
      </c>
      <c r="P5" s="41">
        <v>10</v>
      </c>
      <c r="Q5" s="41">
        <v>14</v>
      </c>
      <c r="R5" s="41">
        <v>18</v>
      </c>
      <c r="S5" s="41">
        <v>38</v>
      </c>
    </row>
    <row r="6" spans="1:19" x14ac:dyDescent="0.25">
      <c r="A6" s="48"/>
      <c r="B6" s="20">
        <v>4</v>
      </c>
      <c r="C6" s="26">
        <v>5.4729992817194413</v>
      </c>
      <c r="D6" s="26">
        <v>4.9831438460597646</v>
      </c>
      <c r="E6" s="26">
        <v>5.0190918479750657</v>
      </c>
      <c r="F6" s="26">
        <v>4.9899264279262283</v>
      </c>
      <c r="G6" s="26">
        <v>4.9530272530138513</v>
      </c>
      <c r="H6" s="26">
        <v>4.9230676320449787</v>
      </c>
      <c r="I6" s="26">
        <v>4.8922506870389482</v>
      </c>
      <c r="K6" s="48"/>
      <c r="L6" s="20">
        <v>4</v>
      </c>
      <c r="M6" s="41">
        <v>4</v>
      </c>
      <c r="N6" s="41">
        <v>8</v>
      </c>
      <c r="O6" s="41">
        <v>10</v>
      </c>
      <c r="P6" s="41">
        <v>12</v>
      </c>
      <c r="Q6" s="41">
        <v>16</v>
      </c>
      <c r="R6" s="41">
        <v>20</v>
      </c>
      <c r="S6" s="41">
        <v>40</v>
      </c>
    </row>
    <row r="7" spans="1:19" x14ac:dyDescent="0.25">
      <c r="A7" s="48"/>
      <c r="B7" s="33">
        <v>5</v>
      </c>
      <c r="C7" s="26">
        <v>5.4951822012100164</v>
      </c>
      <c r="D7" s="26">
        <v>4.9705611094177096</v>
      </c>
      <c r="E7" s="46">
        <v>4.874480343848492</v>
      </c>
      <c r="F7" s="26">
        <v>4.8929376175214934</v>
      </c>
      <c r="G7" s="26">
        <v>4.8541656046041064</v>
      </c>
      <c r="H7" s="26">
        <v>4.8344439410996838</v>
      </c>
      <c r="I7" s="26">
        <v>4.7960845959928884</v>
      </c>
      <c r="K7" s="48"/>
      <c r="L7" s="44">
        <v>5</v>
      </c>
      <c r="M7" s="41">
        <v>5</v>
      </c>
      <c r="N7" s="41">
        <v>9</v>
      </c>
      <c r="O7" s="44">
        <v>11</v>
      </c>
      <c r="P7" s="41">
        <v>13</v>
      </c>
      <c r="Q7" s="41">
        <v>17</v>
      </c>
      <c r="R7" s="41">
        <v>21</v>
      </c>
      <c r="S7" s="41">
        <v>41</v>
      </c>
    </row>
    <row r="8" spans="1:19" x14ac:dyDescent="0.25">
      <c r="A8" s="48"/>
      <c r="B8" s="20">
        <v>6</v>
      </c>
      <c r="C8" s="26">
        <v>5.5050866420852076</v>
      </c>
      <c r="D8" s="26">
        <v>4.9298964895037516</v>
      </c>
      <c r="E8" s="26">
        <v>4.8638936877123697</v>
      </c>
      <c r="F8" s="26">
        <v>4.8081134913312216</v>
      </c>
      <c r="G8" s="26">
        <v>4.8019863789371264</v>
      </c>
      <c r="H8" s="26">
        <v>4.7825955293970006</v>
      </c>
      <c r="I8" s="26">
        <v>4.7461520387052678</v>
      </c>
      <c r="K8" s="48"/>
      <c r="L8" s="20">
        <v>6</v>
      </c>
      <c r="M8" s="41">
        <v>6</v>
      </c>
      <c r="N8" s="41">
        <v>10</v>
      </c>
      <c r="O8" s="41">
        <v>12</v>
      </c>
      <c r="P8" s="41">
        <v>14</v>
      </c>
      <c r="Q8" s="41">
        <v>18</v>
      </c>
      <c r="R8" s="41">
        <v>22</v>
      </c>
      <c r="S8" s="41">
        <v>42</v>
      </c>
    </row>
    <row r="9" spans="1:19" x14ac:dyDescent="0.25">
      <c r="A9" s="48"/>
      <c r="B9" s="20">
        <v>8</v>
      </c>
      <c r="C9" s="26">
        <v>5.513056314885965</v>
      </c>
      <c r="D9" s="26">
        <v>4.8748865716031107</v>
      </c>
      <c r="E9" s="26">
        <v>4.8172771730419148</v>
      </c>
      <c r="F9" s="26">
        <v>4.7839622197561704</v>
      </c>
      <c r="G9" s="26">
        <v>4.7374051911198212</v>
      </c>
      <c r="H9" s="26">
        <v>4.7309564611300567</v>
      </c>
      <c r="I9" s="26">
        <v>4.6979863255846244</v>
      </c>
      <c r="K9" s="48"/>
      <c r="L9" s="20">
        <v>8</v>
      </c>
      <c r="M9" s="41">
        <v>8</v>
      </c>
      <c r="N9" s="41">
        <v>12</v>
      </c>
      <c r="O9" s="41">
        <v>14</v>
      </c>
      <c r="P9" s="41">
        <v>16</v>
      </c>
      <c r="Q9" s="41">
        <v>20</v>
      </c>
      <c r="R9" s="41">
        <v>24</v>
      </c>
      <c r="S9" s="41">
        <v>44</v>
      </c>
    </row>
    <row r="10" spans="1:19" x14ac:dyDescent="0.25">
      <c r="A10" s="48"/>
      <c r="B10" s="20">
        <v>10</v>
      </c>
      <c r="C10" s="26">
        <v>5.5163763476599952</v>
      </c>
      <c r="D10" s="26">
        <v>4.8388180467301769</v>
      </c>
      <c r="E10" s="26">
        <v>4.7887115698301761</v>
      </c>
      <c r="F10" s="26">
        <v>4.757376153083424</v>
      </c>
      <c r="G10" s="26">
        <v>4.7222203385760348</v>
      </c>
      <c r="H10" s="26">
        <v>4.6999177797135143</v>
      </c>
      <c r="I10" s="26">
        <v>4.6757042521059704</v>
      </c>
      <c r="K10" s="48"/>
      <c r="L10" s="20">
        <v>10</v>
      </c>
      <c r="M10" s="41">
        <v>10</v>
      </c>
      <c r="N10" s="41">
        <v>14</v>
      </c>
      <c r="O10" s="41">
        <v>16</v>
      </c>
      <c r="P10" s="41">
        <v>18</v>
      </c>
      <c r="Q10" s="41">
        <v>22</v>
      </c>
      <c r="R10" s="41">
        <v>26</v>
      </c>
      <c r="S10" s="41">
        <v>46</v>
      </c>
    </row>
    <row r="11" spans="1:19" x14ac:dyDescent="0.25">
      <c r="A11" s="48"/>
      <c r="B11" s="20">
        <v>20</v>
      </c>
      <c r="C11" s="26">
        <v>5.5210975909284619</v>
      </c>
      <c r="D11" s="26">
        <v>4.7996020993111879</v>
      </c>
      <c r="E11" s="26">
        <v>4.7427737326779722</v>
      </c>
      <c r="F11" s="26">
        <v>4.7125393129291888</v>
      </c>
      <c r="G11" s="26">
        <v>4.682375832651168</v>
      </c>
      <c r="H11" s="26">
        <v>4.6670184642674171</v>
      </c>
      <c r="I11" s="26">
        <v>4.6399806823973764</v>
      </c>
      <c r="K11" s="48"/>
      <c r="L11" s="20">
        <v>20</v>
      </c>
      <c r="M11" s="41">
        <v>20</v>
      </c>
      <c r="N11" s="41">
        <v>24</v>
      </c>
      <c r="O11" s="41">
        <v>26</v>
      </c>
      <c r="P11" s="41">
        <v>28</v>
      </c>
      <c r="Q11" s="41">
        <v>32</v>
      </c>
      <c r="R11" s="41">
        <v>36</v>
      </c>
      <c r="S11" s="41">
        <v>56</v>
      </c>
    </row>
    <row r="14" spans="1:19" x14ac:dyDescent="0.25">
      <c r="B14" s="47" t="s">
        <v>48</v>
      </c>
      <c r="C14" s="47"/>
      <c r="D14" s="47"/>
      <c r="E14" s="47"/>
      <c r="F14" s="47"/>
      <c r="G14" s="47"/>
      <c r="H14" s="47"/>
      <c r="I14" s="47"/>
    </row>
    <row r="15" spans="1:19" x14ac:dyDescent="0.25">
      <c r="B15" s="47" t="s">
        <v>33</v>
      </c>
      <c r="C15" s="47"/>
      <c r="D15" s="47"/>
      <c r="E15" s="47"/>
      <c r="F15" s="47"/>
      <c r="G15" s="47"/>
      <c r="H15" s="47"/>
      <c r="I15" s="47"/>
    </row>
    <row r="16" spans="1:19" x14ac:dyDescent="0.25">
      <c r="B16" s="18"/>
      <c r="C16" s="19">
        <v>2</v>
      </c>
      <c r="D16" s="19">
        <v>4</v>
      </c>
      <c r="E16" s="25">
        <v>5</v>
      </c>
      <c r="F16" s="19">
        <v>6</v>
      </c>
      <c r="G16" s="19">
        <v>8</v>
      </c>
      <c r="H16" s="19">
        <v>10</v>
      </c>
      <c r="I16" s="19">
        <v>20</v>
      </c>
    </row>
    <row r="17" spans="1:19" x14ac:dyDescent="0.25">
      <c r="A17" s="48" t="s">
        <v>32</v>
      </c>
      <c r="B17" s="24">
        <v>2</v>
      </c>
      <c r="C17" s="26">
        <v>6.9557976572142408</v>
      </c>
      <c r="D17" s="26">
        <v>7.8510015496871057</v>
      </c>
      <c r="E17" s="26">
        <v>8.0056288158613622</v>
      </c>
      <c r="F17" s="26">
        <v>8.0941196720151911</v>
      </c>
      <c r="G17" s="26">
        <v>8.1914623667103346</v>
      </c>
      <c r="H17" s="26">
        <v>8.2416296133361904</v>
      </c>
      <c r="I17" s="26">
        <v>8.3266143884195536</v>
      </c>
    </row>
    <row r="18" spans="1:19" x14ac:dyDescent="0.25">
      <c r="A18" s="48"/>
      <c r="B18" s="20">
        <v>4</v>
      </c>
      <c r="C18" s="26">
        <v>7.5857482564902217</v>
      </c>
      <c r="D18" s="26">
        <v>6.5016435866614639</v>
      </c>
      <c r="E18" s="26">
        <v>6.5360657003765699</v>
      </c>
      <c r="F18" s="26">
        <v>6.4933031045009191</v>
      </c>
      <c r="G18" s="26">
        <v>6.4445043343351411</v>
      </c>
      <c r="H18" s="26">
        <v>6.4084135751695186</v>
      </c>
      <c r="I18" s="26">
        <v>6.3729805533275394</v>
      </c>
    </row>
    <row r="19" spans="1:19" x14ac:dyDescent="0.25">
      <c r="A19" s="48"/>
      <c r="B19" s="33">
        <v>5</v>
      </c>
      <c r="C19" s="26">
        <v>7.7725159847255716</v>
      </c>
      <c r="D19" s="26">
        <v>6.5928752058761964</v>
      </c>
      <c r="E19" s="46">
        <v>6.448882575268934</v>
      </c>
      <c r="F19" s="26">
        <v>6.4659667735719113</v>
      </c>
      <c r="G19" s="26">
        <v>6.4126859754380474</v>
      </c>
      <c r="H19" s="26">
        <v>6.386290276408114</v>
      </c>
      <c r="I19" s="26">
        <v>6.3401992712755639</v>
      </c>
    </row>
    <row r="20" spans="1:19" x14ac:dyDescent="0.25">
      <c r="A20" s="48"/>
      <c r="B20" s="20">
        <v>6</v>
      </c>
      <c r="C20" s="26">
        <v>7.8862330361598429</v>
      </c>
      <c r="D20" s="26">
        <v>6.6098606306987149</v>
      </c>
      <c r="E20" s="26">
        <v>6.5026566371882257</v>
      </c>
      <c r="F20" s="26">
        <v>6.4210166845833312</v>
      </c>
      <c r="G20" s="26">
        <v>6.4077287710056368</v>
      </c>
      <c r="H20" s="26">
        <v>6.3809075677782676</v>
      </c>
      <c r="I20" s="26">
        <v>6.3353721378480454</v>
      </c>
    </row>
    <row r="21" spans="1:19" x14ac:dyDescent="0.25">
      <c r="A21" s="48"/>
      <c r="B21" s="20">
        <v>8</v>
      </c>
      <c r="C21" s="26">
        <v>8.0165274321170159</v>
      </c>
      <c r="D21" s="26">
        <v>6.6220179349614128</v>
      </c>
      <c r="E21" s="26">
        <v>6.5215635859164962</v>
      </c>
      <c r="F21" s="26">
        <v>6.4670456139725143</v>
      </c>
      <c r="G21" s="26">
        <v>6.3987838782974853</v>
      </c>
      <c r="H21" s="26">
        <v>6.3878874235660206</v>
      </c>
      <c r="I21" s="26">
        <v>6.3442300354123482</v>
      </c>
    </row>
    <row r="22" spans="1:19" x14ac:dyDescent="0.25">
      <c r="A22" s="48"/>
      <c r="B22" s="20">
        <v>10</v>
      </c>
      <c r="C22" s="26">
        <v>8.089440713948413</v>
      </c>
      <c r="D22" s="26">
        <v>6.6205715247406429</v>
      </c>
      <c r="E22" s="26">
        <v>6.5294479928064124</v>
      </c>
      <c r="F22" s="26">
        <v>6.477334465984832</v>
      </c>
      <c r="G22" s="26">
        <v>6.4220009573709511</v>
      </c>
      <c r="H22" s="26">
        <v>6.3897682355585577</v>
      </c>
      <c r="I22" s="26">
        <v>6.355931580559254</v>
      </c>
    </row>
    <row r="23" spans="1:19" x14ac:dyDescent="0.25">
      <c r="A23" s="48"/>
      <c r="B23" s="20">
        <v>20</v>
      </c>
      <c r="C23" s="26">
        <v>8.2235149648762977</v>
      </c>
      <c r="D23" s="26">
        <v>6.6617514346800597</v>
      </c>
      <c r="E23" s="26">
        <v>6.55663891403126</v>
      </c>
      <c r="F23" s="26">
        <v>6.5033237389064844</v>
      </c>
      <c r="G23" s="26">
        <v>6.4517363063912443</v>
      </c>
      <c r="H23" s="26">
        <v>6.4269130153778526</v>
      </c>
      <c r="I23" s="26">
        <v>6.3860461710392151</v>
      </c>
    </row>
    <row r="27" spans="1:19" x14ac:dyDescent="0.25">
      <c r="B27" s="47" t="s">
        <v>68</v>
      </c>
      <c r="C27" s="47"/>
      <c r="D27" s="47"/>
      <c r="E27" s="47"/>
      <c r="F27" s="47"/>
      <c r="G27" s="47"/>
      <c r="H27" s="47"/>
      <c r="I27" s="47"/>
      <c r="L27" s="49" t="s">
        <v>71</v>
      </c>
      <c r="M27" s="49"/>
      <c r="N27" s="49"/>
      <c r="O27" s="49"/>
      <c r="P27" s="49"/>
      <c r="Q27" s="49"/>
      <c r="R27" s="49"/>
      <c r="S27" s="49"/>
    </row>
    <row r="28" spans="1:19" x14ac:dyDescent="0.25">
      <c r="B28" s="47" t="s">
        <v>33</v>
      </c>
      <c r="C28" s="47"/>
      <c r="D28" s="47"/>
      <c r="E28" s="47"/>
      <c r="F28" s="47"/>
      <c r="G28" s="47"/>
      <c r="H28" s="47"/>
      <c r="I28" s="47"/>
      <c r="L28" s="49" t="s">
        <v>33</v>
      </c>
      <c r="M28" s="49"/>
      <c r="N28" s="49"/>
      <c r="O28" s="49"/>
      <c r="P28" s="49"/>
      <c r="Q28" s="49"/>
      <c r="R28" s="49"/>
      <c r="S28" s="49"/>
    </row>
    <row r="29" spans="1:19" x14ac:dyDescent="0.25">
      <c r="B29" s="18"/>
      <c r="C29" s="19">
        <v>2</v>
      </c>
      <c r="D29" s="19">
        <v>4</v>
      </c>
      <c r="E29" s="25">
        <v>5</v>
      </c>
      <c r="F29" s="19">
        <v>6</v>
      </c>
      <c r="G29" s="19">
        <v>8</v>
      </c>
      <c r="H29" s="19">
        <v>10</v>
      </c>
      <c r="I29" s="19">
        <v>20</v>
      </c>
      <c r="L29" s="18"/>
      <c r="M29" s="19">
        <v>2</v>
      </c>
      <c r="N29" s="19">
        <v>4</v>
      </c>
      <c r="O29" s="45">
        <v>5</v>
      </c>
      <c r="P29" s="19">
        <v>6</v>
      </c>
      <c r="Q29" s="19">
        <v>8</v>
      </c>
      <c r="R29" s="19">
        <v>10</v>
      </c>
      <c r="S29" s="19">
        <v>20</v>
      </c>
    </row>
    <row r="30" spans="1:19" x14ac:dyDescent="0.25">
      <c r="A30" s="48" t="s">
        <v>32</v>
      </c>
      <c r="B30" s="34">
        <v>2</v>
      </c>
      <c r="C30" s="26">
        <v>1.176376095066785</v>
      </c>
      <c r="D30" s="26">
        <v>0.63908791421317046</v>
      </c>
      <c r="E30" s="26">
        <v>0.70493189319229588</v>
      </c>
      <c r="F30" s="26">
        <v>0.73492518449221711</v>
      </c>
      <c r="G30" s="26">
        <v>0.77735774797189083</v>
      </c>
      <c r="H30" s="26">
        <v>0.79579539222949469</v>
      </c>
      <c r="I30" s="26">
        <v>0.81944473331213297</v>
      </c>
      <c r="K30" s="48" t="s">
        <v>32</v>
      </c>
      <c r="L30" s="24">
        <v>2</v>
      </c>
      <c r="M30" s="41">
        <v>2</v>
      </c>
      <c r="N30" s="41">
        <v>6</v>
      </c>
      <c r="O30" s="41">
        <v>8</v>
      </c>
      <c r="P30" s="41">
        <v>10</v>
      </c>
      <c r="Q30" s="41">
        <v>14</v>
      </c>
      <c r="R30" s="41">
        <v>18</v>
      </c>
      <c r="S30" s="41">
        <v>38</v>
      </c>
    </row>
    <row r="31" spans="1:19" x14ac:dyDescent="0.25">
      <c r="A31" s="48"/>
      <c r="B31" s="20">
        <v>4</v>
      </c>
      <c r="C31" s="26">
        <v>1.1530684225486889</v>
      </c>
      <c r="D31" s="26">
        <v>0.56480773881121749</v>
      </c>
      <c r="E31" s="26">
        <v>0.58323480347942258</v>
      </c>
      <c r="F31" s="26">
        <v>0.58771109150806433</v>
      </c>
      <c r="G31" s="26">
        <v>0.61058020823238834</v>
      </c>
      <c r="H31" s="26">
        <v>0.61594143870342788</v>
      </c>
      <c r="I31" s="26">
        <v>0.6232686077212769</v>
      </c>
      <c r="K31" s="48"/>
      <c r="L31" s="20">
        <v>4</v>
      </c>
      <c r="M31" s="41">
        <v>4</v>
      </c>
      <c r="N31" s="41">
        <v>8</v>
      </c>
      <c r="O31" s="41">
        <v>10</v>
      </c>
      <c r="P31" s="41">
        <v>12</v>
      </c>
      <c r="Q31" s="41">
        <v>16</v>
      </c>
      <c r="R31" s="41">
        <v>20</v>
      </c>
      <c r="S31" s="41">
        <v>40</v>
      </c>
    </row>
    <row r="32" spans="1:19" x14ac:dyDescent="0.25">
      <c r="A32" s="48"/>
      <c r="B32" s="33">
        <v>5</v>
      </c>
      <c r="C32" s="26">
        <v>1.1520514515846429</v>
      </c>
      <c r="D32" s="26">
        <v>0.55378271598499229</v>
      </c>
      <c r="E32" s="46">
        <v>0.5759649947703489</v>
      </c>
      <c r="F32" s="26">
        <v>0.58374901612987529</v>
      </c>
      <c r="G32" s="26">
        <v>0.59625719324732174</v>
      </c>
      <c r="H32" s="26">
        <v>0.60423131966349164</v>
      </c>
      <c r="I32" s="26">
        <v>0.60990200738801881</v>
      </c>
      <c r="K32" s="48"/>
      <c r="L32" s="44">
        <v>5</v>
      </c>
      <c r="M32" s="41">
        <v>5</v>
      </c>
      <c r="N32" s="41">
        <v>9</v>
      </c>
      <c r="O32" s="44">
        <v>11</v>
      </c>
      <c r="P32" s="41">
        <v>13</v>
      </c>
      <c r="Q32" s="41">
        <v>17</v>
      </c>
      <c r="R32" s="41">
        <v>21</v>
      </c>
      <c r="S32" s="41">
        <v>41</v>
      </c>
    </row>
    <row r="33" spans="1:19" x14ac:dyDescent="0.25">
      <c r="A33" s="48"/>
      <c r="B33" s="20">
        <v>6</v>
      </c>
      <c r="C33" s="26">
        <v>1.1516504853815279</v>
      </c>
      <c r="D33" s="26">
        <v>0.55414314786277918</v>
      </c>
      <c r="E33" s="26">
        <v>0.57357285345229214</v>
      </c>
      <c r="F33" s="26">
        <v>0.57971430605825924</v>
      </c>
      <c r="G33" s="26">
        <v>0.59275422937278865</v>
      </c>
      <c r="H33" s="26">
        <v>0.59715652080116677</v>
      </c>
      <c r="I33" s="26">
        <v>0.60336739875379863</v>
      </c>
      <c r="K33" s="48"/>
      <c r="L33" s="20">
        <v>6</v>
      </c>
      <c r="M33" s="41">
        <v>6</v>
      </c>
      <c r="N33" s="41">
        <v>10</v>
      </c>
      <c r="O33" s="41">
        <v>12</v>
      </c>
      <c r="P33" s="41">
        <v>14</v>
      </c>
      <c r="Q33" s="41">
        <v>18</v>
      </c>
      <c r="R33" s="41">
        <v>22</v>
      </c>
      <c r="S33" s="41">
        <v>42</v>
      </c>
    </row>
    <row r="34" spans="1:19" x14ac:dyDescent="0.25">
      <c r="A34" s="48"/>
      <c r="B34" s="20">
        <v>8</v>
      </c>
      <c r="C34" s="26">
        <v>1.1513132517627001</v>
      </c>
      <c r="D34" s="26">
        <v>0.55004027502499031</v>
      </c>
      <c r="E34" s="26">
        <v>0.5679798856636864</v>
      </c>
      <c r="F34" s="26">
        <v>0.57366171967460056</v>
      </c>
      <c r="G34" s="26">
        <v>0.58717590335108705</v>
      </c>
      <c r="H34" s="26">
        <v>0.59201042181718533</v>
      </c>
      <c r="I34" s="26">
        <v>0.59658246797392445</v>
      </c>
      <c r="K34" s="48"/>
      <c r="L34" s="20">
        <v>8</v>
      </c>
      <c r="M34" s="41">
        <v>8</v>
      </c>
      <c r="N34" s="41">
        <v>12</v>
      </c>
      <c r="O34" s="41">
        <v>14</v>
      </c>
      <c r="P34" s="41">
        <v>16</v>
      </c>
      <c r="Q34" s="41">
        <v>20</v>
      </c>
      <c r="R34" s="41">
        <v>24</v>
      </c>
      <c r="S34" s="41">
        <v>44</v>
      </c>
    </row>
    <row r="35" spans="1:19" x14ac:dyDescent="0.25">
      <c r="A35" s="48"/>
      <c r="B35" s="20">
        <v>10</v>
      </c>
      <c r="C35" s="26">
        <v>1.1511361537181219</v>
      </c>
      <c r="D35" s="26">
        <v>0.54789189625573687</v>
      </c>
      <c r="E35" s="26">
        <v>0.56455893993057249</v>
      </c>
      <c r="F35" s="26">
        <v>0.56974212350618691</v>
      </c>
      <c r="G35" s="26">
        <v>0.58352605498124566</v>
      </c>
      <c r="H35" s="26">
        <v>0.58835844877079391</v>
      </c>
      <c r="I35" s="26">
        <v>0.59314286005499328</v>
      </c>
      <c r="K35" s="48"/>
      <c r="L35" s="20">
        <v>10</v>
      </c>
      <c r="M35" s="41">
        <v>10</v>
      </c>
      <c r="N35" s="41">
        <v>14</v>
      </c>
      <c r="O35" s="41">
        <v>16</v>
      </c>
      <c r="P35" s="41">
        <v>18</v>
      </c>
      <c r="Q35" s="41">
        <v>22</v>
      </c>
      <c r="R35" s="41">
        <v>26</v>
      </c>
      <c r="S35" s="41">
        <v>46</v>
      </c>
    </row>
    <row r="36" spans="1:19" x14ac:dyDescent="0.25">
      <c r="A36" s="48"/>
      <c r="B36" s="20">
        <v>20</v>
      </c>
      <c r="C36" s="26">
        <v>1.150954547879224</v>
      </c>
      <c r="D36" s="26">
        <v>0.54417464923794578</v>
      </c>
      <c r="E36" s="26">
        <v>0.5602273163197099</v>
      </c>
      <c r="F36" s="26">
        <v>0.56537480778248661</v>
      </c>
      <c r="G36" s="26">
        <v>0.57812123493256518</v>
      </c>
      <c r="H36" s="26">
        <v>0.5829153823022164</v>
      </c>
      <c r="I36" s="26">
        <v>0.58788866219998281</v>
      </c>
      <c r="K36" s="48"/>
      <c r="L36" s="20">
        <v>20</v>
      </c>
      <c r="M36" s="41">
        <v>20</v>
      </c>
      <c r="N36" s="41">
        <v>24</v>
      </c>
      <c r="O36" s="41">
        <v>26</v>
      </c>
      <c r="P36" s="41">
        <v>28</v>
      </c>
      <c r="Q36" s="41">
        <v>32</v>
      </c>
      <c r="R36" s="41">
        <v>36</v>
      </c>
      <c r="S36" s="41">
        <v>56</v>
      </c>
    </row>
    <row r="39" spans="1:19" x14ac:dyDescent="0.25">
      <c r="B39" s="47" t="s">
        <v>69</v>
      </c>
      <c r="C39" s="47"/>
      <c r="D39" s="47"/>
      <c r="E39" s="47"/>
      <c r="F39" s="47"/>
      <c r="G39" s="47"/>
      <c r="H39" s="47"/>
      <c r="I39" s="47"/>
    </row>
    <row r="40" spans="1:19" x14ac:dyDescent="0.25">
      <c r="B40" s="47" t="s">
        <v>33</v>
      </c>
      <c r="C40" s="47"/>
      <c r="D40" s="47"/>
      <c r="E40" s="47"/>
      <c r="F40" s="47"/>
      <c r="G40" s="47"/>
      <c r="H40" s="47"/>
      <c r="I40" s="47"/>
    </row>
    <row r="41" spans="1:19" x14ac:dyDescent="0.25">
      <c r="B41" s="18"/>
      <c r="C41" s="19">
        <v>2</v>
      </c>
      <c r="D41" s="19">
        <v>4</v>
      </c>
      <c r="E41" s="25">
        <v>5</v>
      </c>
      <c r="F41" s="19">
        <v>6</v>
      </c>
      <c r="G41" s="19">
        <v>8</v>
      </c>
      <c r="H41" s="19">
        <v>10</v>
      </c>
      <c r="I41" s="19">
        <v>20</v>
      </c>
    </row>
    <row r="42" spans="1:19" x14ac:dyDescent="0.25">
      <c r="A42" s="48" t="s">
        <v>32</v>
      </c>
      <c r="B42" s="24">
        <v>2</v>
      </c>
      <c r="C42" s="26">
        <v>3.2195285660193269</v>
      </c>
      <c r="D42" s="26">
        <v>2.610354967352992</v>
      </c>
      <c r="E42" s="26">
        <v>2.754724944007747</v>
      </c>
      <c r="F42" s="26">
        <v>2.836976291418869</v>
      </c>
      <c r="G42" s="26">
        <v>2.9433302577598921</v>
      </c>
      <c r="H42" s="26">
        <v>2.99891619249872</v>
      </c>
      <c r="I42" s="26">
        <v>3.0941772553741171</v>
      </c>
    </row>
    <row r="43" spans="1:19" x14ac:dyDescent="0.25">
      <c r="A43" s="48"/>
      <c r="B43" s="20">
        <v>4</v>
      </c>
      <c r="C43" s="26">
        <v>3.1298681977049791</v>
      </c>
      <c r="D43" s="26">
        <v>2.4745678563268161</v>
      </c>
      <c r="E43" s="26">
        <v>2.5406399434640901</v>
      </c>
      <c r="F43" s="26">
        <v>2.5802491312792371</v>
      </c>
      <c r="G43" s="26">
        <v>2.6565020465583702</v>
      </c>
      <c r="H43" s="26">
        <v>2.689682810225285</v>
      </c>
      <c r="I43" s="26">
        <v>2.755517989735444</v>
      </c>
    </row>
    <row r="44" spans="1:19" x14ac:dyDescent="0.25">
      <c r="A44" s="48"/>
      <c r="B44" s="33">
        <v>5</v>
      </c>
      <c r="C44" s="26">
        <v>3.1214700010927738</v>
      </c>
      <c r="D44" s="26">
        <v>2.4514155493112471</v>
      </c>
      <c r="E44" s="46">
        <v>2.5256512900129362</v>
      </c>
      <c r="F44" s="26">
        <v>2.5719149613856338</v>
      </c>
      <c r="G44" s="26">
        <v>2.6256483618696072</v>
      </c>
      <c r="H44" s="26">
        <v>2.6642019973485889</v>
      </c>
      <c r="I44" s="26">
        <v>2.7259625389169382</v>
      </c>
    </row>
    <row r="45" spans="1:19" x14ac:dyDescent="0.25">
      <c r="A45" s="48"/>
      <c r="B45" s="20">
        <v>6</v>
      </c>
      <c r="C45" s="26">
        <v>3.1166268291162949</v>
      </c>
      <c r="D45" s="26">
        <v>2.452331221536435</v>
      </c>
      <c r="E45" s="26">
        <v>2.520610899215586</v>
      </c>
      <c r="F45" s="26">
        <v>2.563045784622183</v>
      </c>
      <c r="G45" s="26">
        <v>2.6176561928208661</v>
      </c>
      <c r="H45" s="26">
        <v>2.6481055962703901</v>
      </c>
      <c r="I45" s="26">
        <v>2.7103469579479289</v>
      </c>
    </row>
    <row r="46" spans="1:19" x14ac:dyDescent="0.25">
      <c r="A46" s="48"/>
      <c r="B46" s="20">
        <v>8</v>
      </c>
      <c r="C46" s="26">
        <v>3.1112008452828879</v>
      </c>
      <c r="D46" s="26">
        <v>2.4432716447224778</v>
      </c>
      <c r="E46" s="26">
        <v>2.508199746820865</v>
      </c>
      <c r="F46" s="26">
        <v>2.549038905432401</v>
      </c>
      <c r="G46" s="26">
        <v>2.604477112148361</v>
      </c>
      <c r="H46" s="26">
        <v>2.6357344004467951</v>
      </c>
      <c r="I46" s="26">
        <v>2.692972007579125</v>
      </c>
    </row>
    <row r="47" spans="1:19" x14ac:dyDescent="0.25">
      <c r="A47" s="48"/>
      <c r="B47" s="20">
        <v>10</v>
      </c>
      <c r="C47" s="26">
        <v>3.108191302462159</v>
      </c>
      <c r="D47" s="26">
        <v>2.43837025822471</v>
      </c>
      <c r="E47" s="26">
        <v>2.5002527587149328</v>
      </c>
      <c r="F47" s="26">
        <v>2.5394546462004168</v>
      </c>
      <c r="G47" s="26">
        <v>2.595508954712562</v>
      </c>
      <c r="H47" s="26">
        <v>2.6264423654699822</v>
      </c>
      <c r="I47" s="26">
        <v>2.683418250922033</v>
      </c>
    </row>
    <row r="48" spans="1:19" x14ac:dyDescent="0.25">
      <c r="A48" s="48"/>
      <c r="B48" s="20">
        <v>20</v>
      </c>
      <c r="C48" s="26">
        <v>3.1028806979973509</v>
      </c>
      <c r="D48" s="26">
        <v>2.4296220128740371</v>
      </c>
      <c r="E48" s="26">
        <v>2.489687506540557</v>
      </c>
      <c r="F48" s="26">
        <v>2.5283083067753669</v>
      </c>
      <c r="G48" s="26">
        <v>2.5814247116502118</v>
      </c>
      <c r="H48" s="26">
        <v>2.6115620420746581</v>
      </c>
      <c r="I48" s="26">
        <v>2.6673727919611059</v>
      </c>
    </row>
  </sheetData>
  <mergeCells count="18">
    <mergeCell ref="L2:S2"/>
    <mergeCell ref="B2:I2"/>
    <mergeCell ref="B15:I15"/>
    <mergeCell ref="A17:A23"/>
    <mergeCell ref="L3:S3"/>
    <mergeCell ref="K5:K11"/>
    <mergeCell ref="A5:A11"/>
    <mergeCell ref="B3:I3"/>
    <mergeCell ref="B14:I14"/>
    <mergeCell ref="B39:I39"/>
    <mergeCell ref="B40:I40"/>
    <mergeCell ref="A42:A48"/>
    <mergeCell ref="B27:I27"/>
    <mergeCell ref="L27:S27"/>
    <mergeCell ref="B28:I28"/>
    <mergeCell ref="L28:S28"/>
    <mergeCell ref="A30:A36"/>
    <mergeCell ref="K30:K36"/>
  </mergeCells>
  <conditionalFormatting sqref="C5:I11">
    <cfRule type="cellIs" dxfId="48" priority="26" operator="greaterThan">
      <formula>$E$7</formula>
    </cfRule>
    <cfRule type="cellIs" dxfId="47" priority="27" operator="lessThan">
      <formula>$E$7</formula>
    </cfRule>
    <cfRule type="cellIs" dxfId="46" priority="34" operator="greaterThan">
      <formula>$E$7</formula>
    </cfRule>
    <cfRule type="cellIs" dxfId="45" priority="35" operator="lessThan">
      <formula>$E$7</formula>
    </cfRule>
  </conditionalFormatting>
  <conditionalFormatting sqref="C17:I23">
    <cfRule type="cellIs" dxfId="44" priority="6" operator="greaterThan">
      <formula>$E$19</formula>
    </cfRule>
    <cfRule type="cellIs" dxfId="43" priority="7" operator="lessThan">
      <formula>$E$19</formula>
    </cfRule>
    <cfRule type="cellIs" dxfId="42" priority="8" operator="lessThan">
      <formula>$E$19</formula>
    </cfRule>
    <cfRule type="cellIs" dxfId="41" priority="25" operator="greaterThan">
      <formula>$E$19</formula>
    </cfRule>
    <cfRule type="cellIs" dxfId="40" priority="32" operator="lessThan">
      <formula>$E$19</formula>
    </cfRule>
    <cfRule type="cellIs" dxfId="39" priority="33" operator="greaterThan">
      <formula>$E$19</formula>
    </cfRule>
  </conditionalFormatting>
  <conditionalFormatting sqref="C30:I36">
    <cfRule type="cellIs" dxfId="38" priority="11" operator="greaterThan">
      <formula>0.584</formula>
    </cfRule>
    <cfRule type="cellIs" dxfId="37" priority="12" operator="lessThan">
      <formula>$E$32</formula>
    </cfRule>
    <cfRule type="cellIs" dxfId="36" priority="16" operator="greaterThan">
      <formula>$E$19</formula>
    </cfRule>
    <cfRule type="cellIs" dxfId="35" priority="17" operator="lessThan">
      <formula>$E$19</formula>
    </cfRule>
    <cfRule type="cellIs" dxfId="34" priority="18" operator="greaterThan">
      <formula>$E$19</formula>
    </cfRule>
    <cfRule type="cellIs" dxfId="33" priority="5" operator="lessThan">
      <formula>$E$32</formula>
    </cfRule>
    <cfRule type="cellIs" dxfId="32" priority="4" operator="greaterThan">
      <formula>$E$32</formula>
    </cfRule>
    <cfRule type="cellIs" dxfId="31" priority="3" operator="lessThan">
      <formula>$E$32</formula>
    </cfRule>
  </conditionalFormatting>
  <conditionalFormatting sqref="C42:I48">
    <cfRule type="cellIs" dxfId="0" priority="9" operator="lessThan">
      <formula>$E$44</formula>
    </cfRule>
    <cfRule type="cellIs" dxfId="1" priority="10" operator="greaterThan">
      <formula>$E$44</formula>
    </cfRule>
    <cfRule type="cellIs" dxfId="2" priority="13" operator="greaterThan">
      <formula>$E$19</formula>
    </cfRule>
    <cfRule type="cellIs" dxfId="3" priority="14" operator="lessThan">
      <formula>$E$19</formula>
    </cfRule>
    <cfRule type="cellIs" dxfId="4" priority="15" operator="greaterThan">
      <formula>$E$19</formula>
    </cfRule>
    <cfRule type="cellIs" dxfId="5" priority="2" operator="greaterThan">
      <formula>$E$44</formula>
    </cfRule>
    <cfRule type="cellIs" dxfId="6" priority="1" operator="lessThan">
      <formula>$E$44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atemporais</vt:lpstr>
      <vt:lpstr>Cota de Montante</vt:lpstr>
      <vt:lpstr>Cota de Jusante</vt:lpstr>
      <vt:lpstr>Cortes_FPH_Linear_V_Faixa</vt:lpstr>
      <vt:lpstr>Cortes_FPH_Linear_V_50%_DESSEM</vt:lpstr>
      <vt:lpstr>Disc x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2024-10-21T02:40:15Z</dcterms:modified>
</cp:coreProperties>
</file>