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GitHub\fph_lin\FPH_Linear\"/>
    </mc:Choice>
  </mc:AlternateContent>
  <xr:revisionPtr revIDLastSave="0" documentId="13_ncr:1_{89D0E2BC-1332-43D0-A50C-B4DF4DF6CE9B}" xr6:coauthVersionLast="47" xr6:coauthVersionMax="47" xr10:uidLastSave="{00000000-0000-0000-0000-000000000000}"/>
  <bookViews>
    <workbookView xWindow="-120" yWindow="-120" windowWidth="29040" windowHeight="15840" tabRatio="854" activeTab="4" xr2:uid="{00000000-000D-0000-FFFF-FFFF00000000}"/>
  </bookViews>
  <sheets>
    <sheet name="Dados atemporais" sheetId="38" r:id="rId1"/>
    <sheet name="Cota de Montante" sheetId="39" r:id="rId2"/>
    <sheet name="Cota de Jusante" sheetId="41" r:id="rId3"/>
    <sheet name="Cortes_FPH_Linear_V_Faixa_DESSE" sheetId="42" r:id="rId4"/>
    <sheet name="Disc x Erro" sheetId="44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1" l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C9" i="41"/>
  <c r="B11" i="38"/>
  <c r="A9" i="39"/>
  <c r="B5" i="41"/>
  <c r="B4" i="41"/>
  <c r="B3" i="41"/>
  <c r="B2" i="41"/>
  <c r="B1" i="41"/>
  <c r="B5" i="39"/>
  <c r="B4" i="39"/>
  <c r="B3" i="39"/>
  <c r="B2" i="39"/>
  <c r="B1" i="39"/>
  <c r="C11" i="41" l="1"/>
  <c r="C10" i="41"/>
  <c r="B9" i="39"/>
  <c r="A10" i="39"/>
  <c r="A11" i="39" s="1"/>
  <c r="B11" i="39" s="1"/>
  <c r="B9" i="41"/>
  <c r="D9" i="41" s="1"/>
  <c r="B12" i="41"/>
  <c r="B10" i="41"/>
  <c r="C9" i="39" l="1"/>
  <c r="D9" i="39" s="1"/>
  <c r="C11" i="39"/>
  <c r="D11" i="39" s="1"/>
  <c r="D10" i="41"/>
  <c r="C12" i="41"/>
  <c r="D12" i="41" s="1"/>
  <c r="A12" i="39"/>
  <c r="A13" i="39" s="1"/>
  <c r="A14" i="39" s="1"/>
  <c r="B10" i="39"/>
  <c r="B11" i="41"/>
  <c r="D11" i="41" s="1"/>
  <c r="C10" i="39" l="1"/>
  <c r="D10" i="39" s="1"/>
  <c r="C13" i="41"/>
  <c r="B13" i="41"/>
  <c r="B12" i="39"/>
  <c r="B13" i="39"/>
  <c r="A15" i="39"/>
  <c r="B14" i="39"/>
  <c r="C12" i="39" l="1"/>
  <c r="D12" i="39" s="1"/>
  <c r="C14" i="39"/>
  <c r="D14" i="39" s="1"/>
  <c r="C13" i="39"/>
  <c r="D13" i="39" s="1"/>
  <c r="D13" i="41"/>
  <c r="C14" i="41"/>
  <c r="B14" i="41"/>
  <c r="A16" i="39"/>
  <c r="B15" i="39"/>
  <c r="C15" i="39" l="1"/>
  <c r="D15" i="39" s="1"/>
  <c r="D14" i="41"/>
  <c r="C15" i="41"/>
  <c r="B15" i="41"/>
  <c r="A17" i="39"/>
  <c r="B16" i="39"/>
  <c r="C16" i="39" l="1"/>
  <c r="D16" i="39" s="1"/>
  <c r="D15" i="41"/>
  <c r="C16" i="41"/>
  <c r="B16" i="41"/>
  <c r="A18" i="39"/>
  <c r="B17" i="39"/>
  <c r="D16" i="41" l="1"/>
  <c r="C17" i="39"/>
  <c r="D17" i="39" s="1"/>
  <c r="C17" i="41"/>
  <c r="B17" i="41"/>
  <c r="D17" i="41" s="1"/>
  <c r="A19" i="39"/>
  <c r="B18" i="39"/>
  <c r="C18" i="39" l="1"/>
  <c r="D18" i="39" s="1"/>
  <c r="C18" i="41"/>
  <c r="B18" i="41"/>
  <c r="A20" i="39"/>
  <c r="B19" i="39"/>
  <c r="C19" i="39" l="1"/>
  <c r="D19" i="39" s="1"/>
  <c r="D18" i="41"/>
  <c r="C19" i="41"/>
  <c r="B19" i="41"/>
  <c r="A21" i="39"/>
  <c r="B20" i="39"/>
  <c r="D19" i="41" l="1"/>
  <c r="C20" i="39"/>
  <c r="D20" i="39" s="1"/>
  <c r="C20" i="41"/>
  <c r="B20" i="41"/>
  <c r="A22" i="39"/>
  <c r="B21" i="39"/>
  <c r="C21" i="39" l="1"/>
  <c r="D21" i="39" s="1"/>
  <c r="D20" i="41"/>
  <c r="C21" i="41"/>
  <c r="B21" i="41"/>
  <c r="A23" i="39"/>
  <c r="B22" i="39"/>
  <c r="D21" i="41" l="1"/>
  <c r="C22" i="39"/>
  <c r="D22" i="39" s="1"/>
  <c r="C22" i="41"/>
  <c r="B22" i="41"/>
  <c r="A24" i="39"/>
  <c r="B23" i="39"/>
  <c r="C23" i="39" l="1"/>
  <c r="D23" i="39" s="1"/>
  <c r="D22" i="41"/>
  <c r="C23" i="41"/>
  <c r="B23" i="41"/>
  <c r="A25" i="39"/>
  <c r="B24" i="39"/>
  <c r="D23" i="41" l="1"/>
  <c r="C24" i="39"/>
  <c r="D24" i="39" s="1"/>
  <c r="C24" i="41"/>
  <c r="B24" i="41"/>
  <c r="A26" i="39"/>
  <c r="B25" i="39"/>
  <c r="C25" i="39" l="1"/>
  <c r="D25" i="39" s="1"/>
  <c r="D24" i="41"/>
  <c r="C25" i="41"/>
  <c r="B25" i="41"/>
  <c r="A27" i="39"/>
  <c r="B26" i="39"/>
  <c r="C26" i="39" l="1"/>
  <c r="D26" i="39" s="1"/>
  <c r="D25" i="41"/>
  <c r="C26" i="41"/>
  <c r="B26" i="41"/>
  <c r="A28" i="39"/>
  <c r="B27" i="39"/>
  <c r="C27" i="39" l="1"/>
  <c r="D27" i="39" s="1"/>
  <c r="C27" i="41"/>
  <c r="B27" i="41"/>
  <c r="D26" i="41"/>
  <c r="A29" i="39"/>
  <c r="B28" i="39"/>
  <c r="C28" i="39" l="1"/>
  <c r="D28" i="39" s="1"/>
  <c r="D27" i="41"/>
  <c r="C28" i="41"/>
  <c r="B28" i="41"/>
  <c r="A30" i="39"/>
  <c r="B29" i="39"/>
  <c r="C29" i="39" l="1"/>
  <c r="D29" i="39" s="1"/>
  <c r="D28" i="41"/>
  <c r="C29" i="41"/>
  <c r="B29" i="41"/>
  <c r="A31" i="39"/>
  <c r="B30" i="39"/>
  <c r="C30" i="39" l="1"/>
  <c r="D30" i="39" s="1"/>
  <c r="D29" i="41"/>
  <c r="C30" i="41"/>
  <c r="B30" i="41"/>
  <c r="A32" i="39"/>
  <c r="B31" i="39"/>
  <c r="C31" i="39" l="1"/>
  <c r="D31" i="39" s="1"/>
  <c r="D30" i="41"/>
  <c r="C31" i="41"/>
  <c r="B31" i="41"/>
  <c r="A33" i="39"/>
  <c r="B32" i="39"/>
  <c r="C32" i="39" l="1"/>
  <c r="D32" i="39" s="1"/>
  <c r="D31" i="41"/>
  <c r="C32" i="41"/>
  <c r="B32" i="41"/>
  <c r="D32" i="41" s="1"/>
  <c r="A34" i="39"/>
  <c r="B33" i="39"/>
  <c r="C33" i="39" l="1"/>
  <c r="D33" i="39" s="1"/>
  <c r="C33" i="41"/>
  <c r="B33" i="41"/>
  <c r="D33" i="41" s="1"/>
  <c r="A35" i="39"/>
  <c r="B34" i="39"/>
  <c r="C34" i="39" l="1"/>
  <c r="D34" i="39" s="1"/>
  <c r="C34" i="41"/>
  <c r="B34" i="41"/>
  <c r="A36" i="39"/>
  <c r="B35" i="39"/>
  <c r="C35" i="39" l="1"/>
  <c r="D35" i="39" s="1"/>
  <c r="D34" i="41"/>
  <c r="C35" i="41"/>
  <c r="B35" i="41"/>
  <c r="D35" i="41" s="1"/>
  <c r="A37" i="39"/>
  <c r="B36" i="39"/>
  <c r="C36" i="39" l="1"/>
  <c r="D36" i="39" s="1"/>
  <c r="C36" i="41"/>
  <c r="B36" i="41"/>
  <c r="A38" i="39"/>
  <c r="B37" i="39"/>
  <c r="C37" i="39" l="1"/>
  <c r="D37" i="39" s="1"/>
  <c r="D36" i="41"/>
  <c r="C37" i="41"/>
  <c r="B37" i="41"/>
  <c r="A39" i="39"/>
  <c r="B38" i="39"/>
  <c r="D37" i="41" l="1"/>
  <c r="C38" i="39"/>
  <c r="D38" i="39" s="1"/>
  <c r="C38" i="41"/>
  <c r="B38" i="41"/>
  <c r="D38" i="41" s="1"/>
  <c r="A40" i="39"/>
  <c r="B39" i="39"/>
  <c r="C39" i="39" l="1"/>
  <c r="D39" i="39" s="1"/>
  <c r="C39" i="41"/>
  <c r="B39" i="41"/>
  <c r="D39" i="41" s="1"/>
  <c r="A41" i="39"/>
  <c r="B40" i="39"/>
  <c r="C40" i="39" l="1"/>
  <c r="D40" i="39" s="1"/>
  <c r="C40" i="41"/>
  <c r="B40" i="41"/>
  <c r="D40" i="41" s="1"/>
  <c r="A42" i="39"/>
  <c r="B41" i="39"/>
  <c r="C41" i="39" l="1"/>
  <c r="D41" i="39" s="1"/>
  <c r="C41" i="41"/>
  <c r="B41" i="41"/>
  <c r="A43" i="39"/>
  <c r="B42" i="39"/>
  <c r="D41" i="41" l="1"/>
  <c r="C42" i="39"/>
  <c r="D42" i="39" s="1"/>
  <c r="C42" i="41"/>
  <c r="B42" i="41"/>
  <c r="A44" i="39"/>
  <c r="B43" i="39"/>
  <c r="C43" i="39" l="1"/>
  <c r="D43" i="39" s="1"/>
  <c r="D42" i="41"/>
  <c r="C43" i="41"/>
  <c r="B43" i="41"/>
  <c r="A45" i="39"/>
  <c r="B44" i="39"/>
  <c r="D43" i="41" l="1"/>
  <c r="C44" i="39"/>
  <c r="D44" i="39" s="1"/>
  <c r="C44" i="41"/>
  <c r="B44" i="41"/>
  <c r="A46" i="39"/>
  <c r="B45" i="39"/>
  <c r="C45" i="39" l="1"/>
  <c r="D45" i="39" s="1"/>
  <c r="D44" i="41"/>
  <c r="C45" i="41"/>
  <c r="B45" i="41"/>
  <c r="A47" i="39"/>
  <c r="B46" i="39"/>
  <c r="D45" i="41" l="1"/>
  <c r="C46" i="39"/>
  <c r="D46" i="39" s="1"/>
  <c r="C46" i="41"/>
  <c r="B46" i="41"/>
  <c r="A48" i="39"/>
  <c r="B47" i="39"/>
  <c r="C47" i="39" l="1"/>
  <c r="D47" i="39" s="1"/>
  <c r="D46" i="41"/>
  <c r="C47" i="41"/>
  <c r="B47" i="41"/>
  <c r="A49" i="39"/>
  <c r="B48" i="39"/>
  <c r="D47" i="41" l="1"/>
  <c r="C48" i="39"/>
  <c r="D48" i="39" s="1"/>
  <c r="C48" i="41"/>
  <c r="B48" i="41"/>
  <c r="A50" i="39"/>
  <c r="B49" i="39"/>
  <c r="D48" i="41" l="1"/>
  <c r="C49" i="39"/>
  <c r="D49" i="39" s="1"/>
  <c r="C49" i="41"/>
  <c r="B49" i="41"/>
  <c r="A51" i="39"/>
  <c r="B50" i="39"/>
  <c r="D49" i="41" l="1"/>
  <c r="C50" i="39"/>
  <c r="D50" i="39" s="1"/>
  <c r="C50" i="41"/>
  <c r="B50" i="41"/>
  <c r="A52" i="39"/>
  <c r="B51" i="39"/>
  <c r="D50" i="41" l="1"/>
  <c r="C51" i="39"/>
  <c r="D51" i="39" s="1"/>
  <c r="C51" i="41"/>
  <c r="B51" i="41"/>
  <c r="A53" i="39"/>
  <c r="B52" i="39"/>
  <c r="D51" i="41" l="1"/>
  <c r="C52" i="39"/>
  <c r="D52" i="39" s="1"/>
  <c r="C52" i="41"/>
  <c r="B52" i="41"/>
  <c r="A54" i="39"/>
  <c r="B53" i="39"/>
  <c r="D52" i="41" l="1"/>
  <c r="C53" i="39"/>
  <c r="D53" i="39"/>
  <c r="C53" i="41"/>
  <c r="B53" i="41"/>
  <c r="A55" i="39"/>
  <c r="B54" i="39"/>
  <c r="C54" i="39" l="1"/>
  <c r="D54" i="39" s="1"/>
  <c r="D53" i="41"/>
  <c r="C54" i="41"/>
  <c r="B54" i="41"/>
  <c r="A56" i="39"/>
  <c r="B55" i="39"/>
  <c r="D54" i="41" l="1"/>
  <c r="C55" i="39"/>
  <c r="D55" i="39" s="1"/>
  <c r="C55" i="41"/>
  <c r="B55" i="41"/>
  <c r="A57" i="39"/>
  <c r="B56" i="39"/>
  <c r="C56" i="39" l="1"/>
  <c r="D56" i="39" s="1"/>
  <c r="D55" i="41"/>
  <c r="C56" i="41"/>
  <c r="B56" i="41"/>
  <c r="A58" i="39"/>
  <c r="B57" i="39"/>
  <c r="C57" i="39" l="1"/>
  <c r="D57" i="39" s="1"/>
  <c r="D56" i="41"/>
  <c r="C57" i="41"/>
  <c r="B57" i="41"/>
  <c r="A59" i="39"/>
  <c r="B58" i="39"/>
  <c r="C58" i="39" l="1"/>
  <c r="D58" i="39" s="1"/>
  <c r="D57" i="41"/>
  <c r="C58" i="41"/>
  <c r="B58" i="41"/>
  <c r="D58" i="41" s="1"/>
  <c r="A60" i="39"/>
  <c r="B59" i="39"/>
  <c r="C59" i="39" l="1"/>
  <c r="D59" i="39" s="1"/>
  <c r="C59" i="41"/>
  <c r="B59" i="41"/>
  <c r="A61" i="39"/>
  <c r="B60" i="39"/>
  <c r="D59" i="41" l="1"/>
  <c r="C60" i="39"/>
  <c r="D60" i="39" s="1"/>
  <c r="C60" i="41"/>
  <c r="B60" i="41"/>
  <c r="A62" i="39"/>
  <c r="B61" i="39"/>
  <c r="D60" i="41" l="1"/>
  <c r="C61" i="39"/>
  <c r="D61" i="39" s="1"/>
  <c r="C61" i="41"/>
  <c r="B61" i="41"/>
  <c r="A63" i="39"/>
  <c r="B62" i="39"/>
  <c r="C62" i="39" l="1"/>
  <c r="D62" i="39" s="1"/>
  <c r="D61" i="41"/>
  <c r="C62" i="41"/>
  <c r="B62" i="41"/>
  <c r="A64" i="39"/>
  <c r="B63" i="39"/>
  <c r="D62" i="41" l="1"/>
  <c r="C63" i="39"/>
  <c r="D63" i="39" s="1"/>
  <c r="C63" i="41"/>
  <c r="B63" i="41"/>
  <c r="A65" i="39"/>
  <c r="B64" i="39"/>
  <c r="D63" i="41" l="1"/>
  <c r="C64" i="39"/>
  <c r="D64" i="39" s="1"/>
  <c r="C64" i="41"/>
  <c r="B64" i="41"/>
  <c r="A66" i="39"/>
  <c r="B65" i="39"/>
  <c r="C65" i="39" l="1"/>
  <c r="D65" i="39" s="1"/>
  <c r="D64" i="41"/>
  <c r="C65" i="41"/>
  <c r="B65" i="41"/>
  <c r="A67" i="39"/>
  <c r="B66" i="39"/>
  <c r="C66" i="39" l="1"/>
  <c r="D66" i="39" s="1"/>
  <c r="D65" i="41"/>
  <c r="C66" i="41"/>
  <c r="B66" i="41"/>
  <c r="A68" i="39"/>
  <c r="B67" i="39"/>
  <c r="C67" i="39" l="1"/>
  <c r="D67" i="39" s="1"/>
  <c r="D66" i="41"/>
  <c r="C67" i="41"/>
  <c r="B67" i="41"/>
  <c r="A69" i="39"/>
  <c r="B68" i="39"/>
  <c r="C68" i="39" l="1"/>
  <c r="D68" i="39" s="1"/>
  <c r="D67" i="41"/>
  <c r="C68" i="41"/>
  <c r="B68" i="41"/>
  <c r="A70" i="39"/>
  <c r="B69" i="39"/>
  <c r="C69" i="39" l="1"/>
  <c r="D69" i="39" s="1"/>
  <c r="D68" i="41"/>
  <c r="C69" i="41"/>
  <c r="B69" i="41"/>
  <c r="D69" i="41" s="1"/>
  <c r="A71" i="39"/>
  <c r="B70" i="39"/>
  <c r="C70" i="39" l="1"/>
  <c r="D70" i="39" s="1"/>
  <c r="C70" i="41"/>
  <c r="B70" i="41"/>
  <c r="A72" i="39"/>
  <c r="B71" i="39"/>
  <c r="C71" i="39" l="1"/>
  <c r="D71" i="39" s="1"/>
  <c r="D70" i="41"/>
  <c r="C71" i="41"/>
  <c r="B71" i="41"/>
  <c r="A73" i="39"/>
  <c r="B72" i="39"/>
  <c r="D71" i="41" l="1"/>
  <c r="C72" i="39"/>
  <c r="D72" i="39" s="1"/>
  <c r="C72" i="41"/>
  <c r="B72" i="41"/>
  <c r="A74" i="39"/>
  <c r="B73" i="39"/>
  <c r="D72" i="41" l="1"/>
  <c r="C73" i="39"/>
  <c r="D73" i="39" s="1"/>
  <c r="C73" i="41"/>
  <c r="B73" i="41"/>
  <c r="A75" i="39"/>
  <c r="B74" i="39"/>
  <c r="D73" i="41" l="1"/>
  <c r="C74" i="39"/>
  <c r="D74" i="39" s="1"/>
  <c r="C74" i="41"/>
  <c r="B74" i="41"/>
  <c r="D74" i="41" s="1"/>
  <c r="A76" i="39"/>
  <c r="B75" i="39"/>
  <c r="C75" i="39" l="1"/>
  <c r="D75" i="39" s="1"/>
  <c r="C75" i="41"/>
  <c r="B75" i="41"/>
  <c r="D75" i="41" s="1"/>
  <c r="A77" i="39"/>
  <c r="B76" i="39"/>
  <c r="C76" i="39" l="1"/>
  <c r="D76" i="39" s="1"/>
  <c r="C76" i="41"/>
  <c r="B76" i="41"/>
  <c r="A78" i="39"/>
  <c r="B77" i="39"/>
  <c r="D76" i="41" l="1"/>
  <c r="C77" i="39"/>
  <c r="D77" i="39" s="1"/>
  <c r="C77" i="41"/>
  <c r="B77" i="41"/>
  <c r="A79" i="39"/>
  <c r="B78" i="39"/>
  <c r="D77" i="41" l="1"/>
  <c r="C78" i="39"/>
  <c r="D78" i="39" s="1"/>
  <c r="C78" i="41"/>
  <c r="B78" i="41"/>
  <c r="D78" i="41" s="1"/>
  <c r="A80" i="39"/>
  <c r="B79" i="39"/>
  <c r="C79" i="39" l="1"/>
  <c r="D79" i="39" s="1"/>
  <c r="C79" i="41"/>
  <c r="B79" i="41"/>
  <c r="D79" i="41" s="1"/>
  <c r="A81" i="39"/>
  <c r="B80" i="39"/>
  <c r="C80" i="39" l="1"/>
  <c r="D80" i="39" s="1"/>
  <c r="C80" i="41"/>
  <c r="B80" i="41"/>
  <c r="A82" i="39"/>
  <c r="B81" i="39"/>
  <c r="C81" i="39" l="1"/>
  <c r="D81" i="39" s="1"/>
  <c r="D80" i="41"/>
  <c r="C81" i="41"/>
  <c r="B81" i="41"/>
  <c r="D81" i="41" s="1"/>
  <c r="A83" i="39"/>
  <c r="B82" i="39"/>
  <c r="C82" i="39" l="1"/>
  <c r="D82" i="39" s="1"/>
  <c r="C82" i="41"/>
  <c r="B82" i="41"/>
  <c r="D82" i="41" s="1"/>
  <c r="A84" i="39"/>
  <c r="B83" i="39"/>
  <c r="C83" i="39" l="1"/>
  <c r="D83" i="39" s="1"/>
  <c r="C83" i="41"/>
  <c r="B83" i="41"/>
  <c r="D83" i="41" s="1"/>
  <c r="A85" i="39"/>
  <c r="B84" i="39"/>
  <c r="C84" i="39" l="1"/>
  <c r="D84" i="39" s="1"/>
  <c r="C84" i="41"/>
  <c r="B84" i="41"/>
  <c r="D84" i="41" s="1"/>
  <c r="A86" i="39"/>
  <c r="B85" i="39"/>
  <c r="C85" i="39" l="1"/>
  <c r="D85" i="39" s="1"/>
  <c r="C85" i="41"/>
  <c r="B85" i="41"/>
  <c r="A87" i="39"/>
  <c r="B86" i="39"/>
  <c r="C86" i="39" l="1"/>
  <c r="D86" i="39" s="1"/>
  <c r="D85" i="41"/>
  <c r="C86" i="41"/>
  <c r="B86" i="41"/>
  <c r="D86" i="41" s="1"/>
  <c r="A88" i="39"/>
  <c r="B87" i="39"/>
  <c r="C87" i="39" l="1"/>
  <c r="D87" i="39" s="1"/>
  <c r="C87" i="41"/>
  <c r="B87" i="41"/>
  <c r="D87" i="41" s="1"/>
  <c r="A89" i="39"/>
  <c r="B88" i="39"/>
  <c r="C88" i="39" l="1"/>
  <c r="D88" i="39" s="1"/>
  <c r="C88" i="41"/>
  <c r="B88" i="41"/>
  <c r="D88" i="41" s="1"/>
  <c r="A90" i="39"/>
  <c r="B89" i="39"/>
  <c r="C89" i="39" l="1"/>
  <c r="D89" i="39" s="1"/>
  <c r="C89" i="41"/>
  <c r="B89" i="41"/>
  <c r="D89" i="41" s="1"/>
  <c r="A91" i="39"/>
  <c r="B90" i="39"/>
  <c r="C90" i="39" l="1"/>
  <c r="D90" i="39" s="1"/>
  <c r="C90" i="41"/>
  <c r="B90" i="41"/>
  <c r="A92" i="39"/>
  <c r="B91" i="39"/>
  <c r="D90" i="41" l="1"/>
  <c r="C91" i="39"/>
  <c r="D91" i="39" s="1"/>
  <c r="C91" i="41"/>
  <c r="B91" i="41"/>
  <c r="A93" i="39"/>
  <c r="B92" i="39"/>
  <c r="D91" i="41" l="1"/>
  <c r="C92" i="39"/>
  <c r="D92" i="39" s="1"/>
  <c r="C92" i="41"/>
  <c r="B92" i="41"/>
  <c r="A94" i="39"/>
  <c r="B93" i="39"/>
  <c r="D92" i="41" l="1"/>
  <c r="C93" i="39"/>
  <c r="D93" i="39" s="1"/>
  <c r="C93" i="41"/>
  <c r="B93" i="41"/>
  <c r="A95" i="39"/>
  <c r="B94" i="39"/>
  <c r="D93" i="41" l="1"/>
  <c r="C94" i="39"/>
  <c r="D94" i="39" s="1"/>
  <c r="C94" i="41"/>
  <c r="B94" i="41"/>
  <c r="D94" i="41" s="1"/>
  <c r="A96" i="39"/>
  <c r="B95" i="39"/>
  <c r="C95" i="39" l="1"/>
  <c r="D95" i="39" s="1"/>
  <c r="C95" i="41"/>
  <c r="B95" i="41"/>
  <c r="D95" i="41" s="1"/>
  <c r="A97" i="39"/>
  <c r="B96" i="39"/>
  <c r="C96" i="39" l="1"/>
  <c r="D96" i="39" s="1"/>
  <c r="C96" i="41"/>
  <c r="B96" i="41"/>
  <c r="A98" i="39"/>
  <c r="B97" i="39"/>
  <c r="C97" i="39" l="1"/>
  <c r="D97" i="39" s="1"/>
  <c r="D96" i="41"/>
  <c r="C97" i="41"/>
  <c r="B97" i="41"/>
  <c r="A99" i="39"/>
  <c r="B98" i="39"/>
  <c r="D97" i="41" l="1"/>
  <c r="C98" i="39"/>
  <c r="D98" i="39" s="1"/>
  <c r="C98" i="41"/>
  <c r="B98" i="41"/>
  <c r="A100" i="39"/>
  <c r="B99" i="39"/>
  <c r="D98" i="41" l="1"/>
  <c r="C99" i="39"/>
  <c r="D99" i="39" s="1"/>
  <c r="C99" i="41"/>
  <c r="B99" i="41"/>
  <c r="A101" i="39"/>
  <c r="B100" i="39"/>
  <c r="D99" i="41" l="1"/>
  <c r="C100" i="39"/>
  <c r="D100" i="39" s="1"/>
  <c r="C100" i="41"/>
  <c r="B100" i="41"/>
  <c r="A102" i="39"/>
  <c r="B101" i="39"/>
  <c r="C101" i="39" l="1"/>
  <c r="D101" i="39" s="1"/>
  <c r="D100" i="41"/>
  <c r="C101" i="41"/>
  <c r="B101" i="41"/>
  <c r="D101" i="41" s="1"/>
  <c r="A103" i="39"/>
  <c r="B102" i="39"/>
  <c r="C102" i="39" l="1"/>
  <c r="D102" i="39" s="1"/>
  <c r="C102" i="41"/>
  <c r="B102" i="41"/>
  <c r="D102" i="41" s="1"/>
  <c r="A104" i="39"/>
  <c r="B103" i="39"/>
  <c r="C103" i="39" l="1"/>
  <c r="D103" i="39" s="1"/>
  <c r="C103" i="41"/>
  <c r="B103" i="41"/>
  <c r="D103" i="41" s="1"/>
  <c r="A105" i="39"/>
  <c r="B104" i="39"/>
  <c r="C104" i="39" l="1"/>
  <c r="D104" i="39" s="1"/>
  <c r="C104" i="41"/>
  <c r="B104" i="41"/>
  <c r="D104" i="41" s="1"/>
  <c r="A106" i="39"/>
  <c r="B105" i="39"/>
  <c r="C105" i="39" l="1"/>
  <c r="D105" i="39" s="1"/>
  <c r="C105" i="41"/>
  <c r="B105" i="41"/>
  <c r="D105" i="41" s="1"/>
  <c r="A107" i="39"/>
  <c r="B106" i="39"/>
  <c r="C106" i="39" l="1"/>
  <c r="D106" i="39" s="1"/>
  <c r="C106" i="41"/>
  <c r="B106" i="41"/>
  <c r="D106" i="41" s="1"/>
  <c r="A108" i="39"/>
  <c r="B107" i="39"/>
  <c r="C107" i="39" l="1"/>
  <c r="D107" i="39" s="1"/>
  <c r="C107" i="41"/>
  <c r="B107" i="41"/>
  <c r="A109" i="39"/>
  <c r="B109" i="39" s="1"/>
  <c r="B108" i="39"/>
  <c r="D107" i="41" l="1"/>
  <c r="C108" i="39"/>
  <c r="D108" i="39" s="1"/>
  <c r="C109" i="39"/>
  <c r="D109" i="39" s="1"/>
  <c r="C108" i="41"/>
  <c r="B108" i="41"/>
  <c r="D108" i="41" s="1"/>
  <c r="B6" i="39" l="1"/>
  <c r="C109" i="41"/>
  <c r="B109" i="41"/>
  <c r="D109" i="41" l="1"/>
  <c r="B6" i="41" s="1"/>
</calcChain>
</file>

<file path=xl/sharedStrings.xml><?xml version="1.0" encoding="utf-8"?>
<sst xmlns="http://schemas.openxmlformats.org/spreadsheetml/2006/main" count="75" uniqueCount="69">
  <si>
    <t>Classificação</t>
  </si>
  <si>
    <t>Regularização</t>
  </si>
  <si>
    <t>Cota x volume</t>
  </si>
  <si>
    <t>Perda (m)</t>
  </si>
  <si>
    <t>Cota x jusante</t>
  </si>
  <si>
    <t>Vert. Influencia canal de fuga</t>
  </si>
  <si>
    <t>Queda efetiva (m)</t>
  </si>
  <si>
    <t>Tipo de Turbina</t>
  </si>
  <si>
    <t>Número de unidades geradoras</t>
  </si>
  <si>
    <t>Potência por unidade (MW)</t>
  </si>
  <si>
    <t>Vmin (hm3)</t>
  </si>
  <si>
    <t>Vmax (hm3)</t>
  </si>
  <si>
    <t>Volume do vertedouro (hm3)</t>
  </si>
  <si>
    <t>Volume mínimo de desvio (hm3)</t>
  </si>
  <si>
    <t>Eng. por UG (m3/s)</t>
  </si>
  <si>
    <t>Prod. 65% VU [MW/(m3/s)]</t>
  </si>
  <si>
    <t>Prod. Esp. [MW/(m3/s)/m]</t>
  </si>
  <si>
    <t>Vazão total extravasores (m3/s)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</si>
  <si>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</si>
  <si>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</si>
  <si>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</si>
  <si>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</si>
  <si>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</si>
  <si>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Defluência (m³/s)</t>
  </si>
  <si>
    <t>Cota de Jusante(m)</t>
  </si>
  <si>
    <t>Volume (hm³)</t>
  </si>
  <si>
    <t>Cota de Montante (m)</t>
  </si>
  <si>
    <t>Cota de M. Linear (m)</t>
  </si>
  <si>
    <t>Corte</t>
  </si>
  <si>
    <t>Coef_Q</t>
  </si>
  <si>
    <t>Coef_V</t>
  </si>
  <si>
    <t>MAPE (%)</t>
  </si>
  <si>
    <t>V_DISC</t>
  </si>
  <si>
    <t>Q_DISC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</si>
  <si>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</si>
  <si>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</si>
  <si>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</si>
  <si>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</si>
  <si>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</si>
  <si>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Grupo 1</t>
  </si>
  <si>
    <t>Grupo 2</t>
  </si>
  <si>
    <t>Grupo 4</t>
  </si>
  <si>
    <t>Grupo 5</t>
  </si>
  <si>
    <t>Grupo 3</t>
  </si>
  <si>
    <t>Eng. Max da  UHE (m3/s)</t>
  </si>
  <si>
    <t>Cota de Jusante Linear (m)</t>
  </si>
  <si>
    <t>APE (%)</t>
  </si>
  <si>
    <t>MAPE COM. VERT. (%)</t>
  </si>
  <si>
    <t>Coef_S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</si>
  <si>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</si>
  <si>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</si>
  <si>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</si>
  <si>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</si>
  <si>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</si>
  <si>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</si>
  <si>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</si>
  <si>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</si>
  <si>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</si>
  <si>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</si>
  <si>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</si>
  <si>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</si>
  <si>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MLT</t>
  </si>
  <si>
    <t xml:space="preserve"> </t>
  </si>
  <si>
    <t>Coef_Independente</t>
  </si>
  <si>
    <t>MAPE</t>
  </si>
  <si>
    <t>Cortes_FPH_Linear - (Nº Cortes)</t>
  </si>
  <si>
    <t>Diária</t>
  </si>
  <si>
    <t>Erro_FPH_Linear_V_Faixa_DESSEM - (MAPE COM. VERT %)</t>
  </si>
  <si>
    <t>Erro_FPH_Linear_V_Faixa_DESSEM - (MAPE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</si>
</sst>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00"/>
    <numFmt numFmtId="166" formatCode="0.0000"/>
    <numFmt numFmtId="167" formatCode="0.000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34" borderId="10" xfId="11" applyFont="1" applyFill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vertical="center"/>
    </xf>
    <xf numFmtId="165" fontId="0" fillId="33" borderId="10" xfId="0" applyNumberForma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vertical="center"/>
    </xf>
    <xf numFmtId="2" fontId="0" fillId="33" borderId="10" xfId="0" applyNumberFormat="1" applyFill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34" borderId="10" xfId="0" applyFont="1" applyFill="1" applyBorder="1" applyAlignment="1">
      <alignment horizontal="center" vertical="center"/>
    </xf>
    <xf numFmtId="0" fontId="13" fillId="34" borderId="10" xfId="0" applyFont="1" applyFill="1" applyBorder="1"/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67" fontId="16" fillId="0" borderId="0" xfId="0" applyNumberFormat="1" applyFont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 vertical="center"/>
    </xf>
    <xf numFmtId="0" fontId="17" fillId="0" borderId="0" xfId="0" applyFont="1"/>
    <xf numFmtId="2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top"/>
    </xf>
    <xf numFmtId="166" fontId="0" fillId="0" borderId="10" xfId="0" applyNumberFormat="1" applyBorder="1" applyAlignment="1">
      <alignment horizontal="center"/>
    </xf>
    <xf numFmtId="2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166" fontId="16" fillId="0" borderId="10" xfId="0" applyNumberFormat="1" applyFont="1" applyBorder="1" applyAlignment="1">
      <alignment horizontal="center" vertic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textRotation="180"/>
    </xf>
    <xf numFmtId="3" fontId="0" fillId="33" borderId="10" xfId="0" applyNumberForma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'Cota de Jusante'!$B$8</c:f>
              <c:strCache>
                <c:ptCount val="1"/>
                <c:pt idx="0">
                  <c:v>Cota de Jusante(m)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'Cota de Jusante'!$A$9:$A$109</c:f>
              <c:numCache>
                <c:formatCode>0.00</c:formatCode>
                <c:ptCount val="10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390</c:v>
                </c:pt>
                <c:pt idx="4">
                  <c:v>520</c:v>
                </c:pt>
                <c:pt idx="5">
                  <c:v>650</c:v>
                </c:pt>
                <c:pt idx="6">
                  <c:v>780</c:v>
                </c:pt>
                <c:pt idx="7">
                  <c:v>910</c:v>
                </c:pt>
                <c:pt idx="8">
                  <c:v>1040</c:v>
                </c:pt>
                <c:pt idx="9">
                  <c:v>1170</c:v>
                </c:pt>
                <c:pt idx="10">
                  <c:v>1300</c:v>
                </c:pt>
                <c:pt idx="11">
                  <c:v>1430</c:v>
                </c:pt>
                <c:pt idx="12">
                  <c:v>1560</c:v>
                </c:pt>
                <c:pt idx="13">
                  <c:v>1690</c:v>
                </c:pt>
                <c:pt idx="14">
                  <c:v>1820</c:v>
                </c:pt>
                <c:pt idx="15">
                  <c:v>1950</c:v>
                </c:pt>
                <c:pt idx="16">
                  <c:v>2080</c:v>
                </c:pt>
                <c:pt idx="17">
                  <c:v>2210</c:v>
                </c:pt>
                <c:pt idx="18">
                  <c:v>2340</c:v>
                </c:pt>
                <c:pt idx="19">
                  <c:v>2470</c:v>
                </c:pt>
                <c:pt idx="20">
                  <c:v>2600</c:v>
                </c:pt>
                <c:pt idx="21">
                  <c:v>2730</c:v>
                </c:pt>
                <c:pt idx="22">
                  <c:v>2860</c:v>
                </c:pt>
                <c:pt idx="23">
                  <c:v>2990</c:v>
                </c:pt>
                <c:pt idx="24">
                  <c:v>3120</c:v>
                </c:pt>
                <c:pt idx="25">
                  <c:v>3250</c:v>
                </c:pt>
                <c:pt idx="26">
                  <c:v>3380</c:v>
                </c:pt>
                <c:pt idx="27">
                  <c:v>3510</c:v>
                </c:pt>
                <c:pt idx="28">
                  <c:v>3640</c:v>
                </c:pt>
                <c:pt idx="29">
                  <c:v>3770</c:v>
                </c:pt>
                <c:pt idx="30">
                  <c:v>3900</c:v>
                </c:pt>
                <c:pt idx="31">
                  <c:v>4030</c:v>
                </c:pt>
                <c:pt idx="32">
                  <c:v>4160</c:v>
                </c:pt>
                <c:pt idx="33">
                  <c:v>4290</c:v>
                </c:pt>
                <c:pt idx="34">
                  <c:v>4420</c:v>
                </c:pt>
                <c:pt idx="35">
                  <c:v>4550</c:v>
                </c:pt>
                <c:pt idx="36">
                  <c:v>4680</c:v>
                </c:pt>
                <c:pt idx="37">
                  <c:v>4810</c:v>
                </c:pt>
                <c:pt idx="38">
                  <c:v>4940</c:v>
                </c:pt>
                <c:pt idx="39">
                  <c:v>5070</c:v>
                </c:pt>
                <c:pt idx="40">
                  <c:v>5200</c:v>
                </c:pt>
                <c:pt idx="41">
                  <c:v>5330</c:v>
                </c:pt>
                <c:pt idx="42">
                  <c:v>5460</c:v>
                </c:pt>
                <c:pt idx="43">
                  <c:v>5590</c:v>
                </c:pt>
                <c:pt idx="44">
                  <c:v>5720</c:v>
                </c:pt>
                <c:pt idx="45">
                  <c:v>5850</c:v>
                </c:pt>
                <c:pt idx="46">
                  <c:v>5980</c:v>
                </c:pt>
                <c:pt idx="47">
                  <c:v>6110</c:v>
                </c:pt>
                <c:pt idx="48">
                  <c:v>6240</c:v>
                </c:pt>
                <c:pt idx="49">
                  <c:v>6370</c:v>
                </c:pt>
                <c:pt idx="50">
                  <c:v>6500</c:v>
                </c:pt>
                <c:pt idx="51">
                  <c:v>6630</c:v>
                </c:pt>
                <c:pt idx="52">
                  <c:v>6760</c:v>
                </c:pt>
                <c:pt idx="53">
                  <c:v>6890</c:v>
                </c:pt>
                <c:pt idx="54">
                  <c:v>7020</c:v>
                </c:pt>
                <c:pt idx="55">
                  <c:v>7150</c:v>
                </c:pt>
                <c:pt idx="56">
                  <c:v>7280</c:v>
                </c:pt>
                <c:pt idx="57">
                  <c:v>7410</c:v>
                </c:pt>
                <c:pt idx="58">
                  <c:v>7540</c:v>
                </c:pt>
                <c:pt idx="59">
                  <c:v>7670</c:v>
                </c:pt>
                <c:pt idx="60">
                  <c:v>7800</c:v>
                </c:pt>
                <c:pt idx="61">
                  <c:v>7930</c:v>
                </c:pt>
                <c:pt idx="62">
                  <c:v>8060</c:v>
                </c:pt>
                <c:pt idx="63">
                  <c:v>8190</c:v>
                </c:pt>
                <c:pt idx="64">
                  <c:v>8320</c:v>
                </c:pt>
                <c:pt idx="65">
                  <c:v>8450</c:v>
                </c:pt>
                <c:pt idx="66">
                  <c:v>8580</c:v>
                </c:pt>
                <c:pt idx="67">
                  <c:v>8710</c:v>
                </c:pt>
                <c:pt idx="68">
                  <c:v>8840</c:v>
                </c:pt>
                <c:pt idx="69">
                  <c:v>8970</c:v>
                </c:pt>
                <c:pt idx="70">
                  <c:v>9100</c:v>
                </c:pt>
                <c:pt idx="71">
                  <c:v>9230</c:v>
                </c:pt>
                <c:pt idx="72">
                  <c:v>9360</c:v>
                </c:pt>
                <c:pt idx="73">
                  <c:v>9490</c:v>
                </c:pt>
                <c:pt idx="74">
                  <c:v>9620</c:v>
                </c:pt>
                <c:pt idx="75">
                  <c:v>9750</c:v>
                </c:pt>
                <c:pt idx="76">
                  <c:v>9880</c:v>
                </c:pt>
                <c:pt idx="77">
                  <c:v>10010</c:v>
                </c:pt>
                <c:pt idx="78">
                  <c:v>10140</c:v>
                </c:pt>
                <c:pt idx="79">
                  <c:v>10270</c:v>
                </c:pt>
                <c:pt idx="80">
                  <c:v>10400</c:v>
                </c:pt>
                <c:pt idx="81">
                  <c:v>10530</c:v>
                </c:pt>
                <c:pt idx="82">
                  <c:v>10660</c:v>
                </c:pt>
                <c:pt idx="83">
                  <c:v>10790</c:v>
                </c:pt>
                <c:pt idx="84">
                  <c:v>10920</c:v>
                </c:pt>
                <c:pt idx="85">
                  <c:v>11050</c:v>
                </c:pt>
                <c:pt idx="86">
                  <c:v>11180</c:v>
                </c:pt>
                <c:pt idx="87">
                  <c:v>11310</c:v>
                </c:pt>
                <c:pt idx="88">
                  <c:v>11440</c:v>
                </c:pt>
                <c:pt idx="89">
                  <c:v>11570</c:v>
                </c:pt>
                <c:pt idx="90">
                  <c:v>11700</c:v>
                </c:pt>
                <c:pt idx="91">
                  <c:v>11830</c:v>
                </c:pt>
                <c:pt idx="92">
                  <c:v>11960</c:v>
                </c:pt>
                <c:pt idx="93">
                  <c:v>12090</c:v>
                </c:pt>
                <c:pt idx="94">
                  <c:v>12220</c:v>
                </c:pt>
                <c:pt idx="95">
                  <c:v>12350</c:v>
                </c:pt>
                <c:pt idx="96">
                  <c:v>12480</c:v>
                </c:pt>
                <c:pt idx="97">
                  <c:v>12610</c:v>
                </c:pt>
                <c:pt idx="98">
                  <c:v>12740</c:v>
                </c:pt>
                <c:pt idx="99">
                  <c:v>12870</c:v>
                </c:pt>
                <c:pt idx="100">
                  <c:v>13000</c:v>
                </c:pt>
              </c:numCache>
            </c:numRef>
          </c:xVal>
          <c:yVal>
            <c:numRef>
              <c:f>'Cota de Jusante'!$B$9:$B$109</c:f>
              <c:numCache>
                <c:formatCode>0.00</c:formatCode>
                <c:ptCount val="101"/>
                <c:pt idx="0">
                  <c:v>556.7177734375</c:v>
                </c:pt>
                <c:pt idx="1">
                  <c:v>556.87533743464746</c:v>
                </c:pt>
                <c:pt idx="2">
                  <c:v>557.03039087844536</c:v>
                </c:pt>
                <c:pt idx="3">
                  <c:v>557.18296232531054</c:v>
                </c:pt>
                <c:pt idx="4">
                  <c:v>557.33308033165997</c:v>
                </c:pt>
                <c:pt idx="5">
                  <c:v>557.48077345391061</c:v>
                </c:pt>
                <c:pt idx="6">
                  <c:v>557.62607024847944</c:v>
                </c:pt>
                <c:pt idx="7">
                  <c:v>557.76899927178329</c:v>
                </c:pt>
                <c:pt idx="8">
                  <c:v>557.90958908023913</c:v>
                </c:pt>
                <c:pt idx="9">
                  <c:v>558.04786823026393</c:v>
                </c:pt>
                <c:pt idx="10">
                  <c:v>558.18386527827465</c:v>
                </c:pt>
                <c:pt idx="11">
                  <c:v>558.31760878068815</c:v>
                </c:pt>
                <c:pt idx="12">
                  <c:v>558.44912729392126</c:v>
                </c:pt>
                <c:pt idx="13">
                  <c:v>558.5784493743912</c:v>
                </c:pt>
                <c:pt idx="14">
                  <c:v>558.70560357851457</c:v>
                </c:pt>
                <c:pt idx="15">
                  <c:v>558.83061846270857</c:v>
                </c:pt>
                <c:pt idx="16">
                  <c:v>558.95352258339005</c:v>
                </c:pt>
                <c:pt idx="17">
                  <c:v>559.07434449697587</c:v>
                </c:pt>
                <c:pt idx="18">
                  <c:v>559.19311275988309</c:v>
                </c:pt>
                <c:pt idx="19">
                  <c:v>559.30985592852846</c:v>
                </c:pt>
                <c:pt idx="20">
                  <c:v>559.42460255932917</c:v>
                </c:pt>
                <c:pt idx="21">
                  <c:v>559.53738120870196</c:v>
                </c:pt>
                <c:pt idx="22">
                  <c:v>559.64822043306378</c:v>
                </c:pt>
                <c:pt idx="23">
                  <c:v>559.7571487888315</c:v>
                </c:pt>
                <c:pt idx="24">
                  <c:v>559.8641948324223</c:v>
                </c:pt>
                <c:pt idx="25">
                  <c:v>559.96938712025292</c:v>
                </c:pt>
                <c:pt idx="26">
                  <c:v>560.07275420874032</c:v>
                </c:pt>
                <c:pt idx="27">
                  <c:v>560.17432465430136</c:v>
                </c:pt>
                <c:pt idx="28">
                  <c:v>560.27412701335322</c:v>
                </c:pt>
                <c:pt idx="29">
                  <c:v>560.37218984231254</c:v>
                </c:pt>
                <c:pt idx="30">
                  <c:v>560.46854169759649</c:v>
                </c:pt>
                <c:pt idx="31">
                  <c:v>560.56321113562183</c:v>
                </c:pt>
                <c:pt idx="32">
                  <c:v>560.65622671280562</c:v>
                </c:pt>
                <c:pt idx="33">
                  <c:v>560.7476169855646</c:v>
                </c:pt>
                <c:pt idx="34">
                  <c:v>560.83741051031598</c:v>
                </c:pt>
                <c:pt idx="35">
                  <c:v>560.92563584347647</c:v>
                </c:pt>
                <c:pt idx="36">
                  <c:v>561.01232154146305</c:v>
                </c:pt>
                <c:pt idx="37">
                  <c:v>561.0974961606928</c:v>
                </c:pt>
                <c:pt idx="38">
                  <c:v>561.18118825758245</c:v>
                </c:pt>
                <c:pt idx="39">
                  <c:v>561.26342638854908</c:v>
                </c:pt>
                <c:pt idx="40">
                  <c:v>561.34423911000954</c:v>
                </c:pt>
                <c:pt idx="41">
                  <c:v>561.4236549783808</c:v>
                </c:pt>
                <c:pt idx="42">
                  <c:v>561.5017025500797</c:v>
                </c:pt>
                <c:pt idx="43">
                  <c:v>561.57841038152333</c:v>
                </c:pt>
                <c:pt idx="44">
                  <c:v>561.65380702912853</c:v>
                </c:pt>
                <c:pt idx="45">
                  <c:v>561.72792104931227</c:v>
                </c:pt>
                <c:pt idx="46">
                  <c:v>561.8007809984914</c:v>
                </c:pt>
                <c:pt idx="47">
                  <c:v>561.87241543308301</c:v>
                </c:pt>
                <c:pt idx="48">
                  <c:v>561.94285290950381</c:v>
                </c:pt>
                <c:pt idx="49">
                  <c:v>562.01212198417102</c:v>
                </c:pt>
                <c:pt idx="50">
                  <c:v>562.08025121350124</c:v>
                </c:pt>
                <c:pt idx="51">
                  <c:v>562.14726915391168</c:v>
                </c:pt>
                <c:pt idx="52">
                  <c:v>562.21320436181918</c:v>
                </c:pt>
                <c:pt idx="53">
                  <c:v>562.27808539364059</c:v>
                </c:pt>
                <c:pt idx="54">
                  <c:v>562.341940805793</c:v>
                </c:pt>
                <c:pt idx="55">
                  <c:v>562.40479915469314</c:v>
                </c:pt>
                <c:pt idx="56">
                  <c:v>562.46668899675819</c:v>
                </c:pt>
                <c:pt idx="57">
                  <c:v>562.52763888840491</c:v>
                </c:pt>
                <c:pt idx="58">
                  <c:v>562.58767738605025</c:v>
                </c:pt>
                <c:pt idx="59">
                  <c:v>562.64683304611117</c:v>
                </c:pt>
                <c:pt idx="60">
                  <c:v>562.70513442500464</c:v>
                </c:pt>
                <c:pt idx="61">
                  <c:v>562.76261007914752</c:v>
                </c:pt>
                <c:pt idx="62">
                  <c:v>562.81928856495676</c:v>
                </c:pt>
                <c:pt idx="63">
                  <c:v>562.87519843884934</c:v>
                </c:pt>
                <c:pt idx="64">
                  <c:v>562.93036825724221</c:v>
                </c:pt>
                <c:pt idx="65">
                  <c:v>562.98482657655222</c:v>
                </c:pt>
                <c:pt idx="66">
                  <c:v>563.03860195319635</c:v>
                </c:pt>
                <c:pt idx="67">
                  <c:v>563.09172294359144</c:v>
                </c:pt>
                <c:pt idx="68">
                  <c:v>563.14421810415456</c:v>
                </c:pt>
                <c:pt idx="69">
                  <c:v>563.19611599130269</c:v>
                </c:pt>
                <c:pt idx="70">
                  <c:v>563.24744516145256</c:v>
                </c:pt>
                <c:pt idx="71">
                  <c:v>563.29823417102125</c:v>
                </c:pt>
                <c:pt idx="72">
                  <c:v>563.34851157642561</c:v>
                </c:pt>
                <c:pt idx="73">
                  <c:v>563.3983059340826</c:v>
                </c:pt>
                <c:pt idx="74">
                  <c:v>563.44764580040919</c:v>
                </c:pt>
                <c:pt idx="75">
                  <c:v>563.49655973182223</c:v>
                </c:pt>
                <c:pt idx="76">
                  <c:v>563.5450762847388</c:v>
                </c:pt>
                <c:pt idx="77">
                  <c:v>563.59322401557563</c:v>
                </c:pt>
                <c:pt idx="78">
                  <c:v>563.64103148074992</c:v>
                </c:pt>
                <c:pt idx="79">
                  <c:v>563.68852723667828</c:v>
                </c:pt>
                <c:pt idx="80">
                  <c:v>563.73573983977792</c:v>
                </c:pt>
                <c:pt idx="81">
                  <c:v>563.78269784646568</c:v>
                </c:pt>
                <c:pt idx="82">
                  <c:v>563.82942981315841</c:v>
                </c:pt>
                <c:pt idx="83">
                  <c:v>563.8759642962732</c:v>
                </c:pt>
                <c:pt idx="84">
                  <c:v>563.92232985222677</c:v>
                </c:pt>
                <c:pt idx="85">
                  <c:v>563.9685550374362</c:v>
                </c:pt>
                <c:pt idx="86">
                  <c:v>564.01466840831847</c:v>
                </c:pt>
                <c:pt idx="87">
                  <c:v>564.06069852129042</c:v>
                </c:pt>
                <c:pt idx="88">
                  <c:v>564.10667393276901</c:v>
                </c:pt>
                <c:pt idx="89">
                  <c:v>564.1526231991711</c:v>
                </c:pt>
                <c:pt idx="90">
                  <c:v>564.19857487691365</c:v>
                </c:pt>
                <c:pt idx="91">
                  <c:v>564.24455752241374</c:v>
                </c:pt>
                <c:pt idx="92">
                  <c:v>564.29059969208811</c:v>
                </c:pt>
                <c:pt idx="93">
                  <c:v>564.33672994235394</c:v>
                </c:pt>
                <c:pt idx="94">
                  <c:v>564.38297682962786</c:v>
                </c:pt>
                <c:pt idx="95">
                  <c:v>564.42936891032696</c:v>
                </c:pt>
                <c:pt idx="96">
                  <c:v>564.47593474086818</c:v>
                </c:pt>
                <c:pt idx="97">
                  <c:v>564.52270287766851</c:v>
                </c:pt>
                <c:pt idx="98">
                  <c:v>564.56970187714478</c:v>
                </c:pt>
                <c:pt idx="99">
                  <c:v>564.61696029571385</c:v>
                </c:pt>
                <c:pt idx="100">
                  <c:v>564.6645066897928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C-403F-B292-C235C326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710688"/>
        <c:axId val="1470703968"/>
      </c:scatterChart>
      <c:valAx>
        <c:axId val="14707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03968"/>
        <c:crosses val="autoZero"/>
        <c:crossBetween val="midCat"/>
      </c:valAx>
      <c:valAx>
        <c:axId val="14707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0</xdr:rowOff>
    </xdr:from>
    <xdr:to>
      <xdr:col>13</xdr:col>
      <xdr:colOff>304800</xdr:colOff>
      <xdr:row>23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9FC49B-D884-4728-966F-154F63D84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479A-4AB2-4139-AC97-4E1C49AF264B}">
  <dimension ref="A1:M36"/>
  <sheetViews>
    <sheetView workbookViewId="0">
      <selection activeCell="C10" sqref="C10"/>
    </sheetView>
  </sheetViews>
  <sheetFormatPr defaultRowHeight="15" x14ac:dyDescent="0.25"/>
  <cols>
    <col min="1" max="1" width="30.85546875" customWidth="1"/>
    <col min="2" max="2" width="12.28515625" customWidth="1"/>
    <col min="3" max="6" width="10.7109375" customWidth="1"/>
  </cols>
  <sheetData>
    <row r="1" spans="1:11" ht="20.100000000000001" customHeight="1" x14ac:dyDescent="0.25">
      <c r="A1" s="4" t="s">
        <v>0</v>
      </c>
      <c r="B1" s="5"/>
      <c r="C1" s="6"/>
      <c r="D1" s="6"/>
      <c r="E1" s="6"/>
      <c r="F1" s="6"/>
      <c r="G1" s="22" t="s">
        <v>39</v>
      </c>
      <c r="H1" s="22" t="s">
        <v>40</v>
      </c>
      <c r="I1" s="22" t="s">
        <v>43</v>
      </c>
      <c r="J1" s="22" t="s">
        <v>41</v>
      </c>
      <c r="K1" s="22" t="s">
        <v>42</v>
      </c>
    </row>
    <row r="2" spans="1:11" ht="20.100000000000001" customHeight="1" x14ac:dyDescent="0.25">
      <c r="A2" s="4" t="s">
        <v>1</v>
      </c>
      <c r="B2" s="5" t="s">
        <v>66</v>
      </c>
      <c r="C2" s="6"/>
      <c r="D2" s="6"/>
      <c r="E2" s="6"/>
      <c r="F2" s="6"/>
      <c r="G2" s="21"/>
      <c r="H2" s="21"/>
      <c r="I2" s="21"/>
      <c r="J2" s="21"/>
      <c r="K2" s="21"/>
    </row>
    <row r="3" spans="1:11" ht="20.100000000000001" customHeight="1" x14ac:dyDescent="0.25">
      <c r="A3" s="4" t="s">
        <v>10</v>
      </c>
      <c r="B3" s="5">
        <v>1423</v>
      </c>
      <c r="C3" s="6"/>
      <c r="D3" s="6"/>
      <c r="E3" s="6"/>
      <c r="F3" s="6"/>
      <c r="G3" s="21"/>
      <c r="H3" s="21"/>
      <c r="I3" s="21"/>
      <c r="J3" s="21"/>
      <c r="K3" s="21"/>
    </row>
    <row r="4" spans="1:11" ht="20.100000000000001" customHeight="1" x14ac:dyDescent="0.25">
      <c r="A4" s="4" t="s">
        <v>11</v>
      </c>
      <c r="B4" s="5">
        <v>1423</v>
      </c>
      <c r="C4" s="6"/>
      <c r="D4" s="6"/>
      <c r="E4" s="6"/>
      <c r="F4" s="6"/>
      <c r="G4" s="21"/>
      <c r="H4" s="21"/>
      <c r="I4" s="21"/>
      <c r="J4" s="21"/>
      <c r="K4" s="21"/>
    </row>
    <row r="5" spans="1:11" ht="20.100000000000001" customHeight="1" x14ac:dyDescent="0.25">
      <c r="A5" s="4" t="s">
        <v>12</v>
      </c>
      <c r="B5" s="5">
        <v>1423</v>
      </c>
      <c r="C5" s="6"/>
      <c r="D5" s="6"/>
      <c r="E5" s="6"/>
      <c r="F5" s="6"/>
      <c r="G5" s="21"/>
      <c r="H5" s="21"/>
      <c r="I5" s="21"/>
      <c r="J5" s="21"/>
      <c r="K5" s="21"/>
    </row>
    <row r="6" spans="1:11" ht="20.100000000000001" customHeight="1" x14ac:dyDescent="0.25">
      <c r="A6" s="4" t="s">
        <v>13</v>
      </c>
      <c r="B6" s="5">
        <v>1423</v>
      </c>
      <c r="C6" s="6"/>
      <c r="D6" s="6"/>
      <c r="E6" s="6"/>
      <c r="F6" s="6"/>
      <c r="G6" s="21"/>
      <c r="H6" s="21"/>
      <c r="I6" s="21"/>
      <c r="J6" s="21"/>
      <c r="K6" s="21"/>
    </row>
    <row r="7" spans="1:11" ht="20.100000000000001" customHeight="1" x14ac:dyDescent="0.25">
      <c r="A7" s="4" t="s">
        <v>8</v>
      </c>
      <c r="B7" s="5"/>
      <c r="C7" s="6"/>
      <c r="D7" s="6"/>
      <c r="E7" s="6"/>
      <c r="F7" s="6"/>
      <c r="G7" s="22">
        <v>6</v>
      </c>
      <c r="H7" s="22"/>
      <c r="I7" s="22"/>
      <c r="J7" s="22"/>
      <c r="K7" s="22"/>
    </row>
    <row r="8" spans="1:11" ht="20.100000000000001" customHeight="1" x14ac:dyDescent="0.25">
      <c r="A8" s="4" t="s">
        <v>9</v>
      </c>
      <c r="B8" s="5"/>
      <c r="C8" s="6"/>
      <c r="D8" s="6"/>
      <c r="E8" s="6"/>
      <c r="F8" s="6"/>
      <c r="G8" s="22">
        <v>184</v>
      </c>
      <c r="H8" s="22"/>
      <c r="I8" s="22"/>
      <c r="J8" s="22"/>
      <c r="K8" s="22"/>
    </row>
    <row r="9" spans="1:11" ht="20.100000000000001" customHeight="1" x14ac:dyDescent="0.25">
      <c r="A9" s="4" t="s">
        <v>7</v>
      </c>
      <c r="B9" s="5">
        <v>1</v>
      </c>
      <c r="C9" s="6"/>
      <c r="D9" s="6"/>
      <c r="E9" s="6"/>
      <c r="F9" s="6"/>
      <c r="G9" s="22"/>
      <c r="H9" s="22"/>
      <c r="I9" s="22"/>
      <c r="J9" s="22"/>
      <c r="K9" s="22"/>
    </row>
    <row r="10" spans="1:11" ht="20.100000000000001" customHeight="1" x14ac:dyDescent="0.25">
      <c r="A10" s="4" t="s">
        <v>14</v>
      </c>
      <c r="B10" s="5"/>
      <c r="C10" s="6"/>
      <c r="D10" s="6"/>
      <c r="E10" s="6"/>
      <c r="F10" s="6"/>
      <c r="G10" s="22">
        <v>335</v>
      </c>
      <c r="H10" s="22"/>
      <c r="I10" s="22"/>
      <c r="J10" s="22"/>
      <c r="K10" s="22"/>
    </row>
    <row r="11" spans="1:11" ht="20.100000000000001" customHeight="1" x14ac:dyDescent="0.25">
      <c r="A11" s="4" t="s">
        <v>44</v>
      </c>
      <c r="B11" s="5">
        <f>G10*G7+H10*H7+I10*I7+J10*J7+K10*K7</f>
        <v>2010</v>
      </c>
      <c r="C11" s="6"/>
      <c r="D11" s="6"/>
      <c r="E11" s="6"/>
      <c r="F11" s="6"/>
      <c r="G11" s="22"/>
      <c r="H11" s="22"/>
      <c r="I11" s="22"/>
      <c r="J11" s="22"/>
      <c r="K11" s="22"/>
    </row>
    <row r="12" spans="1:11" ht="20.100000000000001" customHeight="1" x14ac:dyDescent="0.25">
      <c r="A12" s="4" t="s">
        <v>6</v>
      </c>
      <c r="B12" s="5"/>
      <c r="C12" s="6"/>
      <c r="D12" s="6"/>
      <c r="E12" s="6"/>
      <c r="F12" s="6"/>
      <c r="G12" s="22">
        <v>61.7</v>
      </c>
      <c r="H12" s="22"/>
      <c r="I12" s="22"/>
      <c r="J12" s="22"/>
      <c r="K12" s="22"/>
    </row>
    <row r="13" spans="1:11" ht="20.100000000000001" customHeight="1" x14ac:dyDescent="0.25">
      <c r="A13" s="4" t="s">
        <v>15</v>
      </c>
      <c r="B13" s="7">
        <v>0.56269999999999998</v>
      </c>
      <c r="C13" s="8"/>
      <c r="D13" s="8"/>
      <c r="E13" s="8"/>
      <c r="F13" s="8"/>
      <c r="G13" s="21"/>
      <c r="H13" s="21"/>
      <c r="I13" s="21"/>
      <c r="J13" s="21"/>
      <c r="K13" s="21"/>
    </row>
    <row r="14" spans="1:11" ht="20.100000000000001" customHeight="1" x14ac:dyDescent="0.25">
      <c r="A14" s="4" t="s">
        <v>16</v>
      </c>
      <c r="B14" s="7">
        <v>8.8900000000000003E-3</v>
      </c>
      <c r="C14" s="8"/>
      <c r="D14" s="8"/>
      <c r="E14" s="8"/>
      <c r="F14" s="8"/>
      <c r="G14" s="21"/>
      <c r="H14" s="21"/>
      <c r="I14" s="21"/>
      <c r="J14" s="21"/>
      <c r="K14" s="21"/>
    </row>
    <row r="15" spans="1:11" ht="20.100000000000001" customHeight="1" x14ac:dyDescent="0.25">
      <c r="A15" s="4" t="s">
        <v>17</v>
      </c>
      <c r="B15" s="48">
        <v>13000</v>
      </c>
      <c r="C15" s="6"/>
      <c r="D15" s="6"/>
      <c r="E15" s="6"/>
      <c r="F15" s="6"/>
      <c r="G15" s="21"/>
      <c r="H15" s="21"/>
      <c r="I15" s="21"/>
      <c r="J15" s="21"/>
      <c r="K15" s="21"/>
    </row>
    <row r="16" spans="1:11" ht="20.100000000000001" customHeight="1" x14ac:dyDescent="0.25">
      <c r="A16" s="4" t="s">
        <v>2</v>
      </c>
      <c r="B16" s="9">
        <v>620.45709228515602</v>
      </c>
      <c r="C16" s="10">
        <v>0</v>
      </c>
      <c r="D16" s="10">
        <v>0</v>
      </c>
      <c r="E16" s="10">
        <v>0</v>
      </c>
      <c r="F16" s="10">
        <v>0</v>
      </c>
      <c r="G16" s="5"/>
      <c r="H16" s="21"/>
      <c r="I16" s="21"/>
      <c r="J16" s="21"/>
      <c r="K16" s="21"/>
    </row>
    <row r="17" spans="1:13" ht="20.100000000000001" customHeight="1" x14ac:dyDescent="0.25">
      <c r="A17" s="4" t="s">
        <v>4</v>
      </c>
      <c r="B17" s="9">
        <v>556.7177734375</v>
      </c>
      <c r="C17" s="10">
        <v>1.2217599432915399E-3</v>
      </c>
      <c r="D17" s="10">
        <v>-7.5121590725757401E-8</v>
      </c>
      <c r="E17" s="10">
        <v>2.1663189905124498E-12</v>
      </c>
      <c r="F17" s="10">
        <v>0</v>
      </c>
      <c r="G17" s="21"/>
      <c r="H17" s="21"/>
      <c r="I17" s="21"/>
      <c r="J17" s="21"/>
      <c r="K17" s="21"/>
    </row>
    <row r="18" spans="1:13" ht="20.100000000000001" customHeight="1" x14ac:dyDescent="0.25">
      <c r="A18" s="4" t="s">
        <v>5</v>
      </c>
      <c r="B18" s="5">
        <v>1</v>
      </c>
      <c r="C18" s="6"/>
      <c r="D18" s="6"/>
      <c r="E18" s="6"/>
      <c r="F18" s="6"/>
      <c r="G18" s="21"/>
      <c r="H18" s="21"/>
      <c r="I18" s="21"/>
      <c r="J18" s="21"/>
      <c r="K18" s="21"/>
    </row>
    <row r="19" spans="1:13" ht="20.100000000000001" customHeight="1" x14ac:dyDescent="0.25">
      <c r="A19" s="4" t="s">
        <v>3</v>
      </c>
      <c r="B19" s="5">
        <v>0.9</v>
      </c>
      <c r="C19" s="6"/>
      <c r="D19" s="6"/>
      <c r="E19" s="6"/>
      <c r="F19" s="6"/>
      <c r="G19" s="21"/>
      <c r="H19" s="21"/>
      <c r="I19" s="21"/>
      <c r="J19" s="21"/>
      <c r="K19" s="21"/>
    </row>
    <row r="20" spans="1:13" ht="20.100000000000001" customHeight="1" x14ac:dyDescent="0.25"/>
    <row r="21" spans="1:13" ht="20.100000000000001" customHeight="1" x14ac:dyDescent="0.2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ht="20.100000000000001" customHeight="1" x14ac:dyDescent="0.25">
      <c r="A22" s="16"/>
      <c r="B22" s="15" t="s">
        <v>49</v>
      </c>
      <c r="C22" s="15" t="s">
        <v>50</v>
      </c>
      <c r="D22" s="15" t="s">
        <v>51</v>
      </c>
      <c r="E22" s="15" t="s">
        <v>52</v>
      </c>
      <c r="F22" s="15" t="s">
        <v>53</v>
      </c>
      <c r="G22" s="15" t="s">
        <v>54</v>
      </c>
      <c r="H22" s="15" t="s">
        <v>55</v>
      </c>
      <c r="I22" s="15" t="s">
        <v>56</v>
      </c>
      <c r="J22" s="15" t="s">
        <v>57</v>
      </c>
      <c r="K22" s="15" t="s">
        <v>58</v>
      </c>
      <c r="L22" s="15" t="s">
        <v>59</v>
      </c>
      <c r="M22" s="15" t="s">
        <v>60</v>
      </c>
    </row>
    <row r="23" spans="1:13" ht="20.100000000000001" customHeight="1" x14ac:dyDescent="0.25">
      <c r="A23" s="16" t="s">
        <v>61</v>
      </c>
      <c r="B23" s="28">
        <v>1942.63736264</v>
      </c>
      <c r="C23" s="28">
        <v>1836.5824175800001</v>
      </c>
      <c r="D23" s="28">
        <v>1648.8021977999999</v>
      </c>
      <c r="E23" s="28">
        <v>1127.65934066</v>
      </c>
      <c r="F23" s="28">
        <v>819.23076922999996</v>
      </c>
      <c r="G23" s="28">
        <v>681.57142856999997</v>
      </c>
      <c r="H23" s="28">
        <v>555.01098901</v>
      </c>
      <c r="I23" s="28">
        <v>455.69230769000001</v>
      </c>
      <c r="J23" s="28">
        <v>468.07692307999997</v>
      </c>
      <c r="K23" s="28">
        <v>555.46153846000004</v>
      </c>
      <c r="L23" s="28">
        <v>791.82417582000005</v>
      </c>
      <c r="M23" s="28">
        <v>1350.05494505</v>
      </c>
    </row>
    <row r="24" spans="1:13" ht="20.100000000000001" customHeight="1" x14ac:dyDescent="0.25"/>
    <row r="25" spans="1:13" ht="20.100000000000001" customHeight="1" x14ac:dyDescent="0.25"/>
    <row r="26" spans="1:13" ht="20.100000000000001" customHeight="1" x14ac:dyDescent="0.25">
      <c r="F26" t="s">
        <v>62</v>
      </c>
    </row>
    <row r="27" spans="1:13" ht="20.100000000000001" customHeight="1" x14ac:dyDescent="0.25"/>
    <row r="28" spans="1:13" ht="20.100000000000001" customHeight="1" x14ac:dyDescent="0.25"/>
    <row r="29" spans="1:13" ht="20.100000000000001" customHeight="1" x14ac:dyDescent="0.25"/>
    <row r="30" spans="1:13" ht="20.100000000000001" customHeight="1" x14ac:dyDescent="0.25"/>
    <row r="31" spans="1:13" ht="20.100000000000001" customHeight="1" x14ac:dyDescent="0.25"/>
    <row r="32" spans="1:13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9FE6-8C15-4DC2-8B32-C15821B03BEC}">
  <dimension ref="A1:O109"/>
  <sheetViews>
    <sheetView workbookViewId="0">
      <selection activeCell="F21" sqref="F21"/>
    </sheetView>
  </sheetViews>
  <sheetFormatPr defaultRowHeight="15" x14ac:dyDescent="0.25"/>
  <cols>
    <col min="1" max="1" width="21" customWidth="1"/>
    <col min="2" max="2" width="23.140625" customWidth="1"/>
    <col min="3" max="4" width="20.42578125" customWidth="1"/>
    <col min="5" max="5" width="14" customWidth="1"/>
    <col min="15" max="15" width="19.5703125" customWidth="1"/>
  </cols>
  <sheetData>
    <row r="1" spans="1:4" ht="18" x14ac:dyDescent="0.25">
      <c r="A1" s="13" t="s">
        <v>34</v>
      </c>
      <c r="B1" s="2">
        <f>'Dados atemporais'!B16</f>
        <v>620.45709228515602</v>
      </c>
      <c r="C1" s="32">
        <v>620.45709228515602</v>
      </c>
      <c r="D1" s="12"/>
    </row>
    <row r="2" spans="1:4" ht="18" x14ac:dyDescent="0.25">
      <c r="A2" s="13" t="s">
        <v>35</v>
      </c>
      <c r="B2" s="1">
        <f>'Dados atemporais'!C16</f>
        <v>0</v>
      </c>
      <c r="C2" s="12">
        <v>0</v>
      </c>
      <c r="D2" s="12"/>
    </row>
    <row r="3" spans="1:4" ht="18" x14ac:dyDescent="0.25">
      <c r="A3" s="13" t="s">
        <v>36</v>
      </c>
      <c r="B3" s="1">
        <f>'Dados atemporais'!D16</f>
        <v>0</v>
      </c>
    </row>
    <row r="4" spans="1:4" ht="18" x14ac:dyDescent="0.25">
      <c r="A4" s="13" t="s">
        <v>37</v>
      </c>
      <c r="B4" s="1">
        <f>'Dados atemporais'!E16</f>
        <v>0</v>
      </c>
    </row>
    <row r="5" spans="1:4" ht="18" x14ac:dyDescent="0.25">
      <c r="A5" s="13" t="s">
        <v>38</v>
      </c>
      <c r="B5" s="1">
        <f>'Dados atemporais'!F16</f>
        <v>0</v>
      </c>
    </row>
    <row r="6" spans="1:4" x14ac:dyDescent="0.25">
      <c r="A6" s="13" t="s">
        <v>31</v>
      </c>
      <c r="B6" s="23">
        <f>AVERAGE(D9:D109)</f>
        <v>0</v>
      </c>
    </row>
    <row r="7" spans="1:4" x14ac:dyDescent="0.25">
      <c r="A7" s="13"/>
      <c r="B7" s="14"/>
    </row>
    <row r="8" spans="1:4" x14ac:dyDescent="0.25">
      <c r="A8" s="15" t="s">
        <v>25</v>
      </c>
      <c r="B8" s="16" t="s">
        <v>26</v>
      </c>
      <c r="C8" s="16" t="s">
        <v>27</v>
      </c>
      <c r="D8" s="27" t="s">
        <v>46</v>
      </c>
    </row>
    <row r="9" spans="1:4" x14ac:dyDescent="0.25">
      <c r="A9" s="17">
        <f>'Dados atemporais'!B6</f>
        <v>1423</v>
      </c>
      <c r="B9" s="17">
        <f>B$1+B$2*A9+B$3*A9^2+B$4*A9^3+B$5*A9^4</f>
        <v>620.45709228515602</v>
      </c>
      <c r="C9" s="39">
        <f>$C$1+B9*$C$2</f>
        <v>620.45709228515602</v>
      </c>
      <c r="D9" s="40">
        <f>(ABS(B9-C9)/B9)</f>
        <v>0</v>
      </c>
    </row>
    <row r="10" spans="1:4" x14ac:dyDescent="0.25">
      <c r="A10" s="17">
        <f>A9+('Dados atemporais'!B$4-'Dados atemporais'!B$3)/100</f>
        <v>1423</v>
      </c>
      <c r="B10" s="17">
        <f t="shared" ref="B10:B73" si="0">B$1+B$2*A10+B$3*A10^2+B$4*A10^3+B$5*A10^4</f>
        <v>620.45709228515602</v>
      </c>
      <c r="C10" s="39">
        <f t="shared" ref="C10:C73" si="1">$C$1+B10*$C$2</f>
        <v>620.45709228515602</v>
      </c>
      <c r="D10" s="40">
        <f t="shared" ref="D10:D73" si="2">(ABS(B10-C10)/B10)</f>
        <v>0</v>
      </c>
    </row>
    <row r="11" spans="1:4" x14ac:dyDescent="0.25">
      <c r="A11" s="17">
        <f>A10+('Dados atemporais'!B$4-'Dados atemporais'!B$3)/100</f>
        <v>1423</v>
      </c>
      <c r="B11" s="17">
        <f t="shared" si="0"/>
        <v>620.45709228515602</v>
      </c>
      <c r="C11" s="39">
        <f t="shared" si="1"/>
        <v>620.45709228515602</v>
      </c>
      <c r="D11" s="40">
        <f t="shared" si="2"/>
        <v>0</v>
      </c>
    </row>
    <row r="12" spans="1:4" x14ac:dyDescent="0.25">
      <c r="A12" s="17">
        <f>A11+('Dados atemporais'!B$4-'Dados atemporais'!B$3)/100</f>
        <v>1423</v>
      </c>
      <c r="B12" s="17">
        <f t="shared" si="0"/>
        <v>620.45709228515602</v>
      </c>
      <c r="C12" s="39">
        <f t="shared" si="1"/>
        <v>620.45709228515602</v>
      </c>
      <c r="D12" s="40">
        <f t="shared" si="2"/>
        <v>0</v>
      </c>
    </row>
    <row r="13" spans="1:4" x14ac:dyDescent="0.25">
      <c r="A13" s="17">
        <f>A12+('Dados atemporais'!B$4-'Dados atemporais'!B$3)/100</f>
        <v>1423</v>
      </c>
      <c r="B13" s="17">
        <f t="shared" si="0"/>
        <v>620.45709228515602</v>
      </c>
      <c r="C13" s="39">
        <f t="shared" si="1"/>
        <v>620.45709228515602</v>
      </c>
      <c r="D13" s="40">
        <f t="shared" si="2"/>
        <v>0</v>
      </c>
    </row>
    <row r="14" spans="1:4" x14ac:dyDescent="0.25">
      <c r="A14" s="17">
        <f>A13+('Dados atemporais'!B$4-'Dados atemporais'!B$3)/100</f>
        <v>1423</v>
      </c>
      <c r="B14" s="17">
        <f t="shared" si="0"/>
        <v>620.45709228515602</v>
      </c>
      <c r="C14" s="39">
        <f t="shared" si="1"/>
        <v>620.45709228515602</v>
      </c>
      <c r="D14" s="40">
        <f t="shared" si="2"/>
        <v>0</v>
      </c>
    </row>
    <row r="15" spans="1:4" x14ac:dyDescent="0.25">
      <c r="A15" s="17">
        <f>A14+('Dados atemporais'!B$4-'Dados atemporais'!B$3)/100</f>
        <v>1423</v>
      </c>
      <c r="B15" s="17">
        <f t="shared" si="0"/>
        <v>620.45709228515602</v>
      </c>
      <c r="C15" s="39">
        <f t="shared" si="1"/>
        <v>620.45709228515602</v>
      </c>
      <c r="D15" s="40">
        <f t="shared" si="2"/>
        <v>0</v>
      </c>
    </row>
    <row r="16" spans="1:4" x14ac:dyDescent="0.25">
      <c r="A16" s="17">
        <f>A15+('Dados atemporais'!B$4-'Dados atemporais'!B$3)/100</f>
        <v>1423</v>
      </c>
      <c r="B16" s="17">
        <f t="shared" si="0"/>
        <v>620.45709228515602</v>
      </c>
      <c r="C16" s="39">
        <f t="shared" si="1"/>
        <v>620.45709228515602</v>
      </c>
      <c r="D16" s="40">
        <f t="shared" si="2"/>
        <v>0</v>
      </c>
    </row>
    <row r="17" spans="1:15" x14ac:dyDescent="0.25">
      <c r="A17" s="17">
        <f>A16+('Dados atemporais'!B$4-'Dados atemporais'!B$3)/100</f>
        <v>1423</v>
      </c>
      <c r="B17" s="17">
        <f t="shared" si="0"/>
        <v>620.45709228515602</v>
      </c>
      <c r="C17" s="39">
        <f t="shared" si="1"/>
        <v>620.45709228515602</v>
      </c>
      <c r="D17" s="40">
        <f t="shared" si="2"/>
        <v>0</v>
      </c>
    </row>
    <row r="18" spans="1:15" x14ac:dyDescent="0.25">
      <c r="A18" s="17">
        <f>A17+('Dados atemporais'!B$4-'Dados atemporais'!B$3)/100</f>
        <v>1423</v>
      </c>
      <c r="B18" s="17">
        <f t="shared" si="0"/>
        <v>620.45709228515602</v>
      </c>
      <c r="C18" s="39">
        <f t="shared" si="1"/>
        <v>620.45709228515602</v>
      </c>
      <c r="D18" s="40">
        <f t="shared" si="2"/>
        <v>0</v>
      </c>
    </row>
    <row r="19" spans="1:15" x14ac:dyDescent="0.25">
      <c r="A19" s="17">
        <f>A18+('Dados atemporais'!B$4-'Dados atemporais'!B$3)/100</f>
        <v>1423</v>
      </c>
      <c r="B19" s="17">
        <f t="shared" si="0"/>
        <v>620.45709228515602</v>
      </c>
      <c r="C19" s="39">
        <f t="shared" si="1"/>
        <v>620.45709228515602</v>
      </c>
      <c r="D19" s="40">
        <f t="shared" si="2"/>
        <v>0</v>
      </c>
    </row>
    <row r="20" spans="1:15" x14ac:dyDescent="0.25">
      <c r="A20" s="17">
        <f>A19+('Dados atemporais'!B$4-'Dados atemporais'!B$3)/100</f>
        <v>1423</v>
      </c>
      <c r="B20" s="17">
        <f t="shared" si="0"/>
        <v>620.45709228515602</v>
      </c>
      <c r="C20" s="39">
        <f t="shared" si="1"/>
        <v>620.45709228515602</v>
      </c>
      <c r="D20" s="40">
        <f t="shared" si="2"/>
        <v>0</v>
      </c>
    </row>
    <row r="21" spans="1:15" x14ac:dyDescent="0.25">
      <c r="A21" s="17">
        <f>A20+('Dados atemporais'!B$4-'Dados atemporais'!B$3)/100</f>
        <v>1423</v>
      </c>
      <c r="B21" s="17">
        <f t="shared" si="0"/>
        <v>620.45709228515602</v>
      </c>
      <c r="C21" s="39">
        <f t="shared" si="1"/>
        <v>620.45709228515602</v>
      </c>
      <c r="D21" s="40">
        <f t="shared" si="2"/>
        <v>0</v>
      </c>
    </row>
    <row r="22" spans="1:15" x14ac:dyDescent="0.25">
      <c r="A22" s="17">
        <f>A21+('Dados atemporais'!B$4-'Dados atemporais'!B$3)/100</f>
        <v>1423</v>
      </c>
      <c r="B22" s="17">
        <f t="shared" si="0"/>
        <v>620.45709228515602</v>
      </c>
      <c r="C22" s="39">
        <f t="shared" si="1"/>
        <v>620.45709228515602</v>
      </c>
      <c r="D22" s="40">
        <f t="shared" si="2"/>
        <v>0</v>
      </c>
    </row>
    <row r="23" spans="1:15" x14ac:dyDescent="0.25">
      <c r="A23" s="17">
        <f>A22+('Dados atemporais'!B$4-'Dados atemporais'!B$3)/100</f>
        <v>1423</v>
      </c>
      <c r="B23" s="17">
        <f t="shared" si="0"/>
        <v>620.45709228515602</v>
      </c>
      <c r="C23" s="39">
        <f t="shared" si="1"/>
        <v>620.45709228515602</v>
      </c>
      <c r="D23" s="40">
        <f t="shared" si="2"/>
        <v>0</v>
      </c>
    </row>
    <row r="24" spans="1:15" x14ac:dyDescent="0.25">
      <c r="A24" s="17">
        <f>A23+('Dados atemporais'!B$4-'Dados atemporais'!B$3)/100</f>
        <v>1423</v>
      </c>
      <c r="B24" s="17">
        <f t="shared" si="0"/>
        <v>620.45709228515602</v>
      </c>
      <c r="C24" s="39">
        <f t="shared" si="1"/>
        <v>620.45709228515602</v>
      </c>
      <c r="D24" s="40">
        <f t="shared" si="2"/>
        <v>0</v>
      </c>
    </row>
    <row r="25" spans="1:15" x14ac:dyDescent="0.25">
      <c r="A25" s="17">
        <f>A24+('Dados atemporais'!B$4-'Dados atemporais'!B$3)/100</f>
        <v>1423</v>
      </c>
      <c r="B25" s="17">
        <f t="shared" si="0"/>
        <v>620.45709228515602</v>
      </c>
      <c r="C25" s="39">
        <f t="shared" si="1"/>
        <v>620.45709228515602</v>
      </c>
      <c r="D25" s="40">
        <f t="shared" si="2"/>
        <v>0</v>
      </c>
    </row>
    <row r="26" spans="1:15" x14ac:dyDescent="0.25">
      <c r="A26" s="17">
        <f>A25+('Dados atemporais'!B$4-'Dados atemporais'!B$3)/100</f>
        <v>1423</v>
      </c>
      <c r="B26" s="17">
        <f t="shared" si="0"/>
        <v>620.45709228515602</v>
      </c>
      <c r="C26" s="39">
        <f t="shared" si="1"/>
        <v>620.45709228515602</v>
      </c>
      <c r="D26" s="40">
        <f t="shared" si="2"/>
        <v>0</v>
      </c>
    </row>
    <row r="27" spans="1:15" x14ac:dyDescent="0.25">
      <c r="A27" s="17">
        <f>A26+('Dados atemporais'!B$4-'Dados atemporais'!B$3)/100</f>
        <v>1423</v>
      </c>
      <c r="B27" s="17">
        <f t="shared" si="0"/>
        <v>620.45709228515602</v>
      </c>
      <c r="C27" s="39">
        <f t="shared" si="1"/>
        <v>620.45709228515602</v>
      </c>
      <c r="D27" s="40">
        <f t="shared" si="2"/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7">
        <f>A27+('Dados atemporais'!B$4-'Dados atemporais'!B$3)/100</f>
        <v>1423</v>
      </c>
      <c r="B28" s="17">
        <f t="shared" si="0"/>
        <v>620.45709228515602</v>
      </c>
      <c r="C28" s="39">
        <f t="shared" si="1"/>
        <v>620.45709228515602</v>
      </c>
      <c r="D28" s="40">
        <f t="shared" si="2"/>
        <v>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5" customHeight="1" x14ac:dyDescent="0.25">
      <c r="A29" s="17">
        <f>A28+('Dados atemporais'!B$4-'Dados atemporais'!B$3)/100</f>
        <v>1423</v>
      </c>
      <c r="B29" s="17">
        <f t="shared" si="0"/>
        <v>620.45709228515602</v>
      </c>
      <c r="C29" s="39">
        <f t="shared" si="1"/>
        <v>620.45709228515602</v>
      </c>
      <c r="D29" s="40">
        <f t="shared" si="2"/>
        <v>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 customHeight="1" x14ac:dyDescent="0.25">
      <c r="A30" s="17">
        <f>A29+('Dados atemporais'!B$4-'Dados atemporais'!B$3)/100</f>
        <v>1423</v>
      </c>
      <c r="B30" s="17">
        <f t="shared" si="0"/>
        <v>620.45709228515602</v>
      </c>
      <c r="C30" s="39">
        <f t="shared" si="1"/>
        <v>620.45709228515602</v>
      </c>
      <c r="D30" s="40">
        <f t="shared" si="2"/>
        <v>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5" customHeight="1" x14ac:dyDescent="0.25">
      <c r="A31" s="17">
        <f>A30+('Dados atemporais'!B$4-'Dados atemporais'!B$3)/100</f>
        <v>1423</v>
      </c>
      <c r="B31" s="17">
        <f t="shared" si="0"/>
        <v>620.45709228515602</v>
      </c>
      <c r="C31" s="39">
        <f t="shared" si="1"/>
        <v>620.45709228515602</v>
      </c>
      <c r="D31" s="40">
        <f t="shared" si="2"/>
        <v>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17">
        <f>A31+('Dados atemporais'!B$4-'Dados atemporais'!B$3)/100</f>
        <v>1423</v>
      </c>
      <c r="B32" s="17">
        <f t="shared" si="0"/>
        <v>620.45709228515602</v>
      </c>
      <c r="C32" s="39">
        <f t="shared" si="1"/>
        <v>620.45709228515602</v>
      </c>
      <c r="D32" s="40">
        <f t="shared" si="2"/>
        <v>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17">
        <f>A32+('Dados atemporais'!B$4-'Dados atemporais'!B$3)/100</f>
        <v>1423</v>
      </c>
      <c r="B33" s="17">
        <f t="shared" si="0"/>
        <v>620.45709228515602</v>
      </c>
      <c r="C33" s="39">
        <f t="shared" si="1"/>
        <v>620.45709228515602</v>
      </c>
      <c r="D33" s="40">
        <f t="shared" si="2"/>
        <v>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17">
        <f>A33+('Dados atemporais'!B$4-'Dados atemporais'!B$3)/100</f>
        <v>1423</v>
      </c>
      <c r="B34" s="17">
        <f t="shared" si="0"/>
        <v>620.45709228515602</v>
      </c>
      <c r="C34" s="39">
        <f t="shared" si="1"/>
        <v>620.45709228515602</v>
      </c>
      <c r="D34" s="40">
        <f t="shared" si="2"/>
        <v>0</v>
      </c>
    </row>
    <row r="35" spans="1:15" x14ac:dyDescent="0.25">
      <c r="A35" s="17">
        <f>A34+('Dados atemporais'!B$4-'Dados atemporais'!B$3)/100</f>
        <v>1423</v>
      </c>
      <c r="B35" s="17">
        <f t="shared" si="0"/>
        <v>620.45709228515602</v>
      </c>
      <c r="C35" s="39">
        <f t="shared" si="1"/>
        <v>620.45709228515602</v>
      </c>
      <c r="D35" s="40">
        <f t="shared" si="2"/>
        <v>0</v>
      </c>
    </row>
    <row r="36" spans="1:15" x14ac:dyDescent="0.25">
      <c r="A36" s="17">
        <f>A35+('Dados atemporais'!B$4-'Dados atemporais'!B$3)/100</f>
        <v>1423</v>
      </c>
      <c r="B36" s="17">
        <f t="shared" si="0"/>
        <v>620.45709228515602</v>
      </c>
      <c r="C36" s="39">
        <f t="shared" si="1"/>
        <v>620.45709228515602</v>
      </c>
      <c r="D36" s="40">
        <f t="shared" si="2"/>
        <v>0</v>
      </c>
    </row>
    <row r="37" spans="1:15" x14ac:dyDescent="0.25">
      <c r="A37" s="17">
        <f>A36+('Dados atemporais'!B$4-'Dados atemporais'!B$3)/100</f>
        <v>1423</v>
      </c>
      <c r="B37" s="17">
        <f t="shared" si="0"/>
        <v>620.45709228515602</v>
      </c>
      <c r="C37" s="39">
        <f t="shared" si="1"/>
        <v>620.45709228515602</v>
      </c>
      <c r="D37" s="40">
        <f t="shared" si="2"/>
        <v>0</v>
      </c>
    </row>
    <row r="38" spans="1:15" x14ac:dyDescent="0.25">
      <c r="A38" s="17">
        <f>A37+('Dados atemporais'!B$4-'Dados atemporais'!B$3)/100</f>
        <v>1423</v>
      </c>
      <c r="B38" s="17">
        <f t="shared" si="0"/>
        <v>620.45709228515602</v>
      </c>
      <c r="C38" s="39">
        <f t="shared" si="1"/>
        <v>620.45709228515602</v>
      </c>
      <c r="D38" s="40">
        <f t="shared" si="2"/>
        <v>0</v>
      </c>
    </row>
    <row r="39" spans="1:15" x14ac:dyDescent="0.25">
      <c r="A39" s="17">
        <f>A38+('Dados atemporais'!B$4-'Dados atemporais'!B$3)/100</f>
        <v>1423</v>
      </c>
      <c r="B39" s="17">
        <f t="shared" si="0"/>
        <v>620.45709228515602</v>
      </c>
      <c r="C39" s="39">
        <f t="shared" si="1"/>
        <v>620.45709228515602</v>
      </c>
      <c r="D39" s="40">
        <f t="shared" si="2"/>
        <v>0</v>
      </c>
    </row>
    <row r="40" spans="1:15" x14ac:dyDescent="0.25">
      <c r="A40" s="17">
        <f>A39+('Dados atemporais'!B$4-'Dados atemporais'!B$3)/100</f>
        <v>1423</v>
      </c>
      <c r="B40" s="17">
        <f t="shared" si="0"/>
        <v>620.45709228515602</v>
      </c>
      <c r="C40" s="39">
        <f t="shared" si="1"/>
        <v>620.45709228515602</v>
      </c>
      <c r="D40" s="40">
        <f t="shared" si="2"/>
        <v>0</v>
      </c>
    </row>
    <row r="41" spans="1:15" x14ac:dyDescent="0.25">
      <c r="A41" s="17">
        <f>A40+('Dados atemporais'!B$4-'Dados atemporais'!B$3)/100</f>
        <v>1423</v>
      </c>
      <c r="B41" s="17">
        <f t="shared" si="0"/>
        <v>620.45709228515602</v>
      </c>
      <c r="C41" s="39">
        <f t="shared" si="1"/>
        <v>620.45709228515602</v>
      </c>
      <c r="D41" s="40">
        <f t="shared" si="2"/>
        <v>0</v>
      </c>
    </row>
    <row r="42" spans="1:15" x14ac:dyDescent="0.25">
      <c r="A42" s="17">
        <f>A41+('Dados atemporais'!B$4-'Dados atemporais'!B$3)/100</f>
        <v>1423</v>
      </c>
      <c r="B42" s="17">
        <f t="shared" si="0"/>
        <v>620.45709228515602</v>
      </c>
      <c r="C42" s="39">
        <f t="shared" si="1"/>
        <v>620.45709228515602</v>
      </c>
      <c r="D42" s="40">
        <f t="shared" si="2"/>
        <v>0</v>
      </c>
    </row>
    <row r="43" spans="1:15" x14ac:dyDescent="0.25">
      <c r="A43" s="17">
        <f>A42+('Dados atemporais'!B$4-'Dados atemporais'!B$3)/100</f>
        <v>1423</v>
      </c>
      <c r="B43" s="17">
        <f t="shared" si="0"/>
        <v>620.45709228515602</v>
      </c>
      <c r="C43" s="39">
        <f t="shared" si="1"/>
        <v>620.45709228515602</v>
      </c>
      <c r="D43" s="40">
        <f t="shared" si="2"/>
        <v>0</v>
      </c>
    </row>
    <row r="44" spans="1:15" x14ac:dyDescent="0.25">
      <c r="A44" s="17">
        <f>A43+('Dados atemporais'!B$4-'Dados atemporais'!B$3)/100</f>
        <v>1423</v>
      </c>
      <c r="B44" s="17">
        <f t="shared" si="0"/>
        <v>620.45709228515602</v>
      </c>
      <c r="C44" s="39">
        <f t="shared" si="1"/>
        <v>620.45709228515602</v>
      </c>
      <c r="D44" s="40">
        <f t="shared" si="2"/>
        <v>0</v>
      </c>
    </row>
    <row r="45" spans="1:15" x14ac:dyDescent="0.25">
      <c r="A45" s="17">
        <f>A44+('Dados atemporais'!B$4-'Dados atemporais'!B$3)/100</f>
        <v>1423</v>
      </c>
      <c r="B45" s="17">
        <f t="shared" si="0"/>
        <v>620.45709228515602</v>
      </c>
      <c r="C45" s="39">
        <f t="shared" si="1"/>
        <v>620.45709228515602</v>
      </c>
      <c r="D45" s="40">
        <f t="shared" si="2"/>
        <v>0</v>
      </c>
    </row>
    <row r="46" spans="1:15" x14ac:dyDescent="0.25">
      <c r="A46" s="17">
        <f>A45+('Dados atemporais'!B$4-'Dados atemporais'!B$3)/100</f>
        <v>1423</v>
      </c>
      <c r="B46" s="17">
        <f t="shared" si="0"/>
        <v>620.45709228515602</v>
      </c>
      <c r="C46" s="39">
        <f t="shared" si="1"/>
        <v>620.45709228515602</v>
      </c>
      <c r="D46" s="40">
        <f t="shared" si="2"/>
        <v>0</v>
      </c>
    </row>
    <row r="47" spans="1:15" x14ac:dyDescent="0.25">
      <c r="A47" s="17">
        <f>A46+('Dados atemporais'!B$4-'Dados atemporais'!B$3)/100</f>
        <v>1423</v>
      </c>
      <c r="B47" s="17">
        <f t="shared" si="0"/>
        <v>620.45709228515602</v>
      </c>
      <c r="C47" s="39">
        <f t="shared" si="1"/>
        <v>620.45709228515602</v>
      </c>
      <c r="D47" s="40">
        <f t="shared" si="2"/>
        <v>0</v>
      </c>
    </row>
    <row r="48" spans="1:15" x14ac:dyDescent="0.25">
      <c r="A48" s="17">
        <f>A47+('Dados atemporais'!B$4-'Dados atemporais'!B$3)/100</f>
        <v>1423</v>
      </c>
      <c r="B48" s="17">
        <f t="shared" si="0"/>
        <v>620.45709228515602</v>
      </c>
      <c r="C48" s="39">
        <f t="shared" si="1"/>
        <v>620.45709228515602</v>
      </c>
      <c r="D48" s="40">
        <f t="shared" si="2"/>
        <v>0</v>
      </c>
    </row>
    <row r="49" spans="1:4" x14ac:dyDescent="0.25">
      <c r="A49" s="17">
        <f>A48+('Dados atemporais'!B$4-'Dados atemporais'!B$3)/100</f>
        <v>1423</v>
      </c>
      <c r="B49" s="17">
        <f t="shared" si="0"/>
        <v>620.45709228515602</v>
      </c>
      <c r="C49" s="39">
        <f t="shared" si="1"/>
        <v>620.45709228515602</v>
      </c>
      <c r="D49" s="40">
        <f t="shared" si="2"/>
        <v>0</v>
      </c>
    </row>
    <row r="50" spans="1:4" x14ac:dyDescent="0.25">
      <c r="A50" s="17">
        <f>A49+('Dados atemporais'!B$4-'Dados atemporais'!B$3)/100</f>
        <v>1423</v>
      </c>
      <c r="B50" s="17">
        <f t="shared" si="0"/>
        <v>620.45709228515602</v>
      </c>
      <c r="C50" s="39">
        <f t="shared" si="1"/>
        <v>620.45709228515602</v>
      </c>
      <c r="D50" s="40">
        <f t="shared" si="2"/>
        <v>0</v>
      </c>
    </row>
    <row r="51" spans="1:4" x14ac:dyDescent="0.25">
      <c r="A51" s="17">
        <f>A50+('Dados atemporais'!B$4-'Dados atemporais'!B$3)/100</f>
        <v>1423</v>
      </c>
      <c r="B51" s="17">
        <f t="shared" si="0"/>
        <v>620.45709228515602</v>
      </c>
      <c r="C51" s="39">
        <f t="shared" si="1"/>
        <v>620.45709228515602</v>
      </c>
      <c r="D51" s="40">
        <f t="shared" si="2"/>
        <v>0</v>
      </c>
    </row>
    <row r="52" spans="1:4" x14ac:dyDescent="0.25">
      <c r="A52" s="17">
        <f>A51+('Dados atemporais'!B$4-'Dados atemporais'!B$3)/100</f>
        <v>1423</v>
      </c>
      <c r="B52" s="17">
        <f t="shared" si="0"/>
        <v>620.45709228515602</v>
      </c>
      <c r="C52" s="39">
        <f t="shared" si="1"/>
        <v>620.45709228515602</v>
      </c>
      <c r="D52" s="40">
        <f t="shared" si="2"/>
        <v>0</v>
      </c>
    </row>
    <row r="53" spans="1:4" x14ac:dyDescent="0.25">
      <c r="A53" s="17">
        <f>A52+('Dados atemporais'!B$4-'Dados atemporais'!B$3)/100</f>
        <v>1423</v>
      </c>
      <c r="B53" s="17">
        <f t="shared" si="0"/>
        <v>620.45709228515602</v>
      </c>
      <c r="C53" s="39">
        <f t="shared" si="1"/>
        <v>620.45709228515602</v>
      </c>
      <c r="D53" s="40">
        <f t="shared" si="2"/>
        <v>0</v>
      </c>
    </row>
    <row r="54" spans="1:4" x14ac:dyDescent="0.25">
      <c r="A54" s="17">
        <f>A53+('Dados atemporais'!B$4-'Dados atemporais'!B$3)/100</f>
        <v>1423</v>
      </c>
      <c r="B54" s="17">
        <f t="shared" si="0"/>
        <v>620.45709228515602</v>
      </c>
      <c r="C54" s="39">
        <f t="shared" si="1"/>
        <v>620.45709228515602</v>
      </c>
      <c r="D54" s="40">
        <f t="shared" si="2"/>
        <v>0</v>
      </c>
    </row>
    <row r="55" spans="1:4" x14ac:dyDescent="0.25">
      <c r="A55" s="17">
        <f>A54+('Dados atemporais'!B$4-'Dados atemporais'!B$3)/100</f>
        <v>1423</v>
      </c>
      <c r="B55" s="17">
        <f t="shared" si="0"/>
        <v>620.45709228515602</v>
      </c>
      <c r="C55" s="39">
        <f t="shared" si="1"/>
        <v>620.45709228515602</v>
      </c>
      <c r="D55" s="40">
        <f t="shared" si="2"/>
        <v>0</v>
      </c>
    </row>
    <row r="56" spans="1:4" x14ac:dyDescent="0.25">
      <c r="A56" s="17">
        <f>A55+('Dados atemporais'!B$4-'Dados atemporais'!B$3)/100</f>
        <v>1423</v>
      </c>
      <c r="B56" s="17">
        <f t="shared" si="0"/>
        <v>620.45709228515602</v>
      </c>
      <c r="C56" s="39">
        <f t="shared" si="1"/>
        <v>620.45709228515602</v>
      </c>
      <c r="D56" s="40">
        <f t="shared" si="2"/>
        <v>0</v>
      </c>
    </row>
    <row r="57" spans="1:4" x14ac:dyDescent="0.25">
      <c r="A57" s="17">
        <f>A56+('Dados atemporais'!B$4-'Dados atemporais'!B$3)/100</f>
        <v>1423</v>
      </c>
      <c r="B57" s="17">
        <f t="shared" si="0"/>
        <v>620.45709228515602</v>
      </c>
      <c r="C57" s="39">
        <f t="shared" si="1"/>
        <v>620.45709228515602</v>
      </c>
      <c r="D57" s="40">
        <f t="shared" si="2"/>
        <v>0</v>
      </c>
    </row>
    <row r="58" spans="1:4" x14ac:dyDescent="0.25">
      <c r="A58" s="17">
        <f>A57+('Dados atemporais'!B$4-'Dados atemporais'!B$3)/100</f>
        <v>1423</v>
      </c>
      <c r="B58" s="17">
        <f t="shared" si="0"/>
        <v>620.45709228515602</v>
      </c>
      <c r="C58" s="39">
        <f t="shared" si="1"/>
        <v>620.45709228515602</v>
      </c>
      <c r="D58" s="40">
        <f t="shared" si="2"/>
        <v>0</v>
      </c>
    </row>
    <row r="59" spans="1:4" x14ac:dyDescent="0.25">
      <c r="A59" s="17">
        <f>A58+('Dados atemporais'!B$4-'Dados atemporais'!B$3)/100</f>
        <v>1423</v>
      </c>
      <c r="B59" s="17">
        <f t="shared" si="0"/>
        <v>620.45709228515602</v>
      </c>
      <c r="C59" s="39">
        <f t="shared" si="1"/>
        <v>620.45709228515602</v>
      </c>
      <c r="D59" s="40">
        <f t="shared" si="2"/>
        <v>0</v>
      </c>
    </row>
    <row r="60" spans="1:4" x14ac:dyDescent="0.25">
      <c r="A60" s="17">
        <f>A59+('Dados atemporais'!B$4-'Dados atemporais'!B$3)/100</f>
        <v>1423</v>
      </c>
      <c r="B60" s="17">
        <f t="shared" si="0"/>
        <v>620.45709228515602</v>
      </c>
      <c r="C60" s="39">
        <f t="shared" si="1"/>
        <v>620.45709228515602</v>
      </c>
      <c r="D60" s="40">
        <f t="shared" si="2"/>
        <v>0</v>
      </c>
    </row>
    <row r="61" spans="1:4" x14ac:dyDescent="0.25">
      <c r="A61" s="17">
        <f>A60+('Dados atemporais'!B$4-'Dados atemporais'!B$3)/100</f>
        <v>1423</v>
      </c>
      <c r="B61" s="17">
        <f t="shared" si="0"/>
        <v>620.45709228515602</v>
      </c>
      <c r="C61" s="39">
        <f t="shared" si="1"/>
        <v>620.45709228515602</v>
      </c>
      <c r="D61" s="40">
        <f t="shared" si="2"/>
        <v>0</v>
      </c>
    </row>
    <row r="62" spans="1:4" x14ac:dyDescent="0.25">
      <c r="A62" s="17">
        <f>A61+('Dados atemporais'!B$4-'Dados atemporais'!B$3)/100</f>
        <v>1423</v>
      </c>
      <c r="B62" s="17">
        <f t="shared" si="0"/>
        <v>620.45709228515602</v>
      </c>
      <c r="C62" s="39">
        <f t="shared" si="1"/>
        <v>620.45709228515602</v>
      </c>
      <c r="D62" s="40">
        <f t="shared" si="2"/>
        <v>0</v>
      </c>
    </row>
    <row r="63" spans="1:4" x14ac:dyDescent="0.25">
      <c r="A63" s="17">
        <f>A62+('Dados atemporais'!B$4-'Dados atemporais'!B$3)/100</f>
        <v>1423</v>
      </c>
      <c r="B63" s="17">
        <f t="shared" si="0"/>
        <v>620.45709228515602</v>
      </c>
      <c r="C63" s="39">
        <f t="shared" si="1"/>
        <v>620.45709228515602</v>
      </c>
      <c r="D63" s="40">
        <f t="shared" si="2"/>
        <v>0</v>
      </c>
    </row>
    <row r="64" spans="1:4" x14ac:dyDescent="0.25">
      <c r="A64" s="17">
        <f>A63+('Dados atemporais'!B$4-'Dados atemporais'!B$3)/100</f>
        <v>1423</v>
      </c>
      <c r="B64" s="17">
        <f t="shared" si="0"/>
        <v>620.45709228515602</v>
      </c>
      <c r="C64" s="39">
        <f t="shared" si="1"/>
        <v>620.45709228515602</v>
      </c>
      <c r="D64" s="40">
        <f t="shared" si="2"/>
        <v>0</v>
      </c>
    </row>
    <row r="65" spans="1:4" x14ac:dyDescent="0.25">
      <c r="A65" s="17">
        <f>A64+('Dados atemporais'!B$4-'Dados atemporais'!B$3)/100</f>
        <v>1423</v>
      </c>
      <c r="B65" s="17">
        <f t="shared" si="0"/>
        <v>620.45709228515602</v>
      </c>
      <c r="C65" s="39">
        <f t="shared" si="1"/>
        <v>620.45709228515602</v>
      </c>
      <c r="D65" s="40">
        <f t="shared" si="2"/>
        <v>0</v>
      </c>
    </row>
    <row r="66" spans="1:4" x14ac:dyDescent="0.25">
      <c r="A66" s="17">
        <f>A65+('Dados atemporais'!B$4-'Dados atemporais'!B$3)/100</f>
        <v>1423</v>
      </c>
      <c r="B66" s="17">
        <f t="shared" si="0"/>
        <v>620.45709228515602</v>
      </c>
      <c r="C66" s="39">
        <f t="shared" si="1"/>
        <v>620.45709228515602</v>
      </c>
      <c r="D66" s="40">
        <f t="shared" si="2"/>
        <v>0</v>
      </c>
    </row>
    <row r="67" spans="1:4" x14ac:dyDescent="0.25">
      <c r="A67" s="17">
        <f>A66+('Dados atemporais'!B$4-'Dados atemporais'!B$3)/100</f>
        <v>1423</v>
      </c>
      <c r="B67" s="17">
        <f t="shared" si="0"/>
        <v>620.45709228515602</v>
      </c>
      <c r="C67" s="39">
        <f t="shared" si="1"/>
        <v>620.45709228515602</v>
      </c>
      <c r="D67" s="40">
        <f t="shared" si="2"/>
        <v>0</v>
      </c>
    </row>
    <row r="68" spans="1:4" x14ac:dyDescent="0.25">
      <c r="A68" s="17">
        <f>A67+('Dados atemporais'!B$4-'Dados atemporais'!B$3)/100</f>
        <v>1423</v>
      </c>
      <c r="B68" s="17">
        <f t="shared" si="0"/>
        <v>620.45709228515602</v>
      </c>
      <c r="C68" s="39">
        <f t="shared" si="1"/>
        <v>620.45709228515602</v>
      </c>
      <c r="D68" s="40">
        <f t="shared" si="2"/>
        <v>0</v>
      </c>
    </row>
    <row r="69" spans="1:4" x14ac:dyDescent="0.25">
      <c r="A69" s="17">
        <f>A68+('Dados atemporais'!B$4-'Dados atemporais'!B$3)/100</f>
        <v>1423</v>
      </c>
      <c r="B69" s="17">
        <f t="shared" si="0"/>
        <v>620.45709228515602</v>
      </c>
      <c r="C69" s="39">
        <f t="shared" si="1"/>
        <v>620.45709228515602</v>
      </c>
      <c r="D69" s="40">
        <f t="shared" si="2"/>
        <v>0</v>
      </c>
    </row>
    <row r="70" spans="1:4" x14ac:dyDescent="0.25">
      <c r="A70" s="17">
        <f>A69+('Dados atemporais'!B$4-'Dados atemporais'!B$3)/100</f>
        <v>1423</v>
      </c>
      <c r="B70" s="17">
        <f t="shared" si="0"/>
        <v>620.45709228515602</v>
      </c>
      <c r="C70" s="39">
        <f t="shared" si="1"/>
        <v>620.45709228515602</v>
      </c>
      <c r="D70" s="40">
        <f t="shared" si="2"/>
        <v>0</v>
      </c>
    </row>
    <row r="71" spans="1:4" x14ac:dyDescent="0.25">
      <c r="A71" s="17">
        <f>A70+('Dados atemporais'!B$4-'Dados atemporais'!B$3)/100</f>
        <v>1423</v>
      </c>
      <c r="B71" s="17">
        <f t="shared" si="0"/>
        <v>620.45709228515602</v>
      </c>
      <c r="C71" s="39">
        <f t="shared" si="1"/>
        <v>620.45709228515602</v>
      </c>
      <c r="D71" s="40">
        <f t="shared" si="2"/>
        <v>0</v>
      </c>
    </row>
    <row r="72" spans="1:4" x14ac:dyDescent="0.25">
      <c r="A72" s="17">
        <f>A71+('Dados atemporais'!B$4-'Dados atemporais'!B$3)/100</f>
        <v>1423</v>
      </c>
      <c r="B72" s="17">
        <f t="shared" si="0"/>
        <v>620.45709228515602</v>
      </c>
      <c r="C72" s="39">
        <f t="shared" si="1"/>
        <v>620.45709228515602</v>
      </c>
      <c r="D72" s="40">
        <f t="shared" si="2"/>
        <v>0</v>
      </c>
    </row>
    <row r="73" spans="1:4" x14ac:dyDescent="0.25">
      <c r="A73" s="17">
        <f>A72+('Dados atemporais'!B$4-'Dados atemporais'!B$3)/100</f>
        <v>1423</v>
      </c>
      <c r="B73" s="17">
        <f t="shared" si="0"/>
        <v>620.45709228515602</v>
      </c>
      <c r="C73" s="39">
        <f t="shared" si="1"/>
        <v>620.45709228515602</v>
      </c>
      <c r="D73" s="40">
        <f t="shared" si="2"/>
        <v>0</v>
      </c>
    </row>
    <row r="74" spans="1:4" x14ac:dyDescent="0.25">
      <c r="A74" s="17">
        <f>A73+('Dados atemporais'!B$4-'Dados atemporais'!B$3)/100</f>
        <v>1423</v>
      </c>
      <c r="B74" s="17">
        <f t="shared" ref="B74:B109" si="3">B$1+B$2*A74+B$3*A74^2+B$4*A74^3+B$5*A74^4</f>
        <v>620.45709228515602</v>
      </c>
      <c r="C74" s="39">
        <f t="shared" ref="C74:C109" si="4">$C$1+B74*$C$2</f>
        <v>620.45709228515602</v>
      </c>
      <c r="D74" s="40">
        <f t="shared" ref="D74:D109" si="5">(ABS(B74-C74)/B74)</f>
        <v>0</v>
      </c>
    </row>
    <row r="75" spans="1:4" x14ac:dyDescent="0.25">
      <c r="A75" s="17">
        <f>A74+('Dados atemporais'!B$4-'Dados atemporais'!B$3)/100</f>
        <v>1423</v>
      </c>
      <c r="B75" s="17">
        <f t="shared" si="3"/>
        <v>620.45709228515602</v>
      </c>
      <c r="C75" s="39">
        <f t="shared" si="4"/>
        <v>620.45709228515602</v>
      </c>
      <c r="D75" s="40">
        <f t="shared" si="5"/>
        <v>0</v>
      </c>
    </row>
    <row r="76" spans="1:4" x14ac:dyDescent="0.25">
      <c r="A76" s="17">
        <f>A75+('Dados atemporais'!B$4-'Dados atemporais'!B$3)/100</f>
        <v>1423</v>
      </c>
      <c r="B76" s="17">
        <f t="shared" si="3"/>
        <v>620.45709228515602</v>
      </c>
      <c r="C76" s="39">
        <f t="shared" si="4"/>
        <v>620.45709228515602</v>
      </c>
      <c r="D76" s="40">
        <f t="shared" si="5"/>
        <v>0</v>
      </c>
    </row>
    <row r="77" spans="1:4" x14ac:dyDescent="0.25">
      <c r="A77" s="17">
        <f>A76+('Dados atemporais'!B$4-'Dados atemporais'!B$3)/100</f>
        <v>1423</v>
      </c>
      <c r="B77" s="17">
        <f t="shared" si="3"/>
        <v>620.45709228515602</v>
      </c>
      <c r="C77" s="39">
        <f t="shared" si="4"/>
        <v>620.45709228515602</v>
      </c>
      <c r="D77" s="40">
        <f t="shared" si="5"/>
        <v>0</v>
      </c>
    </row>
    <row r="78" spans="1:4" x14ac:dyDescent="0.25">
      <c r="A78" s="17">
        <f>A77+('Dados atemporais'!B$4-'Dados atemporais'!B$3)/100</f>
        <v>1423</v>
      </c>
      <c r="B78" s="17">
        <f t="shared" si="3"/>
        <v>620.45709228515602</v>
      </c>
      <c r="C78" s="39">
        <f t="shared" si="4"/>
        <v>620.45709228515602</v>
      </c>
      <c r="D78" s="40">
        <f t="shared" si="5"/>
        <v>0</v>
      </c>
    </row>
    <row r="79" spans="1:4" x14ac:dyDescent="0.25">
      <c r="A79" s="17">
        <f>A78+('Dados atemporais'!B$4-'Dados atemporais'!B$3)/100</f>
        <v>1423</v>
      </c>
      <c r="B79" s="17">
        <f t="shared" si="3"/>
        <v>620.45709228515602</v>
      </c>
      <c r="C79" s="39">
        <f t="shared" si="4"/>
        <v>620.45709228515602</v>
      </c>
      <c r="D79" s="40">
        <f t="shared" si="5"/>
        <v>0</v>
      </c>
    </row>
    <row r="80" spans="1:4" x14ac:dyDescent="0.25">
      <c r="A80" s="17">
        <f>A79+('Dados atemporais'!B$4-'Dados atemporais'!B$3)/100</f>
        <v>1423</v>
      </c>
      <c r="B80" s="17">
        <f t="shared" si="3"/>
        <v>620.45709228515602</v>
      </c>
      <c r="C80" s="39">
        <f t="shared" si="4"/>
        <v>620.45709228515602</v>
      </c>
      <c r="D80" s="40">
        <f t="shared" si="5"/>
        <v>0</v>
      </c>
    </row>
    <row r="81" spans="1:4" x14ac:dyDescent="0.25">
      <c r="A81" s="17">
        <f>A80+('Dados atemporais'!B$4-'Dados atemporais'!B$3)/100</f>
        <v>1423</v>
      </c>
      <c r="B81" s="17">
        <f t="shared" si="3"/>
        <v>620.45709228515602</v>
      </c>
      <c r="C81" s="39">
        <f t="shared" si="4"/>
        <v>620.45709228515602</v>
      </c>
      <c r="D81" s="40">
        <f t="shared" si="5"/>
        <v>0</v>
      </c>
    </row>
    <row r="82" spans="1:4" x14ac:dyDescent="0.25">
      <c r="A82" s="17">
        <f>A81+('Dados atemporais'!B$4-'Dados atemporais'!B$3)/100</f>
        <v>1423</v>
      </c>
      <c r="B82" s="17">
        <f t="shared" si="3"/>
        <v>620.45709228515602</v>
      </c>
      <c r="C82" s="39">
        <f t="shared" si="4"/>
        <v>620.45709228515602</v>
      </c>
      <c r="D82" s="40">
        <f t="shared" si="5"/>
        <v>0</v>
      </c>
    </row>
    <row r="83" spans="1:4" x14ac:dyDescent="0.25">
      <c r="A83" s="17">
        <f>A82+('Dados atemporais'!B$4-'Dados atemporais'!B$3)/100</f>
        <v>1423</v>
      </c>
      <c r="B83" s="17">
        <f t="shared" si="3"/>
        <v>620.45709228515602</v>
      </c>
      <c r="C83" s="39">
        <f t="shared" si="4"/>
        <v>620.45709228515602</v>
      </c>
      <c r="D83" s="40">
        <f t="shared" si="5"/>
        <v>0</v>
      </c>
    </row>
    <row r="84" spans="1:4" x14ac:dyDescent="0.25">
      <c r="A84" s="17">
        <f>A83+('Dados atemporais'!B$4-'Dados atemporais'!B$3)/100</f>
        <v>1423</v>
      </c>
      <c r="B84" s="17">
        <f t="shared" si="3"/>
        <v>620.45709228515602</v>
      </c>
      <c r="C84" s="39">
        <f t="shared" si="4"/>
        <v>620.45709228515602</v>
      </c>
      <c r="D84" s="40">
        <f t="shared" si="5"/>
        <v>0</v>
      </c>
    </row>
    <row r="85" spans="1:4" x14ac:dyDescent="0.25">
      <c r="A85" s="17">
        <f>A84+('Dados atemporais'!B$4-'Dados atemporais'!B$3)/100</f>
        <v>1423</v>
      </c>
      <c r="B85" s="17">
        <f t="shared" si="3"/>
        <v>620.45709228515602</v>
      </c>
      <c r="C85" s="39">
        <f t="shared" si="4"/>
        <v>620.45709228515602</v>
      </c>
      <c r="D85" s="40">
        <f t="shared" si="5"/>
        <v>0</v>
      </c>
    </row>
    <row r="86" spans="1:4" x14ac:dyDescent="0.25">
      <c r="A86" s="17">
        <f>A85+('Dados atemporais'!B$4-'Dados atemporais'!B$3)/100</f>
        <v>1423</v>
      </c>
      <c r="B86" s="17">
        <f t="shared" si="3"/>
        <v>620.45709228515602</v>
      </c>
      <c r="C86" s="39">
        <f t="shared" si="4"/>
        <v>620.45709228515602</v>
      </c>
      <c r="D86" s="40">
        <f t="shared" si="5"/>
        <v>0</v>
      </c>
    </row>
    <row r="87" spans="1:4" x14ac:dyDescent="0.25">
      <c r="A87" s="17">
        <f>A86+('Dados atemporais'!B$4-'Dados atemporais'!B$3)/100</f>
        <v>1423</v>
      </c>
      <c r="B87" s="17">
        <f t="shared" si="3"/>
        <v>620.45709228515602</v>
      </c>
      <c r="C87" s="39">
        <f t="shared" si="4"/>
        <v>620.45709228515602</v>
      </c>
      <c r="D87" s="40">
        <f t="shared" si="5"/>
        <v>0</v>
      </c>
    </row>
    <row r="88" spans="1:4" x14ac:dyDescent="0.25">
      <c r="A88" s="17">
        <f>A87+('Dados atemporais'!B$4-'Dados atemporais'!B$3)/100</f>
        <v>1423</v>
      </c>
      <c r="B88" s="17">
        <f t="shared" si="3"/>
        <v>620.45709228515602</v>
      </c>
      <c r="C88" s="39">
        <f t="shared" si="4"/>
        <v>620.45709228515602</v>
      </c>
      <c r="D88" s="40">
        <f t="shared" si="5"/>
        <v>0</v>
      </c>
    </row>
    <row r="89" spans="1:4" x14ac:dyDescent="0.25">
      <c r="A89" s="17">
        <f>A88+('Dados atemporais'!B$4-'Dados atemporais'!B$3)/100</f>
        <v>1423</v>
      </c>
      <c r="B89" s="17">
        <f t="shared" si="3"/>
        <v>620.45709228515602</v>
      </c>
      <c r="C89" s="39">
        <f t="shared" si="4"/>
        <v>620.45709228515602</v>
      </c>
      <c r="D89" s="40">
        <f t="shared" si="5"/>
        <v>0</v>
      </c>
    </row>
    <row r="90" spans="1:4" x14ac:dyDescent="0.25">
      <c r="A90" s="17">
        <f>A89+('Dados atemporais'!B$4-'Dados atemporais'!B$3)/100</f>
        <v>1423</v>
      </c>
      <c r="B90" s="17">
        <f t="shared" si="3"/>
        <v>620.45709228515602</v>
      </c>
      <c r="C90" s="39">
        <f t="shared" si="4"/>
        <v>620.45709228515602</v>
      </c>
      <c r="D90" s="40">
        <f t="shared" si="5"/>
        <v>0</v>
      </c>
    </row>
    <row r="91" spans="1:4" x14ac:dyDescent="0.25">
      <c r="A91" s="17">
        <f>A90+('Dados atemporais'!B$4-'Dados atemporais'!B$3)/100</f>
        <v>1423</v>
      </c>
      <c r="B91" s="17">
        <f t="shared" si="3"/>
        <v>620.45709228515602</v>
      </c>
      <c r="C91" s="39">
        <f t="shared" si="4"/>
        <v>620.45709228515602</v>
      </c>
      <c r="D91" s="40">
        <f t="shared" si="5"/>
        <v>0</v>
      </c>
    </row>
    <row r="92" spans="1:4" x14ac:dyDescent="0.25">
      <c r="A92" s="17">
        <f>A91+('Dados atemporais'!B$4-'Dados atemporais'!B$3)/100</f>
        <v>1423</v>
      </c>
      <c r="B92" s="17">
        <f t="shared" si="3"/>
        <v>620.45709228515602</v>
      </c>
      <c r="C92" s="39">
        <f t="shared" si="4"/>
        <v>620.45709228515602</v>
      </c>
      <c r="D92" s="40">
        <f t="shared" si="5"/>
        <v>0</v>
      </c>
    </row>
    <row r="93" spans="1:4" x14ac:dyDescent="0.25">
      <c r="A93" s="17">
        <f>A92+('Dados atemporais'!B$4-'Dados atemporais'!B$3)/100</f>
        <v>1423</v>
      </c>
      <c r="B93" s="17">
        <f t="shared" si="3"/>
        <v>620.45709228515602</v>
      </c>
      <c r="C93" s="39">
        <f t="shared" si="4"/>
        <v>620.45709228515602</v>
      </c>
      <c r="D93" s="40">
        <f t="shared" si="5"/>
        <v>0</v>
      </c>
    </row>
    <row r="94" spans="1:4" x14ac:dyDescent="0.25">
      <c r="A94" s="17">
        <f>A93+('Dados atemporais'!B$4-'Dados atemporais'!B$3)/100</f>
        <v>1423</v>
      </c>
      <c r="B94" s="17">
        <f t="shared" si="3"/>
        <v>620.45709228515602</v>
      </c>
      <c r="C94" s="39">
        <f t="shared" si="4"/>
        <v>620.45709228515602</v>
      </c>
      <c r="D94" s="40">
        <f t="shared" si="5"/>
        <v>0</v>
      </c>
    </row>
    <row r="95" spans="1:4" x14ac:dyDescent="0.25">
      <c r="A95" s="17">
        <f>A94+('Dados atemporais'!B$4-'Dados atemporais'!B$3)/100</f>
        <v>1423</v>
      </c>
      <c r="B95" s="17">
        <f t="shared" si="3"/>
        <v>620.45709228515602</v>
      </c>
      <c r="C95" s="39">
        <f t="shared" si="4"/>
        <v>620.45709228515602</v>
      </c>
      <c r="D95" s="40">
        <f t="shared" si="5"/>
        <v>0</v>
      </c>
    </row>
    <row r="96" spans="1:4" x14ac:dyDescent="0.25">
      <c r="A96" s="17">
        <f>A95+('Dados atemporais'!B$4-'Dados atemporais'!B$3)/100</f>
        <v>1423</v>
      </c>
      <c r="B96" s="17">
        <f t="shared" si="3"/>
        <v>620.45709228515602</v>
      </c>
      <c r="C96" s="39">
        <f t="shared" si="4"/>
        <v>620.45709228515602</v>
      </c>
      <c r="D96" s="40">
        <f t="shared" si="5"/>
        <v>0</v>
      </c>
    </row>
    <row r="97" spans="1:4" x14ac:dyDescent="0.25">
      <c r="A97" s="17">
        <f>A96+('Dados atemporais'!B$4-'Dados atemporais'!B$3)/100</f>
        <v>1423</v>
      </c>
      <c r="B97" s="17">
        <f t="shared" si="3"/>
        <v>620.45709228515602</v>
      </c>
      <c r="C97" s="39">
        <f t="shared" si="4"/>
        <v>620.45709228515602</v>
      </c>
      <c r="D97" s="40">
        <f t="shared" si="5"/>
        <v>0</v>
      </c>
    </row>
    <row r="98" spans="1:4" x14ac:dyDescent="0.25">
      <c r="A98" s="17">
        <f>A97+('Dados atemporais'!B$4-'Dados atemporais'!B$3)/100</f>
        <v>1423</v>
      </c>
      <c r="B98" s="17">
        <f t="shared" si="3"/>
        <v>620.45709228515602</v>
      </c>
      <c r="C98" s="39">
        <f t="shared" si="4"/>
        <v>620.45709228515602</v>
      </c>
      <c r="D98" s="40">
        <f t="shared" si="5"/>
        <v>0</v>
      </c>
    </row>
    <row r="99" spans="1:4" x14ac:dyDescent="0.25">
      <c r="A99" s="17">
        <f>A98+('Dados atemporais'!B$4-'Dados atemporais'!B$3)/100</f>
        <v>1423</v>
      </c>
      <c r="B99" s="17">
        <f t="shared" si="3"/>
        <v>620.45709228515602</v>
      </c>
      <c r="C99" s="39">
        <f t="shared" si="4"/>
        <v>620.45709228515602</v>
      </c>
      <c r="D99" s="40">
        <f t="shared" si="5"/>
        <v>0</v>
      </c>
    </row>
    <row r="100" spans="1:4" x14ac:dyDescent="0.25">
      <c r="A100" s="17">
        <f>A99+('Dados atemporais'!B$4-'Dados atemporais'!B$3)/100</f>
        <v>1423</v>
      </c>
      <c r="B100" s="17">
        <f t="shared" si="3"/>
        <v>620.45709228515602</v>
      </c>
      <c r="C100" s="39">
        <f t="shared" si="4"/>
        <v>620.45709228515602</v>
      </c>
      <c r="D100" s="40">
        <f t="shared" si="5"/>
        <v>0</v>
      </c>
    </row>
    <row r="101" spans="1:4" x14ac:dyDescent="0.25">
      <c r="A101" s="17">
        <f>A100+('Dados atemporais'!B$4-'Dados atemporais'!B$3)/100</f>
        <v>1423</v>
      </c>
      <c r="B101" s="17">
        <f t="shared" si="3"/>
        <v>620.45709228515602</v>
      </c>
      <c r="C101" s="39">
        <f t="shared" si="4"/>
        <v>620.45709228515602</v>
      </c>
      <c r="D101" s="40">
        <f t="shared" si="5"/>
        <v>0</v>
      </c>
    </row>
    <row r="102" spans="1:4" x14ac:dyDescent="0.25">
      <c r="A102" s="17">
        <f>A101+('Dados atemporais'!B$4-'Dados atemporais'!B$3)/100</f>
        <v>1423</v>
      </c>
      <c r="B102" s="17">
        <f t="shared" si="3"/>
        <v>620.45709228515602</v>
      </c>
      <c r="C102" s="39">
        <f t="shared" si="4"/>
        <v>620.45709228515602</v>
      </c>
      <c r="D102" s="40">
        <f t="shared" si="5"/>
        <v>0</v>
      </c>
    </row>
    <row r="103" spans="1:4" x14ac:dyDescent="0.25">
      <c r="A103" s="17">
        <f>A102+('Dados atemporais'!B$4-'Dados atemporais'!B$3)/100</f>
        <v>1423</v>
      </c>
      <c r="B103" s="17">
        <f t="shared" si="3"/>
        <v>620.45709228515602</v>
      </c>
      <c r="C103" s="39">
        <f t="shared" si="4"/>
        <v>620.45709228515602</v>
      </c>
      <c r="D103" s="40">
        <f t="shared" si="5"/>
        <v>0</v>
      </c>
    </row>
    <row r="104" spans="1:4" x14ac:dyDescent="0.25">
      <c r="A104" s="17">
        <f>A103+('Dados atemporais'!B$4-'Dados atemporais'!B$3)/100</f>
        <v>1423</v>
      </c>
      <c r="B104" s="17">
        <f t="shared" si="3"/>
        <v>620.45709228515602</v>
      </c>
      <c r="C104" s="39">
        <f t="shared" si="4"/>
        <v>620.45709228515602</v>
      </c>
      <c r="D104" s="40">
        <f t="shared" si="5"/>
        <v>0</v>
      </c>
    </row>
    <row r="105" spans="1:4" x14ac:dyDescent="0.25">
      <c r="A105" s="17">
        <f>A104+('Dados atemporais'!B$4-'Dados atemporais'!B$3)/100</f>
        <v>1423</v>
      </c>
      <c r="B105" s="17">
        <f t="shared" si="3"/>
        <v>620.45709228515602</v>
      </c>
      <c r="C105" s="39">
        <f t="shared" si="4"/>
        <v>620.45709228515602</v>
      </c>
      <c r="D105" s="40">
        <f t="shared" si="5"/>
        <v>0</v>
      </c>
    </row>
    <row r="106" spans="1:4" x14ac:dyDescent="0.25">
      <c r="A106" s="17">
        <f>A105+('Dados atemporais'!B$4-'Dados atemporais'!B$3)/100</f>
        <v>1423</v>
      </c>
      <c r="B106" s="17">
        <f t="shared" si="3"/>
        <v>620.45709228515602</v>
      </c>
      <c r="C106" s="39">
        <f t="shared" si="4"/>
        <v>620.45709228515602</v>
      </c>
      <c r="D106" s="40">
        <f t="shared" si="5"/>
        <v>0</v>
      </c>
    </row>
    <row r="107" spans="1:4" x14ac:dyDescent="0.25">
      <c r="A107" s="17">
        <f>A106+('Dados atemporais'!B$4-'Dados atemporais'!B$3)/100</f>
        <v>1423</v>
      </c>
      <c r="B107" s="17">
        <f t="shared" si="3"/>
        <v>620.45709228515602</v>
      </c>
      <c r="C107" s="39">
        <f t="shared" si="4"/>
        <v>620.45709228515602</v>
      </c>
      <c r="D107" s="40">
        <f t="shared" si="5"/>
        <v>0</v>
      </c>
    </row>
    <row r="108" spans="1:4" x14ac:dyDescent="0.25">
      <c r="A108" s="17">
        <f>A107+('Dados atemporais'!B$4-'Dados atemporais'!B$3)/100</f>
        <v>1423</v>
      </c>
      <c r="B108" s="17">
        <f t="shared" si="3"/>
        <v>620.45709228515602</v>
      </c>
      <c r="C108" s="39">
        <f t="shared" si="4"/>
        <v>620.45709228515602</v>
      </c>
      <c r="D108" s="40">
        <f t="shared" si="5"/>
        <v>0</v>
      </c>
    </row>
    <row r="109" spans="1:4" x14ac:dyDescent="0.25">
      <c r="A109" s="17">
        <f>A108+('Dados atemporais'!B$4-'Dados atemporais'!B$3)/100</f>
        <v>1423</v>
      </c>
      <c r="B109" s="17">
        <f t="shared" si="3"/>
        <v>620.45709228515602</v>
      </c>
      <c r="C109" s="39">
        <f t="shared" si="4"/>
        <v>620.45709228515602</v>
      </c>
      <c r="D109" s="40">
        <f t="shared" si="5"/>
        <v>0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2F8E-CCD1-4377-973F-B343B3F6CE36}">
  <dimension ref="A1:N109"/>
  <sheetViews>
    <sheetView workbookViewId="0">
      <selection activeCell="B37" sqref="B37"/>
    </sheetView>
  </sheetViews>
  <sheetFormatPr defaultRowHeight="15" x14ac:dyDescent="0.25"/>
  <cols>
    <col min="1" max="1" width="18.42578125" customWidth="1"/>
    <col min="2" max="2" width="20.28515625" customWidth="1"/>
    <col min="3" max="3" width="24.140625" customWidth="1"/>
    <col min="4" max="4" width="14" customWidth="1"/>
    <col min="14" max="14" width="19.5703125" customWidth="1"/>
  </cols>
  <sheetData>
    <row r="1" spans="1:8" ht="18" x14ac:dyDescent="0.25">
      <c r="A1" s="13" t="s">
        <v>18</v>
      </c>
      <c r="B1" s="2">
        <f>'Dados atemporais'!B17</f>
        <v>556.7177734375</v>
      </c>
      <c r="C1">
        <v>557.87</v>
      </c>
    </row>
    <row r="2" spans="1:8" ht="18" x14ac:dyDescent="0.25">
      <c r="A2" s="13" t="s">
        <v>19</v>
      </c>
      <c r="B2" s="1">
        <f>'Dados atemporais'!C17</f>
        <v>1.2217599432915399E-3</v>
      </c>
      <c r="C2">
        <v>5.9999999999999995E-4</v>
      </c>
    </row>
    <row r="3" spans="1:8" ht="18" x14ac:dyDescent="0.25">
      <c r="A3" s="13" t="s">
        <v>20</v>
      </c>
      <c r="B3" s="1">
        <f>'Dados atemporais'!D17</f>
        <v>-7.5121590725757401E-8</v>
      </c>
    </row>
    <row r="4" spans="1:8" ht="18" x14ac:dyDescent="0.25">
      <c r="A4" s="13" t="s">
        <v>21</v>
      </c>
      <c r="B4" s="1">
        <f>'Dados atemporais'!E17</f>
        <v>2.1663189905124498E-12</v>
      </c>
    </row>
    <row r="5" spans="1:8" ht="18" x14ac:dyDescent="0.25">
      <c r="A5" s="13" t="s">
        <v>22</v>
      </c>
      <c r="B5" s="1">
        <f>'Dados atemporais'!F17</f>
        <v>0</v>
      </c>
    </row>
    <row r="6" spans="1:8" x14ac:dyDescent="0.25">
      <c r="A6" s="13" t="s">
        <v>31</v>
      </c>
      <c r="B6" s="23">
        <f>AVERAGE(D9:D109)</f>
        <v>6.7621152035000529E-4</v>
      </c>
    </row>
    <row r="7" spans="1:8" x14ac:dyDescent="0.25">
      <c r="A7" s="13"/>
      <c r="B7" s="14"/>
      <c r="E7" s="12"/>
      <c r="F7" s="12"/>
      <c r="G7" s="12"/>
    </row>
    <row r="8" spans="1:8" x14ac:dyDescent="0.25">
      <c r="A8" s="15" t="s">
        <v>23</v>
      </c>
      <c r="B8" s="27" t="s">
        <v>24</v>
      </c>
      <c r="C8" s="27" t="s">
        <v>45</v>
      </c>
      <c r="D8" s="27" t="s">
        <v>46</v>
      </c>
      <c r="E8" s="37"/>
      <c r="F8" s="37"/>
      <c r="G8" s="37"/>
    </row>
    <row r="9" spans="1:8" x14ac:dyDescent="0.25">
      <c r="A9" s="17">
        <v>0</v>
      </c>
      <c r="B9" s="17">
        <f>B$1+B$2*A9+B$3*A9^2+B$4*A9^3+B$5*A9^4</f>
        <v>556.7177734375</v>
      </c>
      <c r="C9" s="30">
        <f>$C$1+$C$2*A9</f>
        <v>557.87</v>
      </c>
      <c r="D9" s="31">
        <f>(ABS(B9-C9)/B9)</f>
        <v>2.0696780621633224E-3</v>
      </c>
      <c r="F9" s="37"/>
      <c r="G9" s="37"/>
      <c r="H9" s="37"/>
    </row>
    <row r="10" spans="1:8" x14ac:dyDescent="0.25">
      <c r="A10" s="17">
        <f>A9+('Dados atemporais'!$B$15)/100</f>
        <v>130</v>
      </c>
      <c r="B10" s="17">
        <f t="shared" ref="B10:B73" si="0">B$1+B$2*A10+B$3*A10^2+B$4*A10^3+B$5*A10^4</f>
        <v>556.87533743464746</v>
      </c>
      <c r="C10" s="30">
        <f t="shared" ref="C10:C73" si="1">$C$1+$C$2*A10</f>
        <v>557.94799999999998</v>
      </c>
      <c r="D10" s="31">
        <f t="shared" ref="D10:D73" si="2">(ABS(B10-C10)/B10)</f>
        <v>1.9262166830622111E-3</v>
      </c>
      <c r="F10" s="37"/>
      <c r="G10" s="37"/>
      <c r="H10" s="37"/>
    </row>
    <row r="11" spans="1:8" x14ac:dyDescent="0.25">
      <c r="A11" s="17">
        <f>A10+('Dados atemporais'!$B$15)/100</f>
        <v>260</v>
      </c>
      <c r="B11" s="17">
        <f t="shared" si="0"/>
        <v>557.03039087844536</v>
      </c>
      <c r="C11" s="30">
        <f t="shared" si="1"/>
        <v>558.02599999999995</v>
      </c>
      <c r="D11" s="31">
        <f t="shared" si="2"/>
        <v>1.7873515302899421E-3</v>
      </c>
      <c r="F11" s="37"/>
      <c r="G11" s="37"/>
      <c r="H11" s="37"/>
    </row>
    <row r="12" spans="1:8" x14ac:dyDescent="0.25">
      <c r="A12" s="17">
        <f>A11+('Dados atemporais'!$B$15)/100</f>
        <v>390</v>
      </c>
      <c r="B12" s="17">
        <f t="shared" si="0"/>
        <v>557.18296232531054</v>
      </c>
      <c r="C12" s="30">
        <f t="shared" si="1"/>
        <v>558.10400000000004</v>
      </c>
      <c r="D12" s="31">
        <f t="shared" si="2"/>
        <v>1.6530255534837302E-3</v>
      </c>
      <c r="F12" s="37"/>
      <c r="G12" s="37"/>
      <c r="H12" s="37"/>
    </row>
    <row r="13" spans="1:8" x14ac:dyDescent="0.25">
      <c r="A13" s="17">
        <f>A12+('Dados atemporais'!$B$15)/100</f>
        <v>520</v>
      </c>
      <c r="B13" s="17">
        <f t="shared" si="0"/>
        <v>557.33308033165997</v>
      </c>
      <c r="C13" s="30">
        <f t="shared" si="1"/>
        <v>558.18200000000002</v>
      </c>
      <c r="D13" s="31">
        <f t="shared" si="2"/>
        <v>1.5231819145471619E-3</v>
      </c>
      <c r="F13" s="37"/>
      <c r="G13" s="37"/>
      <c r="H13" s="37"/>
    </row>
    <row r="14" spans="1:8" x14ac:dyDescent="0.25">
      <c r="A14" s="17">
        <f>A13+('Dados atemporais'!$B$15)/100</f>
        <v>650</v>
      </c>
      <c r="B14" s="17">
        <f t="shared" si="0"/>
        <v>557.48077345391061</v>
      </c>
      <c r="C14" s="30">
        <f t="shared" si="1"/>
        <v>558.26</v>
      </c>
      <c r="D14" s="31">
        <f t="shared" si="2"/>
        <v>1.397763982534544E-3</v>
      </c>
      <c r="F14" s="37"/>
      <c r="G14" s="37"/>
      <c r="H14" s="37"/>
    </row>
    <row r="15" spans="1:8" x14ac:dyDescent="0.25">
      <c r="A15" s="17">
        <f>A14+('Dados atemporais'!$B$15)/100</f>
        <v>780</v>
      </c>
      <c r="B15" s="17">
        <f t="shared" si="0"/>
        <v>557.62607024847944</v>
      </c>
      <c r="C15" s="30">
        <f t="shared" si="1"/>
        <v>558.33799999999997</v>
      </c>
      <c r="D15" s="31">
        <f t="shared" si="2"/>
        <v>1.2767153286131179E-3</v>
      </c>
      <c r="F15" s="37"/>
      <c r="G15" s="37"/>
      <c r="H15" s="37"/>
    </row>
    <row r="16" spans="1:8" x14ac:dyDescent="0.25">
      <c r="A16" s="17">
        <f>A15+('Dados atemporais'!$B$15)/100</f>
        <v>910</v>
      </c>
      <c r="B16" s="17">
        <f t="shared" si="0"/>
        <v>557.76899927178329</v>
      </c>
      <c r="C16" s="30">
        <f t="shared" si="1"/>
        <v>558.41600000000005</v>
      </c>
      <c r="D16" s="31">
        <f t="shared" si="2"/>
        <v>1.1599797211058408E-3</v>
      </c>
      <c r="F16" s="37"/>
      <c r="G16" s="37"/>
      <c r="H16" s="37"/>
    </row>
    <row r="17" spans="1:14" x14ac:dyDescent="0.25">
      <c r="A17" s="17">
        <f>A16+('Dados atemporais'!$B$15)/100</f>
        <v>1040</v>
      </c>
      <c r="B17" s="17">
        <f t="shared" si="0"/>
        <v>557.90958908023913</v>
      </c>
      <c r="C17" s="30">
        <f t="shared" si="1"/>
        <v>558.49400000000003</v>
      </c>
      <c r="D17" s="31">
        <f t="shared" si="2"/>
        <v>1.0475011206105083E-3</v>
      </c>
      <c r="F17" s="37"/>
      <c r="G17" s="37"/>
      <c r="H17" s="37"/>
    </row>
    <row r="18" spans="1:14" x14ac:dyDescent="0.25">
      <c r="A18" s="17">
        <f>A17+('Dados atemporais'!$B$15)/100</f>
        <v>1170</v>
      </c>
      <c r="B18" s="17">
        <f t="shared" si="0"/>
        <v>558.04786823026393</v>
      </c>
      <c r="C18" s="30">
        <f t="shared" si="1"/>
        <v>558.572</v>
      </c>
      <c r="D18" s="31">
        <f t="shared" si="2"/>
        <v>9.3922367519877958E-4</v>
      </c>
      <c r="F18" s="37"/>
      <c r="G18" s="37"/>
      <c r="H18" s="37"/>
    </row>
    <row r="19" spans="1:14" x14ac:dyDescent="0.25">
      <c r="A19" s="17">
        <f>A18+('Dados atemporais'!$B$15)/100</f>
        <v>1300</v>
      </c>
      <c r="B19" s="17">
        <f t="shared" si="0"/>
        <v>558.18386527827465</v>
      </c>
      <c r="C19" s="30">
        <f t="shared" si="1"/>
        <v>558.65</v>
      </c>
      <c r="D19" s="31">
        <f t="shared" si="2"/>
        <v>8.3509171568931005E-4</v>
      </c>
      <c r="F19" s="37"/>
      <c r="G19" s="37"/>
      <c r="H19" s="37"/>
    </row>
    <row r="20" spans="1:14" x14ac:dyDescent="0.25">
      <c r="A20" s="17">
        <f>A19+('Dados atemporais'!$B$15)/100</f>
        <v>1430</v>
      </c>
      <c r="B20" s="17">
        <f t="shared" si="0"/>
        <v>558.31760878068815</v>
      </c>
      <c r="C20" s="30">
        <f t="shared" si="1"/>
        <v>558.72799999999995</v>
      </c>
      <c r="D20" s="31">
        <f t="shared" si="2"/>
        <v>7.350497509975725E-4</v>
      </c>
      <c r="F20" s="37"/>
      <c r="G20" s="37"/>
      <c r="H20" s="37"/>
    </row>
    <row r="21" spans="1:14" x14ac:dyDescent="0.25">
      <c r="A21" s="17">
        <f>A20+('Dados atemporais'!$B$15)/100</f>
        <v>1560</v>
      </c>
      <c r="B21" s="17">
        <f t="shared" si="0"/>
        <v>558.44912729392126</v>
      </c>
      <c r="C21" s="30">
        <f t="shared" si="1"/>
        <v>558.80600000000004</v>
      </c>
      <c r="D21" s="31">
        <f t="shared" si="2"/>
        <v>6.3904246355988464E-4</v>
      </c>
      <c r="F21" s="37"/>
      <c r="G21" s="37"/>
      <c r="H21" s="37"/>
    </row>
    <row r="22" spans="1:14" x14ac:dyDescent="0.25">
      <c r="A22" s="17">
        <f>A21+('Dados atemporais'!$B$15)/100</f>
        <v>1690</v>
      </c>
      <c r="B22" s="17">
        <f t="shared" si="0"/>
        <v>558.5784493743912</v>
      </c>
      <c r="C22" s="30">
        <f t="shared" si="1"/>
        <v>558.88400000000001</v>
      </c>
      <c r="D22" s="31">
        <f t="shared" si="2"/>
        <v>5.4701470482979378E-4</v>
      </c>
      <c r="F22" s="37"/>
      <c r="G22" s="37"/>
      <c r="H22" s="37"/>
    </row>
    <row r="23" spans="1:14" x14ac:dyDescent="0.25">
      <c r="A23" s="17">
        <f>A22+('Dados atemporais'!$B$15)/100</f>
        <v>1820</v>
      </c>
      <c r="B23" s="17">
        <f t="shared" si="0"/>
        <v>558.70560357851457</v>
      </c>
      <c r="C23" s="30">
        <f t="shared" si="1"/>
        <v>558.96199999999999</v>
      </c>
      <c r="D23" s="31">
        <f t="shared" si="2"/>
        <v>4.5891149085170807E-4</v>
      </c>
      <c r="F23" s="37"/>
      <c r="G23" s="37"/>
      <c r="H23" s="37"/>
    </row>
    <row r="24" spans="1:14" x14ac:dyDescent="0.25">
      <c r="A24" s="17">
        <f>A23+('Dados atemporais'!$B$15)/100</f>
        <v>1950</v>
      </c>
      <c r="B24" s="17">
        <f t="shared" si="0"/>
        <v>558.83061846270857</v>
      </c>
      <c r="C24" s="30">
        <f t="shared" si="1"/>
        <v>559.04</v>
      </c>
      <c r="D24" s="31">
        <f t="shared" si="2"/>
        <v>3.746779979010126E-4</v>
      </c>
      <c r="F24" s="37"/>
      <c r="G24" s="37"/>
      <c r="H24" s="37"/>
    </row>
    <row r="25" spans="1:14" x14ac:dyDescent="0.25">
      <c r="A25" s="17">
        <f>A24+('Dados atemporais'!$B$15)/100</f>
        <v>2080</v>
      </c>
      <c r="B25" s="17">
        <f t="shared" si="0"/>
        <v>558.95352258339005</v>
      </c>
      <c r="C25" s="30">
        <f t="shared" si="1"/>
        <v>559.11800000000005</v>
      </c>
      <c r="D25" s="31">
        <f t="shared" si="2"/>
        <v>2.9425955820049332E-4</v>
      </c>
      <c r="F25" s="37"/>
      <c r="G25" s="37"/>
      <c r="H25" s="37"/>
    </row>
    <row r="26" spans="1:14" x14ac:dyDescent="0.25">
      <c r="A26" s="17">
        <f>A25+('Dados atemporais'!$B$15)/100</f>
        <v>2210</v>
      </c>
      <c r="B26" s="17">
        <f t="shared" si="0"/>
        <v>559.07434449697587</v>
      </c>
      <c r="C26" s="30">
        <f t="shared" si="1"/>
        <v>559.19600000000003</v>
      </c>
      <c r="D26" s="31">
        <f t="shared" si="2"/>
        <v>2.1760165570397768E-4</v>
      </c>
      <c r="F26" s="37"/>
      <c r="G26" s="37"/>
      <c r="H26" s="37"/>
    </row>
    <row r="27" spans="1:14" x14ac:dyDescent="0.25">
      <c r="A27" s="17">
        <f>A26+('Dados atemporais'!$B$15)/100</f>
        <v>2340</v>
      </c>
      <c r="B27" s="17">
        <f t="shared" si="0"/>
        <v>559.19311275988309</v>
      </c>
      <c r="C27" s="30">
        <f t="shared" si="1"/>
        <v>559.274</v>
      </c>
      <c r="D27" s="31">
        <f t="shared" si="2"/>
        <v>1.4464992195217035E-4</v>
      </c>
      <c r="E27" s="3"/>
      <c r="F27" s="37"/>
      <c r="G27" s="37"/>
      <c r="H27" s="37"/>
    </row>
    <row r="28" spans="1:14" x14ac:dyDescent="0.25">
      <c r="A28" s="17">
        <f>A27+('Dados atemporais'!$B$15)/100</f>
        <v>2470</v>
      </c>
      <c r="B28" s="17">
        <f t="shared" si="0"/>
        <v>559.30985592852846</v>
      </c>
      <c r="C28" s="30">
        <f t="shared" si="1"/>
        <v>559.35199999999998</v>
      </c>
      <c r="D28" s="31">
        <f t="shared" si="2"/>
        <v>7.5350131997132492E-5</v>
      </c>
      <c r="F28" s="37"/>
      <c r="G28" s="37"/>
      <c r="H28" s="37"/>
    </row>
    <row r="29" spans="1:14" ht="15" customHeight="1" x14ac:dyDescent="0.25">
      <c r="A29" s="17">
        <f>A28+('Dados atemporais'!$B$15)/100</f>
        <v>2600</v>
      </c>
      <c r="B29" s="17">
        <f t="shared" si="0"/>
        <v>559.42460255932917</v>
      </c>
      <c r="C29" s="30">
        <f t="shared" si="1"/>
        <v>559.42999999999995</v>
      </c>
      <c r="D29" s="31">
        <f t="shared" si="2"/>
        <v>9.6482003939113713E-6</v>
      </c>
      <c r="E29" s="11"/>
      <c r="F29" s="37"/>
      <c r="G29" s="37"/>
      <c r="H29" s="37"/>
      <c r="I29" s="11"/>
      <c r="J29" s="11"/>
      <c r="K29" s="11"/>
      <c r="L29" s="11"/>
      <c r="M29" s="11"/>
      <c r="N29" s="11"/>
    </row>
    <row r="30" spans="1:14" ht="15" customHeight="1" x14ac:dyDescent="0.25">
      <c r="A30" s="17">
        <f>A29+('Dados atemporais'!$B$15)/100</f>
        <v>2730</v>
      </c>
      <c r="B30" s="17">
        <f t="shared" si="0"/>
        <v>559.53738120870196</v>
      </c>
      <c r="C30" s="30">
        <f t="shared" si="1"/>
        <v>559.50800000000004</v>
      </c>
      <c r="D30" s="31">
        <f t="shared" si="2"/>
        <v>5.2509822736868428E-5</v>
      </c>
      <c r="E30" s="11"/>
      <c r="F30" s="37"/>
      <c r="G30" s="37"/>
      <c r="H30" s="37"/>
      <c r="I30" s="11"/>
      <c r="J30" s="11"/>
      <c r="K30" s="11"/>
      <c r="L30" s="11"/>
      <c r="M30" s="11"/>
      <c r="N30" s="11"/>
    </row>
    <row r="31" spans="1:14" ht="15" customHeight="1" x14ac:dyDescent="0.25">
      <c r="A31" s="17">
        <f>A30+('Dados atemporais'!$B$15)/100</f>
        <v>2860</v>
      </c>
      <c r="B31" s="17">
        <f t="shared" si="0"/>
        <v>559.64822043306378</v>
      </c>
      <c r="C31" s="30">
        <f t="shared" si="1"/>
        <v>559.58600000000001</v>
      </c>
      <c r="D31" s="31">
        <f t="shared" si="2"/>
        <v>1.1117775558300604E-4</v>
      </c>
      <c r="E31" s="11"/>
      <c r="F31" s="37"/>
      <c r="G31" s="37"/>
      <c r="H31" s="37"/>
      <c r="I31" s="11"/>
      <c r="J31" s="11"/>
      <c r="K31" s="11"/>
      <c r="L31" s="11"/>
      <c r="M31" s="11"/>
      <c r="N31" s="11"/>
    </row>
    <row r="32" spans="1:14" x14ac:dyDescent="0.25">
      <c r="A32" s="17">
        <f>A31+('Dados atemporais'!$B$15)/100</f>
        <v>2990</v>
      </c>
      <c r="B32" s="17">
        <f t="shared" si="0"/>
        <v>559.7571487888315</v>
      </c>
      <c r="C32" s="30">
        <f t="shared" si="1"/>
        <v>559.66399999999999</v>
      </c>
      <c r="D32" s="31">
        <f t="shared" si="2"/>
        <v>1.6640928844421715E-4</v>
      </c>
      <c r="E32" s="11"/>
      <c r="F32" s="37"/>
      <c r="G32" s="37"/>
      <c r="H32" s="37"/>
      <c r="I32" s="11"/>
      <c r="J32" s="11"/>
      <c r="K32" s="11"/>
      <c r="L32" s="11"/>
      <c r="M32" s="11"/>
      <c r="N32" s="11"/>
    </row>
    <row r="33" spans="1:14" x14ac:dyDescent="0.25">
      <c r="A33" s="17">
        <f>A32+('Dados atemporais'!$B$15)/100</f>
        <v>3120</v>
      </c>
      <c r="B33" s="17">
        <f t="shared" si="0"/>
        <v>559.8641948324223</v>
      </c>
      <c r="C33" s="30">
        <f t="shared" si="1"/>
        <v>559.74199999999996</v>
      </c>
      <c r="D33" s="31">
        <f t="shared" si="2"/>
        <v>2.1825798747303855E-4</v>
      </c>
      <c r="E33" s="11"/>
      <c r="F33" s="37"/>
      <c r="G33" s="37"/>
      <c r="H33" s="37"/>
      <c r="I33" s="11"/>
      <c r="J33" s="11"/>
      <c r="K33" s="11"/>
      <c r="L33" s="11"/>
      <c r="M33" s="11"/>
      <c r="N33" s="11"/>
    </row>
    <row r="34" spans="1:14" x14ac:dyDescent="0.25">
      <c r="A34" s="17">
        <f>A33+('Dados atemporais'!$B$15)/100</f>
        <v>3250</v>
      </c>
      <c r="B34" s="17">
        <f t="shared" si="0"/>
        <v>559.96938712025292</v>
      </c>
      <c r="C34" s="30">
        <f t="shared" si="1"/>
        <v>559.82000000000005</v>
      </c>
      <c r="D34" s="31">
        <f t="shared" si="2"/>
        <v>2.6677729834682424E-4</v>
      </c>
      <c r="F34" s="37"/>
      <c r="G34" s="37"/>
      <c r="H34" s="37"/>
    </row>
    <row r="35" spans="1:14" x14ac:dyDescent="0.25">
      <c r="A35" s="17">
        <f>A34+('Dados atemporais'!$B$15)/100</f>
        <v>3380</v>
      </c>
      <c r="B35" s="17">
        <f t="shared" si="0"/>
        <v>560.07275420874032</v>
      </c>
      <c r="C35" s="30">
        <f t="shared" si="1"/>
        <v>559.89800000000002</v>
      </c>
      <c r="D35" s="31">
        <f t="shared" si="2"/>
        <v>3.1202054987871264E-4</v>
      </c>
      <c r="F35" s="37"/>
      <c r="G35" s="37"/>
      <c r="H35" s="37"/>
    </row>
    <row r="36" spans="1:14" x14ac:dyDescent="0.25">
      <c r="A36" s="17">
        <f>A35+('Dados atemporais'!$B$15)/100</f>
        <v>3510</v>
      </c>
      <c r="B36" s="17">
        <f t="shared" si="0"/>
        <v>560.17432465430136</v>
      </c>
      <c r="C36" s="30">
        <f t="shared" si="1"/>
        <v>559.976</v>
      </c>
      <c r="D36" s="31">
        <f t="shared" si="2"/>
        <v>3.5404095756040002E-4</v>
      </c>
      <c r="F36" s="37"/>
      <c r="G36" s="37"/>
      <c r="H36" s="37"/>
    </row>
    <row r="37" spans="1:14" x14ac:dyDescent="0.25">
      <c r="A37" s="17">
        <f>A36+('Dados atemporais'!$B$15)/100</f>
        <v>3640</v>
      </c>
      <c r="B37" s="17">
        <f t="shared" si="0"/>
        <v>560.27412701335322</v>
      </c>
      <c r="C37" s="30">
        <f t="shared" si="1"/>
        <v>560.05399999999997</v>
      </c>
      <c r="D37" s="31">
        <f t="shared" si="2"/>
        <v>3.9289162704456376E-4</v>
      </c>
      <c r="F37" s="37"/>
      <c r="G37" s="37"/>
      <c r="H37" s="37"/>
    </row>
    <row r="38" spans="1:14" x14ac:dyDescent="0.25">
      <c r="A38" s="17">
        <f>A37+('Dados atemporais'!$B$15)/100</f>
        <v>3770</v>
      </c>
      <c r="B38" s="17">
        <f t="shared" si="0"/>
        <v>560.37218984231254</v>
      </c>
      <c r="C38" s="30">
        <f t="shared" si="1"/>
        <v>560.13199999999995</v>
      </c>
      <c r="D38" s="31">
        <f t="shared" si="2"/>
        <v>4.2862555756055173E-4</v>
      </c>
      <c r="F38" s="37"/>
      <c r="G38" s="37"/>
      <c r="H38" s="37"/>
    </row>
    <row r="39" spans="1:14" x14ac:dyDescent="0.25">
      <c r="A39" s="17">
        <f>A38+('Dados atemporais'!$B$15)/100</f>
        <v>3900</v>
      </c>
      <c r="B39" s="17">
        <f t="shared" si="0"/>
        <v>560.46854169759649</v>
      </c>
      <c r="C39" s="30">
        <f t="shared" si="1"/>
        <v>560.21</v>
      </c>
      <c r="D39" s="31">
        <f t="shared" si="2"/>
        <v>4.6129564527094136E-4</v>
      </c>
      <c r="F39" s="37"/>
      <c r="G39" s="37"/>
      <c r="H39" s="37"/>
    </row>
    <row r="40" spans="1:14" x14ac:dyDescent="0.25">
      <c r="A40" s="17">
        <f>A39+('Dados atemporais'!$B$15)/100</f>
        <v>4030</v>
      </c>
      <c r="B40" s="17">
        <f t="shared" si="0"/>
        <v>560.56321113562183</v>
      </c>
      <c r="C40" s="30">
        <f t="shared" si="1"/>
        <v>560.28800000000001</v>
      </c>
      <c r="D40" s="31">
        <f t="shared" si="2"/>
        <v>4.9095468656296169E-4</v>
      </c>
      <c r="F40" s="37"/>
      <c r="G40" s="37"/>
      <c r="H40" s="37"/>
    </row>
    <row r="41" spans="1:14" x14ac:dyDescent="0.25">
      <c r="A41" s="17">
        <f>A40+('Dados atemporais'!$B$15)/100</f>
        <v>4160</v>
      </c>
      <c r="B41" s="17">
        <f t="shared" si="0"/>
        <v>560.65622671280562</v>
      </c>
      <c r="C41" s="30">
        <f t="shared" si="1"/>
        <v>560.36599999999999</v>
      </c>
      <c r="D41" s="31">
        <f t="shared" si="2"/>
        <v>5.1765538127930479E-4</v>
      </c>
      <c r="F41" s="37"/>
      <c r="G41" s="37"/>
      <c r="H41" s="37"/>
    </row>
    <row r="42" spans="1:14" x14ac:dyDescent="0.25">
      <c r="A42" s="17">
        <f>A41+('Dados atemporais'!$B$15)/100</f>
        <v>4290</v>
      </c>
      <c r="B42" s="17">
        <f t="shared" si="0"/>
        <v>560.7476169855646</v>
      </c>
      <c r="C42" s="30">
        <f t="shared" si="1"/>
        <v>560.44399999999996</v>
      </c>
      <c r="D42" s="31">
        <f t="shared" si="2"/>
        <v>5.4145033588695742E-4</v>
      </c>
      <c r="F42" s="37"/>
      <c r="G42" s="37"/>
      <c r="H42" s="37"/>
    </row>
    <row r="43" spans="1:14" x14ac:dyDescent="0.25">
      <c r="A43" s="17">
        <f>A42+('Dados atemporais'!$B$15)/100</f>
        <v>4420</v>
      </c>
      <c r="B43" s="17">
        <f t="shared" si="0"/>
        <v>560.83741051031598</v>
      </c>
      <c r="C43" s="30">
        <f t="shared" si="1"/>
        <v>560.52200000000005</v>
      </c>
      <c r="D43" s="31">
        <f t="shared" si="2"/>
        <v>5.623920665865183E-4</v>
      </c>
      <c r="F43" s="37"/>
      <c r="G43" s="37"/>
      <c r="H43" s="37"/>
    </row>
    <row r="44" spans="1:14" x14ac:dyDescent="0.25">
      <c r="A44" s="17">
        <f>A43+('Dados atemporais'!$B$15)/100</f>
        <v>4550</v>
      </c>
      <c r="B44" s="17">
        <f t="shared" si="0"/>
        <v>560.92563584347647</v>
      </c>
      <c r="C44" s="30">
        <f t="shared" si="1"/>
        <v>560.6</v>
      </c>
      <c r="D44" s="31">
        <f t="shared" si="2"/>
        <v>5.805330023591844E-4</v>
      </c>
      <c r="F44" s="37"/>
      <c r="G44" s="37"/>
      <c r="H44" s="37"/>
    </row>
    <row r="45" spans="1:14" x14ac:dyDescent="0.25">
      <c r="A45" s="17">
        <f>A44+('Dados atemporais'!$B$15)/100</f>
        <v>4680</v>
      </c>
      <c r="B45" s="17">
        <f t="shared" si="0"/>
        <v>561.01232154146305</v>
      </c>
      <c r="C45" s="30">
        <f t="shared" si="1"/>
        <v>560.678</v>
      </c>
      <c r="D45" s="31">
        <f t="shared" si="2"/>
        <v>5.959254879544496E-4</v>
      </c>
      <c r="F45" s="37"/>
      <c r="G45" s="37"/>
      <c r="H45" s="37"/>
    </row>
    <row r="46" spans="1:14" x14ac:dyDescent="0.25">
      <c r="A46" s="17">
        <f>A45+('Dados atemporais'!$B$15)/100</f>
        <v>4810</v>
      </c>
      <c r="B46" s="17">
        <f t="shared" si="0"/>
        <v>561.0974961606928</v>
      </c>
      <c r="C46" s="30">
        <f t="shared" si="1"/>
        <v>560.75599999999997</v>
      </c>
      <c r="D46" s="31">
        <f t="shared" si="2"/>
        <v>6.0862178681871386E-4</v>
      </c>
      <c r="F46" s="37"/>
      <c r="G46" s="37"/>
      <c r="H46" s="37"/>
    </row>
    <row r="47" spans="1:14" x14ac:dyDescent="0.25">
      <c r="A47" s="17">
        <f>A46+('Dados atemporais'!$B$15)/100</f>
        <v>4940</v>
      </c>
      <c r="B47" s="17">
        <f t="shared" si="0"/>
        <v>561.18118825758245</v>
      </c>
      <c r="C47" s="30">
        <f t="shared" si="1"/>
        <v>560.83400000000006</v>
      </c>
      <c r="D47" s="31">
        <f t="shared" si="2"/>
        <v>6.1867408396275173E-4</v>
      </c>
      <c r="F47" s="37"/>
      <c r="G47" s="37"/>
      <c r="H47" s="37"/>
    </row>
    <row r="48" spans="1:14" x14ac:dyDescent="0.25">
      <c r="A48" s="17">
        <f>A47+('Dados atemporais'!$B$15)/100</f>
        <v>5070</v>
      </c>
      <c r="B48" s="17">
        <f t="shared" si="0"/>
        <v>561.26342638854908</v>
      </c>
      <c r="C48" s="30">
        <f t="shared" si="1"/>
        <v>560.91200000000003</v>
      </c>
      <c r="D48" s="31">
        <f t="shared" si="2"/>
        <v>6.2613448877347599E-4</v>
      </c>
      <c r="F48" s="37"/>
      <c r="G48" s="37"/>
      <c r="H48" s="37"/>
    </row>
    <row r="49" spans="1:8" x14ac:dyDescent="0.25">
      <c r="A49" s="17">
        <f>A48+('Dados atemporais'!$B$15)/100</f>
        <v>5200</v>
      </c>
      <c r="B49" s="17">
        <f t="shared" si="0"/>
        <v>561.34423911000954</v>
      </c>
      <c r="C49" s="30">
        <f t="shared" si="1"/>
        <v>560.99</v>
      </c>
      <c r="D49" s="31">
        <f t="shared" si="2"/>
        <v>6.3105503776285843E-4</v>
      </c>
      <c r="F49" s="37"/>
      <c r="G49" s="37"/>
      <c r="H49" s="37"/>
    </row>
    <row r="50" spans="1:8" x14ac:dyDescent="0.25">
      <c r="A50" s="17">
        <f>A49+('Dados atemporais'!$B$15)/100</f>
        <v>5330</v>
      </c>
      <c r="B50" s="17">
        <f t="shared" si="0"/>
        <v>561.4236549783808</v>
      </c>
      <c r="C50" s="30">
        <f t="shared" si="1"/>
        <v>561.06799999999998</v>
      </c>
      <c r="D50" s="31">
        <f t="shared" si="2"/>
        <v>6.3348769726225332E-4</v>
      </c>
      <c r="F50" s="37"/>
      <c r="G50" s="37"/>
      <c r="H50" s="37"/>
    </row>
    <row r="51" spans="1:8" x14ac:dyDescent="0.25">
      <c r="A51" s="17">
        <f>A50+('Dados atemporais'!$B$15)/100</f>
        <v>5460</v>
      </c>
      <c r="B51" s="17">
        <f t="shared" si="0"/>
        <v>561.5017025500797</v>
      </c>
      <c r="C51" s="30">
        <f t="shared" si="1"/>
        <v>561.14599999999996</v>
      </c>
      <c r="D51" s="31">
        <f t="shared" si="2"/>
        <v>6.334843660567817E-4</v>
      </c>
      <c r="F51" s="37"/>
      <c r="G51" s="37"/>
      <c r="H51" s="37"/>
    </row>
    <row r="52" spans="1:8" x14ac:dyDescent="0.25">
      <c r="A52" s="17">
        <f>A51+('Dados atemporais'!$B$15)/100</f>
        <v>5590</v>
      </c>
      <c r="B52" s="17">
        <f t="shared" si="0"/>
        <v>561.57841038152333</v>
      </c>
      <c r="C52" s="30">
        <f t="shared" si="1"/>
        <v>561.22400000000005</v>
      </c>
      <c r="D52" s="31">
        <f t="shared" si="2"/>
        <v>6.3109687796313616E-4</v>
      </c>
      <c r="F52" s="37"/>
      <c r="G52" s="37"/>
      <c r="H52" s="37"/>
    </row>
    <row r="53" spans="1:8" x14ac:dyDescent="0.25">
      <c r="A53" s="17">
        <f>A52+('Dados atemporais'!$B$15)/100</f>
        <v>5720</v>
      </c>
      <c r="B53" s="17">
        <f t="shared" si="0"/>
        <v>561.65380702912853</v>
      </c>
      <c r="C53" s="30">
        <f t="shared" si="1"/>
        <v>561.30200000000002</v>
      </c>
      <c r="D53" s="31">
        <f t="shared" si="2"/>
        <v>6.2637700434969726E-4</v>
      </c>
      <c r="F53" s="37"/>
      <c r="G53" s="37"/>
      <c r="H53" s="37"/>
    </row>
    <row r="54" spans="1:8" x14ac:dyDescent="0.25">
      <c r="A54" s="17">
        <f>A53+('Dados atemporais'!$B$15)/100</f>
        <v>5850</v>
      </c>
      <c r="B54" s="17">
        <f t="shared" si="0"/>
        <v>561.72792104931227</v>
      </c>
      <c r="C54" s="30">
        <f t="shared" si="1"/>
        <v>561.38</v>
      </c>
      <c r="D54" s="31">
        <f t="shared" si="2"/>
        <v>6.193764565990544E-4</v>
      </c>
      <c r="F54" s="37"/>
      <c r="G54" s="37"/>
      <c r="H54" s="37"/>
    </row>
    <row r="55" spans="1:8" x14ac:dyDescent="0.25">
      <c r="A55" s="17">
        <f>A54+('Dados atemporais'!$B$15)/100</f>
        <v>5980</v>
      </c>
      <c r="B55" s="17">
        <f t="shared" si="0"/>
        <v>561.8007809984914</v>
      </c>
      <c r="C55" s="30">
        <f t="shared" si="1"/>
        <v>561.45799999999997</v>
      </c>
      <c r="D55" s="31">
        <f t="shared" si="2"/>
        <v>6.1014688851483668E-4</v>
      </c>
      <c r="F55" s="37"/>
      <c r="G55" s="37"/>
      <c r="H55" s="37"/>
    </row>
    <row r="56" spans="1:8" x14ac:dyDescent="0.25">
      <c r="A56" s="17">
        <f>A55+('Dados atemporais'!$B$15)/100</f>
        <v>6110</v>
      </c>
      <c r="B56" s="17">
        <f t="shared" si="0"/>
        <v>561.87241543308301</v>
      </c>
      <c r="C56" s="30">
        <f t="shared" si="1"/>
        <v>561.53600000000006</v>
      </c>
      <c r="D56" s="31">
        <f t="shared" si="2"/>
        <v>5.9873989867191427E-4</v>
      </c>
      <c r="F56" s="37"/>
      <c r="G56" s="37"/>
      <c r="H56" s="37"/>
    </row>
    <row r="57" spans="1:8" x14ac:dyDescent="0.25">
      <c r="A57" s="17">
        <f>A56+('Dados atemporais'!$B$15)/100</f>
        <v>6240</v>
      </c>
      <c r="B57" s="17">
        <f t="shared" si="0"/>
        <v>561.94285290950381</v>
      </c>
      <c r="C57" s="30">
        <f t="shared" si="1"/>
        <v>561.61400000000003</v>
      </c>
      <c r="D57" s="31">
        <f t="shared" si="2"/>
        <v>5.852070327100311E-4</v>
      </c>
      <c r="F57" s="37"/>
      <c r="G57" s="37"/>
      <c r="H57" s="37"/>
    </row>
    <row r="58" spans="1:8" x14ac:dyDescent="0.25">
      <c r="A58" s="17">
        <f>A57+('Dados atemporais'!$B$15)/100</f>
        <v>6370</v>
      </c>
      <c r="B58" s="17">
        <f t="shared" si="0"/>
        <v>562.01212198417102</v>
      </c>
      <c r="C58" s="30">
        <f t="shared" si="1"/>
        <v>561.69200000000001</v>
      </c>
      <c r="D58" s="31">
        <f t="shared" si="2"/>
        <v>5.6959978557193124E-4</v>
      </c>
      <c r="F58" s="37"/>
      <c r="G58" s="37"/>
      <c r="H58" s="37"/>
    </row>
    <row r="59" spans="1:8" x14ac:dyDescent="0.25">
      <c r="A59" s="17">
        <f>A58+('Dados atemporais'!$B$15)/100</f>
        <v>6500</v>
      </c>
      <c r="B59" s="17">
        <f t="shared" si="0"/>
        <v>562.08025121350124</v>
      </c>
      <c r="C59" s="30">
        <f t="shared" si="1"/>
        <v>561.77</v>
      </c>
      <c r="D59" s="31">
        <f t="shared" si="2"/>
        <v>5.5196960368460635E-4</v>
      </c>
      <c r="F59" s="37"/>
      <c r="G59" s="37"/>
      <c r="H59" s="37"/>
    </row>
    <row r="60" spans="1:8" x14ac:dyDescent="0.25">
      <c r="A60" s="17">
        <f>A59+('Dados atemporais'!$B$15)/100</f>
        <v>6630</v>
      </c>
      <c r="B60" s="17">
        <f t="shared" si="0"/>
        <v>562.14726915391168</v>
      </c>
      <c r="C60" s="30">
        <f t="shared" si="1"/>
        <v>561.84799999999996</v>
      </c>
      <c r="D60" s="31">
        <f t="shared" si="2"/>
        <v>5.3236788708793941E-4</v>
      </c>
      <c r="F60" s="37"/>
      <c r="G60" s="37"/>
      <c r="H60" s="37"/>
    </row>
    <row r="61" spans="1:8" x14ac:dyDescent="0.25">
      <c r="A61" s="17">
        <f>A60+('Dados atemporais'!$B$15)/100</f>
        <v>6760</v>
      </c>
      <c r="B61" s="17">
        <f t="shared" si="0"/>
        <v>562.21320436181918</v>
      </c>
      <c r="C61" s="30">
        <f t="shared" si="1"/>
        <v>561.92600000000004</v>
      </c>
      <c r="D61" s="31">
        <f t="shared" si="2"/>
        <v>5.1084599150449993E-4</v>
      </c>
      <c r="F61" s="37"/>
      <c r="G61" s="37"/>
      <c r="H61" s="37"/>
    </row>
    <row r="62" spans="1:8" x14ac:dyDescent="0.25">
      <c r="A62" s="17">
        <f>A61+('Dados atemporais'!$B$15)/100</f>
        <v>6890</v>
      </c>
      <c r="B62" s="17">
        <f t="shared" si="0"/>
        <v>562.27808539364059</v>
      </c>
      <c r="C62" s="30">
        <f t="shared" si="1"/>
        <v>562.00400000000002</v>
      </c>
      <c r="D62" s="31">
        <f t="shared" si="2"/>
        <v>4.8745523035757907E-4</v>
      </c>
      <c r="F62" s="37"/>
      <c r="G62" s="37"/>
      <c r="H62" s="37"/>
    </row>
    <row r="63" spans="1:8" x14ac:dyDescent="0.25">
      <c r="A63" s="17">
        <f>A62+('Dados atemporais'!$B$15)/100</f>
        <v>7020</v>
      </c>
      <c r="B63" s="17">
        <f t="shared" si="0"/>
        <v>562.341940805793</v>
      </c>
      <c r="C63" s="30">
        <f t="shared" si="1"/>
        <v>562.08199999999999</v>
      </c>
      <c r="D63" s="31">
        <f t="shared" si="2"/>
        <v>4.6224687673221106E-4</v>
      </c>
      <c r="F63" s="37"/>
      <c r="G63" s="37"/>
      <c r="H63" s="37"/>
    </row>
    <row r="64" spans="1:8" x14ac:dyDescent="0.25">
      <c r="A64" s="17">
        <f>A63+('Dados atemporais'!$B$15)/100</f>
        <v>7150</v>
      </c>
      <c r="B64" s="17">
        <f t="shared" si="0"/>
        <v>562.40479915469314</v>
      </c>
      <c r="C64" s="30">
        <f t="shared" si="1"/>
        <v>562.16</v>
      </c>
      <c r="D64" s="31">
        <f t="shared" si="2"/>
        <v>4.352721652822086E-4</v>
      </c>
      <c r="F64" s="37"/>
      <c r="G64" s="37"/>
      <c r="H64" s="37"/>
    </row>
    <row r="65" spans="1:8" x14ac:dyDescent="0.25">
      <c r="A65" s="17">
        <f>A64+('Dados atemporais'!$B$15)/100</f>
        <v>7280</v>
      </c>
      <c r="B65" s="17">
        <f t="shared" si="0"/>
        <v>562.46668899675819</v>
      </c>
      <c r="C65" s="30">
        <f t="shared" si="1"/>
        <v>562.23800000000006</v>
      </c>
      <c r="D65" s="31">
        <f t="shared" si="2"/>
        <v>4.065822940840065E-4</v>
      </c>
      <c r="F65" s="37"/>
      <c r="G65" s="37"/>
      <c r="H65" s="37"/>
    </row>
    <row r="66" spans="1:8" x14ac:dyDescent="0.25">
      <c r="A66" s="17">
        <f>A65+('Dados atemporais'!$B$15)/100</f>
        <v>7410</v>
      </c>
      <c r="B66" s="17">
        <f t="shared" si="0"/>
        <v>562.52763888840491</v>
      </c>
      <c r="C66" s="30">
        <f t="shared" si="1"/>
        <v>562.31600000000003</v>
      </c>
      <c r="D66" s="31">
        <f t="shared" si="2"/>
        <v>3.7622842643446125E-4</v>
      </c>
      <c r="F66" s="37"/>
      <c r="G66" s="37"/>
      <c r="H66" s="37"/>
    </row>
    <row r="67" spans="1:8" x14ac:dyDescent="0.25">
      <c r="A67" s="17">
        <f>A66+('Dados atemporais'!$B$15)/100</f>
        <v>7540</v>
      </c>
      <c r="B67" s="17">
        <f t="shared" si="0"/>
        <v>562.58767738605025</v>
      </c>
      <c r="C67" s="30">
        <f t="shared" si="1"/>
        <v>562.39400000000001</v>
      </c>
      <c r="D67" s="31">
        <f t="shared" si="2"/>
        <v>3.44261692595406E-4</v>
      </c>
      <c r="F67" s="37"/>
      <c r="G67" s="37"/>
      <c r="H67" s="37"/>
    </row>
    <row r="68" spans="1:8" x14ac:dyDescent="0.25">
      <c r="A68" s="17">
        <f>A67+('Dados atemporais'!$B$15)/100</f>
        <v>7670</v>
      </c>
      <c r="B68" s="17">
        <f t="shared" si="0"/>
        <v>562.64683304611117</v>
      </c>
      <c r="C68" s="30">
        <f t="shared" si="1"/>
        <v>562.47199999999998</v>
      </c>
      <c r="D68" s="31">
        <f t="shared" si="2"/>
        <v>3.1073319148472098E-4</v>
      </c>
      <c r="F68" s="37"/>
      <c r="G68" s="37"/>
      <c r="H68" s="37"/>
    </row>
    <row r="69" spans="1:8" x14ac:dyDescent="0.25">
      <c r="A69" s="17">
        <f>A68+('Dados atemporais'!$B$15)/100</f>
        <v>7800</v>
      </c>
      <c r="B69" s="17">
        <f t="shared" si="0"/>
        <v>562.70513442500464</v>
      </c>
      <c r="C69" s="30">
        <f t="shared" si="1"/>
        <v>562.54999999999995</v>
      </c>
      <c r="D69" s="31">
        <f t="shared" si="2"/>
        <v>2.7569399231306519E-4</v>
      </c>
      <c r="F69" s="37"/>
      <c r="G69" s="37"/>
      <c r="H69" s="37"/>
    </row>
    <row r="70" spans="1:8" x14ac:dyDescent="0.25">
      <c r="A70" s="17">
        <f>A69+('Dados atemporais'!$B$15)/100</f>
        <v>7930</v>
      </c>
      <c r="B70" s="17">
        <f t="shared" si="0"/>
        <v>562.76261007914752</v>
      </c>
      <c r="C70" s="30">
        <f t="shared" si="1"/>
        <v>562.62800000000004</v>
      </c>
      <c r="D70" s="31">
        <f t="shared" si="2"/>
        <v>2.3919513616682271E-4</v>
      </c>
      <c r="F70" s="37"/>
      <c r="G70" s="37"/>
      <c r="H70" s="37"/>
    </row>
    <row r="71" spans="1:8" x14ac:dyDescent="0.25">
      <c r="A71" s="17">
        <f>A70+('Dados atemporais'!$B$15)/100</f>
        <v>8060</v>
      </c>
      <c r="B71" s="17">
        <f t="shared" si="0"/>
        <v>562.81928856495676</v>
      </c>
      <c r="C71" s="30">
        <f t="shared" si="1"/>
        <v>562.70600000000002</v>
      </c>
      <c r="D71" s="31">
        <f t="shared" si="2"/>
        <v>2.012876375392241E-4</v>
      </c>
      <c r="F71" s="37"/>
      <c r="G71" s="37"/>
      <c r="H71" s="37"/>
    </row>
    <row r="72" spans="1:8" x14ac:dyDescent="0.25">
      <c r="A72" s="17">
        <f>A71+('Dados atemporais'!$B$15)/100</f>
        <v>8190</v>
      </c>
      <c r="B72" s="17">
        <f t="shared" si="0"/>
        <v>562.87519843884934</v>
      </c>
      <c r="C72" s="30">
        <f t="shared" si="1"/>
        <v>562.78399999999999</v>
      </c>
      <c r="D72" s="31">
        <f t="shared" si="2"/>
        <v>1.6202248580553564E-4</v>
      </c>
      <c r="F72" s="37"/>
      <c r="G72" s="37"/>
      <c r="H72" s="37"/>
    </row>
    <row r="73" spans="1:8" x14ac:dyDescent="0.25">
      <c r="A73" s="17">
        <f>A72+('Dados atemporais'!$B$15)/100</f>
        <v>8320</v>
      </c>
      <c r="B73" s="17">
        <f t="shared" si="0"/>
        <v>562.93036825724221</v>
      </c>
      <c r="C73" s="30">
        <f t="shared" si="1"/>
        <v>562.86199999999997</v>
      </c>
      <c r="D73" s="31">
        <f t="shared" si="2"/>
        <v>1.2145064664729375E-4</v>
      </c>
      <c r="F73" s="37"/>
      <c r="G73" s="37"/>
      <c r="H73" s="37"/>
    </row>
    <row r="74" spans="1:8" x14ac:dyDescent="0.25">
      <c r="A74" s="17">
        <f>A73+('Dados atemporais'!$B$15)/100</f>
        <v>8450</v>
      </c>
      <c r="B74" s="17">
        <f t="shared" ref="B74:B109" si="3">B$1+B$2*A74+B$3*A74^2+B$4*A74^3+B$5*A74^4</f>
        <v>562.98482657655222</v>
      </c>
      <c r="C74" s="30">
        <f t="shared" ref="C74:C109" si="4">$C$1+$C$2*A74</f>
        <v>562.94000000000005</v>
      </c>
      <c r="D74" s="31">
        <f t="shared" ref="D74:D109" si="5">(ABS(B74-C74)/B74)</f>
        <v>7.9623063422070648E-5</v>
      </c>
      <c r="F74" s="37"/>
      <c r="G74" s="37"/>
      <c r="H74" s="37"/>
    </row>
    <row r="75" spans="1:8" x14ac:dyDescent="0.25">
      <c r="A75" s="17">
        <f>A74+('Dados atemporais'!$B$15)/100</f>
        <v>8580</v>
      </c>
      <c r="B75" s="17">
        <f t="shared" si="3"/>
        <v>563.03860195319635</v>
      </c>
      <c r="C75" s="30">
        <f t="shared" si="4"/>
        <v>563.01800000000003</v>
      </c>
      <c r="D75" s="31">
        <f t="shared" si="5"/>
        <v>3.6590658482119275E-5</v>
      </c>
      <c r="F75" s="37"/>
      <c r="G75" s="37"/>
      <c r="H75" s="37"/>
    </row>
    <row r="76" spans="1:8" x14ac:dyDescent="0.25">
      <c r="A76" s="17">
        <f>A75+('Dados atemporais'!$B$15)/100</f>
        <v>8710</v>
      </c>
      <c r="B76" s="17">
        <f t="shared" si="3"/>
        <v>563.09172294359144</v>
      </c>
      <c r="C76" s="30">
        <f t="shared" si="4"/>
        <v>563.096</v>
      </c>
      <c r="D76" s="31">
        <f t="shared" si="5"/>
        <v>7.5956655626369944E-6</v>
      </c>
      <c r="F76" s="37"/>
      <c r="G76" s="37"/>
      <c r="H76" s="37"/>
    </row>
    <row r="77" spans="1:8" x14ac:dyDescent="0.25">
      <c r="A77" s="17">
        <f>A76+('Dados atemporais'!$B$15)/100</f>
        <v>8840</v>
      </c>
      <c r="B77" s="17">
        <f t="shared" si="3"/>
        <v>563.14421810415456</v>
      </c>
      <c r="C77" s="30">
        <f t="shared" si="4"/>
        <v>563.17399999999998</v>
      </c>
      <c r="D77" s="31">
        <f t="shared" si="5"/>
        <v>5.2885024631308602E-5</v>
      </c>
      <c r="F77" s="37"/>
      <c r="G77" s="37"/>
      <c r="H77" s="37"/>
    </row>
    <row r="78" spans="1:8" x14ac:dyDescent="0.25">
      <c r="A78" s="17">
        <f>A77+('Dados atemporais'!$B$15)/100</f>
        <v>8970</v>
      </c>
      <c r="B78" s="17">
        <f t="shared" si="3"/>
        <v>563.19611599130269</v>
      </c>
      <c r="C78" s="30">
        <f t="shared" si="4"/>
        <v>563.25199999999995</v>
      </c>
      <c r="D78" s="31">
        <f t="shared" si="5"/>
        <v>9.9226552013588975E-5</v>
      </c>
      <c r="F78" s="37"/>
      <c r="G78" s="37"/>
      <c r="H78" s="37"/>
    </row>
    <row r="79" spans="1:8" x14ac:dyDescent="0.25">
      <c r="A79" s="17">
        <f>A78+('Dados atemporais'!$B$15)/100</f>
        <v>9100</v>
      </c>
      <c r="B79" s="17">
        <f t="shared" si="3"/>
        <v>563.24744516145256</v>
      </c>
      <c r="C79" s="30">
        <f t="shared" si="4"/>
        <v>563.33000000000004</v>
      </c>
      <c r="D79" s="31">
        <f t="shared" si="5"/>
        <v>1.4656939726342895E-4</v>
      </c>
      <c r="F79" s="37"/>
      <c r="G79" s="37"/>
      <c r="H79" s="37"/>
    </row>
    <row r="80" spans="1:8" x14ac:dyDescent="0.25">
      <c r="A80" s="17">
        <f>A79+('Dados atemporais'!$B$15)/100</f>
        <v>9230</v>
      </c>
      <c r="B80" s="17">
        <f t="shared" si="3"/>
        <v>563.29823417102125</v>
      </c>
      <c r="C80" s="30">
        <f t="shared" si="4"/>
        <v>563.40800000000002</v>
      </c>
      <c r="D80" s="31">
        <f t="shared" si="5"/>
        <v>1.9486272514293077E-4</v>
      </c>
      <c r="F80" s="37"/>
      <c r="G80" s="37"/>
      <c r="H80" s="37"/>
    </row>
    <row r="81" spans="1:8" x14ac:dyDescent="0.25">
      <c r="A81" s="17">
        <f>A80+('Dados atemporais'!$B$15)/100</f>
        <v>9360</v>
      </c>
      <c r="B81" s="17">
        <f t="shared" si="3"/>
        <v>563.34851157642561</v>
      </c>
      <c r="C81" s="30">
        <f t="shared" si="4"/>
        <v>563.48599999999999</v>
      </c>
      <c r="D81" s="31">
        <f t="shared" si="5"/>
        <v>2.4405571462263455E-4</v>
      </c>
      <c r="F81" s="37"/>
      <c r="G81" s="37"/>
      <c r="H81" s="37"/>
    </row>
    <row r="82" spans="1:8" x14ac:dyDescent="0.25">
      <c r="A82" s="17">
        <f>A81+('Dados atemporais'!$B$15)/100</f>
        <v>9490</v>
      </c>
      <c r="B82" s="17">
        <f t="shared" si="3"/>
        <v>563.3983059340826</v>
      </c>
      <c r="C82" s="30">
        <f t="shared" si="4"/>
        <v>563.56399999999996</v>
      </c>
      <c r="D82" s="31">
        <f t="shared" si="5"/>
        <v>2.9409755793044642E-4</v>
      </c>
      <c r="F82" s="37"/>
      <c r="G82" s="37"/>
      <c r="H82" s="37"/>
    </row>
    <row r="83" spans="1:8" x14ac:dyDescent="0.25">
      <c r="A83" s="17">
        <f>A82+('Dados atemporais'!$B$15)/100</f>
        <v>9620</v>
      </c>
      <c r="B83" s="17">
        <f t="shared" si="3"/>
        <v>563.44764580040919</v>
      </c>
      <c r="C83" s="30">
        <f t="shared" si="4"/>
        <v>563.64200000000005</v>
      </c>
      <c r="D83" s="31">
        <f t="shared" si="5"/>
        <v>3.4493745965478415E-4</v>
      </c>
      <c r="F83" s="37"/>
      <c r="G83" s="37"/>
      <c r="H83" s="37"/>
    </row>
    <row r="84" spans="1:8" x14ac:dyDescent="0.25">
      <c r="A84" s="17">
        <f>A83+('Dados atemporais'!$B$15)/100</f>
        <v>9750</v>
      </c>
      <c r="B84" s="17">
        <f t="shared" si="3"/>
        <v>563.49655973182223</v>
      </c>
      <c r="C84" s="30">
        <f t="shared" si="4"/>
        <v>563.72</v>
      </c>
      <c r="D84" s="31">
        <f t="shared" si="5"/>
        <v>3.9652463589863902E-4</v>
      </c>
      <c r="F84" s="37"/>
      <c r="G84" s="37"/>
      <c r="H84" s="37"/>
    </row>
    <row r="85" spans="1:8" x14ac:dyDescent="0.25">
      <c r="A85" s="17">
        <f>A84+('Dados atemporais'!$B$15)/100</f>
        <v>9880</v>
      </c>
      <c r="B85" s="17">
        <f t="shared" si="3"/>
        <v>563.5450762847388</v>
      </c>
      <c r="C85" s="30">
        <f t="shared" si="4"/>
        <v>563.798</v>
      </c>
      <c r="D85" s="31">
        <f t="shared" si="5"/>
        <v>4.4880831348690714E-4</v>
      </c>
      <c r="F85" s="37"/>
      <c r="G85" s="37"/>
      <c r="H85" s="37"/>
    </row>
    <row r="86" spans="1:8" x14ac:dyDescent="0.25">
      <c r="A86" s="17">
        <f>A85+('Dados atemporais'!$B$15)/100</f>
        <v>10010</v>
      </c>
      <c r="B86" s="17">
        <f t="shared" si="3"/>
        <v>563.59322401557563</v>
      </c>
      <c r="C86" s="30">
        <f t="shared" si="4"/>
        <v>563.87599999999998</v>
      </c>
      <c r="D86" s="31">
        <f t="shared" si="5"/>
        <v>5.0173772922531179E-4</v>
      </c>
      <c r="F86" s="37"/>
      <c r="G86" s="37"/>
      <c r="H86" s="37"/>
    </row>
    <row r="87" spans="1:8" x14ac:dyDescent="0.25">
      <c r="A87" s="17">
        <f>A86+('Dados atemporais'!$B$15)/100</f>
        <v>10140</v>
      </c>
      <c r="B87" s="17">
        <f t="shared" si="3"/>
        <v>563.64103148074992</v>
      </c>
      <c r="C87" s="30">
        <f t="shared" si="4"/>
        <v>563.95399999999995</v>
      </c>
      <c r="D87" s="31">
        <f t="shared" si="5"/>
        <v>5.5526212920984535E-4</v>
      </c>
      <c r="F87" s="37"/>
      <c r="G87" s="37"/>
      <c r="H87" s="37"/>
    </row>
    <row r="88" spans="1:8" x14ac:dyDescent="0.25">
      <c r="A88" s="17">
        <f>A87+('Dados atemporais'!$B$15)/100</f>
        <v>10270</v>
      </c>
      <c r="B88" s="17">
        <f t="shared" si="3"/>
        <v>563.68852723667828</v>
      </c>
      <c r="C88" s="30">
        <f t="shared" si="4"/>
        <v>564.03200000000004</v>
      </c>
      <c r="D88" s="31">
        <f t="shared" si="5"/>
        <v>6.0933076819131519E-4</v>
      </c>
      <c r="F88" s="37"/>
      <c r="G88" s="37"/>
      <c r="H88" s="37"/>
    </row>
    <row r="89" spans="1:8" x14ac:dyDescent="0.25">
      <c r="A89" s="17">
        <f>A88+('Dados atemporais'!$B$15)/100</f>
        <v>10400</v>
      </c>
      <c r="B89" s="17">
        <f t="shared" si="3"/>
        <v>563.73573983977792</v>
      </c>
      <c r="C89" s="30">
        <f t="shared" si="4"/>
        <v>564.11</v>
      </c>
      <c r="D89" s="31">
        <f t="shared" si="5"/>
        <v>6.6389290898686551E-4</v>
      </c>
      <c r="F89" s="37"/>
      <c r="G89" s="37"/>
      <c r="H89" s="37"/>
    </row>
    <row r="90" spans="1:8" x14ac:dyDescent="0.25">
      <c r="A90" s="17">
        <f>A89+('Dados atemporais'!$B$15)/100</f>
        <v>10530</v>
      </c>
      <c r="B90" s="17">
        <f t="shared" si="3"/>
        <v>563.78269784646568</v>
      </c>
      <c r="C90" s="30">
        <f t="shared" si="4"/>
        <v>564.18799999999999</v>
      </c>
      <c r="D90" s="31">
        <f t="shared" si="5"/>
        <v>7.1889782194891564E-4</v>
      </c>
      <c r="F90" s="37"/>
      <c r="G90" s="37"/>
      <c r="H90" s="37"/>
    </row>
    <row r="91" spans="1:8" x14ac:dyDescent="0.25">
      <c r="A91" s="17">
        <f>A90+('Dados atemporais'!$B$15)/100</f>
        <v>10660</v>
      </c>
      <c r="B91" s="17">
        <f t="shared" si="3"/>
        <v>563.82942981315841</v>
      </c>
      <c r="C91" s="30">
        <f t="shared" si="4"/>
        <v>564.26599999999996</v>
      </c>
      <c r="D91" s="31">
        <f t="shared" si="5"/>
        <v>7.7429478448157694E-4</v>
      </c>
      <c r="F91" s="37"/>
      <c r="G91" s="37"/>
      <c r="H91" s="37"/>
    </row>
    <row r="92" spans="1:8" x14ac:dyDescent="0.25">
      <c r="A92" s="17">
        <f>A91+('Dados atemporais'!$B$15)/100</f>
        <v>10790</v>
      </c>
      <c r="B92" s="17">
        <f t="shared" si="3"/>
        <v>563.8759642962732</v>
      </c>
      <c r="C92" s="30">
        <f t="shared" si="4"/>
        <v>564.34400000000005</v>
      </c>
      <c r="D92" s="31">
        <f t="shared" si="5"/>
        <v>8.300330806101507E-4</v>
      </c>
      <c r="F92" s="37"/>
      <c r="G92" s="37"/>
      <c r="H92" s="37"/>
    </row>
    <row r="93" spans="1:8" x14ac:dyDescent="0.25">
      <c r="A93" s="17">
        <f>A92+('Dados atemporais'!$B$15)/100</f>
        <v>10920</v>
      </c>
      <c r="B93" s="17">
        <f t="shared" si="3"/>
        <v>563.92232985222677</v>
      </c>
      <c r="C93" s="30">
        <f t="shared" si="4"/>
        <v>564.42200000000003</v>
      </c>
      <c r="D93" s="31">
        <f t="shared" si="5"/>
        <v>8.8606200060244969E-4</v>
      </c>
      <c r="F93" s="37"/>
      <c r="G93" s="37"/>
      <c r="H93" s="37"/>
    </row>
    <row r="94" spans="1:8" x14ac:dyDescent="0.25">
      <c r="A94" s="17">
        <f>A93+('Dados atemporais'!$B$15)/100</f>
        <v>11050</v>
      </c>
      <c r="B94" s="17">
        <f t="shared" si="3"/>
        <v>563.9685550374362</v>
      </c>
      <c r="C94" s="30">
        <f t="shared" si="4"/>
        <v>564.5</v>
      </c>
      <c r="D94" s="31">
        <f t="shared" si="5"/>
        <v>9.4233084064149458E-4</v>
      </c>
      <c r="F94" s="37"/>
      <c r="G94" s="37"/>
      <c r="H94" s="37"/>
    </row>
    <row r="95" spans="1:8" x14ac:dyDescent="0.25">
      <c r="A95" s="17">
        <f>A94+('Dados atemporais'!$B$15)/100</f>
        <v>11180</v>
      </c>
      <c r="B95" s="17">
        <f t="shared" si="3"/>
        <v>564.01466840831847</v>
      </c>
      <c r="C95" s="30">
        <f t="shared" si="4"/>
        <v>564.57799999999997</v>
      </c>
      <c r="D95" s="31">
        <f t="shared" si="5"/>
        <v>9.9878890254974655E-4</v>
      </c>
      <c r="F95" s="37"/>
      <c r="G95" s="37"/>
      <c r="H95" s="37"/>
    </row>
    <row r="96" spans="1:8" x14ac:dyDescent="0.25">
      <c r="A96" s="17">
        <f>A95+('Dados atemporais'!$B$15)/100</f>
        <v>11310</v>
      </c>
      <c r="B96" s="17">
        <f t="shared" si="3"/>
        <v>564.06069852129042</v>
      </c>
      <c r="C96" s="30">
        <f t="shared" si="4"/>
        <v>564.65599999999995</v>
      </c>
      <c r="D96" s="31">
        <f t="shared" si="5"/>
        <v>1.0553854935650339E-3</v>
      </c>
      <c r="F96" s="37"/>
      <c r="G96" s="37"/>
      <c r="H96" s="37"/>
    </row>
    <row r="97" spans="1:6" x14ac:dyDescent="0.25">
      <c r="A97" s="17">
        <f>A96+('Dados atemporais'!$B$15)/100</f>
        <v>11440</v>
      </c>
      <c r="B97" s="17">
        <f t="shared" si="3"/>
        <v>564.10667393276901</v>
      </c>
      <c r="C97" s="30">
        <f t="shared" si="4"/>
        <v>564.73400000000004</v>
      </c>
      <c r="D97" s="31">
        <f t="shared" si="5"/>
        <v>1.1120699261675281E-3</v>
      </c>
      <c r="F97" s="37"/>
    </row>
    <row r="98" spans="1:6" x14ac:dyDescent="0.25">
      <c r="A98" s="17">
        <f>A97+('Dados atemporais'!$B$15)/100</f>
        <v>11570</v>
      </c>
      <c r="B98" s="17">
        <f t="shared" si="3"/>
        <v>564.1526231991711</v>
      </c>
      <c r="C98" s="30">
        <f t="shared" si="4"/>
        <v>564.81200000000001</v>
      </c>
      <c r="D98" s="31">
        <f t="shared" si="5"/>
        <v>1.1687915179579328E-3</v>
      </c>
      <c r="F98" s="37"/>
    </row>
    <row r="99" spans="1:6" x14ac:dyDescent="0.25">
      <c r="A99" s="17">
        <f>A98+('Dados atemporais'!$B$15)/100</f>
        <v>11700</v>
      </c>
      <c r="B99" s="17">
        <f t="shared" si="3"/>
        <v>564.19857487691365</v>
      </c>
      <c r="C99" s="30">
        <f t="shared" si="4"/>
        <v>564.89</v>
      </c>
      <c r="D99" s="31">
        <f t="shared" si="5"/>
        <v>1.2254995915882544E-3</v>
      </c>
      <c r="F99" s="37"/>
    </row>
    <row r="100" spans="1:6" x14ac:dyDescent="0.25">
      <c r="A100" s="17">
        <f>A99+('Dados atemporais'!$B$15)/100</f>
        <v>11830</v>
      </c>
      <c r="B100" s="17">
        <f t="shared" si="3"/>
        <v>564.24455752241374</v>
      </c>
      <c r="C100" s="30">
        <f t="shared" si="4"/>
        <v>564.96799999999996</v>
      </c>
      <c r="D100" s="31">
        <f t="shared" si="5"/>
        <v>1.2821434747422981E-3</v>
      </c>
      <c r="F100" s="37"/>
    </row>
    <row r="101" spans="1:6" x14ac:dyDescent="0.25">
      <c r="A101" s="17">
        <f>A100+('Dados atemporais'!$B$15)/100</f>
        <v>11960</v>
      </c>
      <c r="B101" s="17">
        <f t="shared" si="3"/>
        <v>564.29059969208811</v>
      </c>
      <c r="C101" s="30">
        <f t="shared" si="4"/>
        <v>565.04600000000005</v>
      </c>
      <c r="D101" s="31">
        <f t="shared" si="5"/>
        <v>1.338672500169477E-3</v>
      </c>
      <c r="F101" s="37"/>
    </row>
    <row r="102" spans="1:6" x14ac:dyDescent="0.25">
      <c r="A102" s="17">
        <f>A101+('Dados atemporais'!$B$15)/100</f>
        <v>12090</v>
      </c>
      <c r="B102" s="17">
        <f t="shared" si="3"/>
        <v>564.33672994235394</v>
      </c>
      <c r="C102" s="30">
        <f t="shared" si="4"/>
        <v>565.12400000000002</v>
      </c>
      <c r="D102" s="31">
        <f t="shared" si="5"/>
        <v>1.395036005766453E-3</v>
      </c>
      <c r="F102" s="37"/>
    </row>
    <row r="103" spans="1:6" x14ac:dyDescent="0.25">
      <c r="A103" s="17">
        <f>A102+('Dados atemporais'!$B$15)/100</f>
        <v>12220</v>
      </c>
      <c r="B103" s="17">
        <f t="shared" si="3"/>
        <v>564.38297682962786</v>
      </c>
      <c r="C103" s="30">
        <f t="shared" si="4"/>
        <v>565.202</v>
      </c>
      <c r="D103" s="31">
        <f t="shared" si="5"/>
        <v>1.4511833347152408E-3</v>
      </c>
      <c r="F103" s="37"/>
    </row>
    <row r="104" spans="1:6" x14ac:dyDescent="0.25">
      <c r="A104" s="17">
        <f>A103+('Dados atemporais'!$B$15)/100</f>
        <v>12350</v>
      </c>
      <c r="B104" s="17">
        <f t="shared" si="3"/>
        <v>564.42936891032696</v>
      </c>
      <c r="C104" s="30">
        <f t="shared" si="4"/>
        <v>565.28</v>
      </c>
      <c r="D104" s="31">
        <f t="shared" si="5"/>
        <v>1.5070638356668479E-3</v>
      </c>
      <c r="F104" s="37"/>
    </row>
    <row r="105" spans="1:6" x14ac:dyDescent="0.25">
      <c r="A105" s="17">
        <f>A104+('Dados atemporais'!$B$15)/100</f>
        <v>12480</v>
      </c>
      <c r="B105" s="17">
        <f t="shared" si="3"/>
        <v>564.47593474086818</v>
      </c>
      <c r="C105" s="30">
        <f t="shared" si="4"/>
        <v>565.35799999999995</v>
      </c>
      <c r="D105" s="31">
        <f t="shared" si="5"/>
        <v>1.5626268629798899E-3</v>
      </c>
      <c r="F105" s="37"/>
    </row>
    <row r="106" spans="1:6" x14ac:dyDescent="0.25">
      <c r="A106" s="17">
        <f>A105+('Dados atemporais'!$B$15)/100</f>
        <v>12610</v>
      </c>
      <c r="B106" s="17">
        <f t="shared" si="3"/>
        <v>564.52270287766851</v>
      </c>
      <c r="C106" s="30">
        <f t="shared" si="4"/>
        <v>565.43600000000004</v>
      </c>
      <c r="D106" s="31">
        <f t="shared" si="5"/>
        <v>1.6178217770090968E-3</v>
      </c>
      <c r="F106" s="37"/>
    </row>
    <row r="107" spans="1:6" x14ac:dyDescent="0.25">
      <c r="A107" s="17">
        <f>A106+('Dados atemporais'!$B$15)/100</f>
        <v>12740</v>
      </c>
      <c r="B107" s="17">
        <f t="shared" si="3"/>
        <v>564.56970187714478</v>
      </c>
      <c r="C107" s="30">
        <f t="shared" si="4"/>
        <v>565.51400000000001</v>
      </c>
      <c r="D107" s="31">
        <f t="shared" si="5"/>
        <v>1.6725979444442757E-3</v>
      </c>
      <c r="F107" s="37"/>
    </row>
    <row r="108" spans="1:6" x14ac:dyDescent="0.25">
      <c r="A108" s="17">
        <f>A107+('Dados atemporais'!$B$15)/100</f>
        <v>12870</v>
      </c>
      <c r="B108" s="17">
        <f t="shared" si="3"/>
        <v>564.61696029571385</v>
      </c>
      <c r="C108" s="30">
        <f t="shared" si="4"/>
        <v>565.59199999999998</v>
      </c>
      <c r="D108" s="31">
        <f t="shared" si="5"/>
        <v>1.7269047387019026E-3</v>
      </c>
      <c r="F108" s="37"/>
    </row>
    <row r="109" spans="1:6" x14ac:dyDescent="0.25">
      <c r="A109" s="17">
        <f>A108+('Dados atemporais'!$B$15)/100</f>
        <v>13000</v>
      </c>
      <c r="B109" s="17">
        <f t="shared" si="3"/>
        <v>564.6645066897928</v>
      </c>
      <c r="C109" s="30">
        <f t="shared" si="4"/>
        <v>565.66999999999996</v>
      </c>
      <c r="D109" s="31">
        <f t="shared" si="5"/>
        <v>1.7806915403654733E-3</v>
      </c>
      <c r="F109" s="37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4E3D-FAE3-4D06-9F71-0F514ED9AEE5}">
  <dimension ref="A1:H12"/>
  <sheetViews>
    <sheetView workbookViewId="0">
      <selection activeCell="H3" sqref="H3"/>
    </sheetView>
  </sheetViews>
  <sheetFormatPr defaultRowHeight="15" x14ac:dyDescent="0.25"/>
  <cols>
    <col min="3" max="3" width="13.7109375" customWidth="1"/>
    <col min="4" max="4" width="12.42578125" customWidth="1"/>
    <col min="5" max="5" width="13.42578125" customWidth="1"/>
    <col min="6" max="6" width="22.42578125" customWidth="1"/>
    <col min="7" max="7" width="13.28515625" customWidth="1"/>
    <col min="8" max="8" width="21.85546875" customWidth="1"/>
  </cols>
  <sheetData>
    <row r="1" spans="1:8" x14ac:dyDescent="0.25">
      <c r="B1" s="35" t="s">
        <v>28</v>
      </c>
      <c r="C1" s="35" t="s">
        <v>29</v>
      </c>
      <c r="D1" s="35" t="s">
        <v>30</v>
      </c>
      <c r="E1" s="35" t="s">
        <v>48</v>
      </c>
      <c r="F1" s="35" t="s">
        <v>63</v>
      </c>
      <c r="G1" s="35" t="s">
        <v>64</v>
      </c>
      <c r="H1" s="20" t="s">
        <v>47</v>
      </c>
    </row>
    <row r="2" spans="1:8" x14ac:dyDescent="0.25">
      <c r="A2" s="35">
        <v>0</v>
      </c>
      <c r="B2" s="44">
        <v>0</v>
      </c>
      <c r="C2" s="44">
        <v>0.55362347027673642</v>
      </c>
      <c r="D2" s="44">
        <v>0</v>
      </c>
      <c r="E2" s="44">
        <v>-1.364519029252349E-2</v>
      </c>
      <c r="F2" s="44">
        <v>0</v>
      </c>
      <c r="G2" s="36">
        <v>0.15201454834783501</v>
      </c>
      <c r="H2" s="26">
        <v>1.2655363574866401</v>
      </c>
    </row>
    <row r="3" spans="1:8" x14ac:dyDescent="0.25">
      <c r="A3" s="35">
        <v>1</v>
      </c>
      <c r="B3" s="44">
        <v>2</v>
      </c>
      <c r="C3" s="44">
        <v>0.5441166420392386</v>
      </c>
      <c r="D3" s="44">
        <v>0</v>
      </c>
      <c r="E3" s="44">
        <v>-1.1183156748426759E-2</v>
      </c>
      <c r="F3" s="44">
        <v>4.5490173116426744</v>
      </c>
      <c r="G3" s="36"/>
      <c r="H3" s="26"/>
    </row>
    <row r="4" spans="1:8" x14ac:dyDescent="0.25">
      <c r="A4" s="35">
        <v>2</v>
      </c>
      <c r="B4" s="44">
        <v>4</v>
      </c>
      <c r="C4" s="44">
        <v>0.53545133397944789</v>
      </c>
      <c r="D4" s="44">
        <v>0</v>
      </c>
      <c r="E4" s="44">
        <v>-9.6870896704510136E-3</v>
      </c>
      <c r="F4" s="44">
        <v>12.8417171248624</v>
      </c>
      <c r="G4" s="36"/>
      <c r="H4" s="26"/>
    </row>
    <row r="5" spans="1:8" x14ac:dyDescent="0.25">
      <c r="A5" s="35">
        <v>3</v>
      </c>
      <c r="B5" s="44">
        <v>6</v>
      </c>
      <c r="C5" s="44">
        <v>0.52757690577221483</v>
      </c>
      <c r="D5" s="44">
        <v>0</v>
      </c>
      <c r="E5" s="44">
        <v>-9.007328909642575E-3</v>
      </c>
      <c r="F5" s="44">
        <v>24.145458816345531</v>
      </c>
      <c r="G5" s="36"/>
      <c r="H5" s="26"/>
    </row>
    <row r="6" spans="1:8" x14ac:dyDescent="0.25">
      <c r="A6" s="35"/>
      <c r="B6" s="44"/>
      <c r="C6" s="44"/>
      <c r="D6" s="44"/>
      <c r="E6" s="44"/>
      <c r="F6" s="44"/>
      <c r="G6" s="36"/>
      <c r="H6" s="36"/>
    </row>
    <row r="7" spans="1:8" x14ac:dyDescent="0.25">
      <c r="A7" s="35"/>
      <c r="B7" s="44"/>
      <c r="C7" s="44"/>
      <c r="D7" s="44"/>
      <c r="E7" s="44"/>
      <c r="F7" s="44"/>
      <c r="G7" s="36"/>
      <c r="H7" s="36"/>
    </row>
    <row r="8" spans="1:8" x14ac:dyDescent="0.25">
      <c r="A8" s="35"/>
      <c r="B8" s="44"/>
      <c r="C8" s="44"/>
      <c r="D8" s="44"/>
      <c r="E8" s="44"/>
      <c r="F8" s="44"/>
      <c r="G8" s="36"/>
      <c r="H8" s="36"/>
    </row>
    <row r="9" spans="1:8" x14ac:dyDescent="0.25">
      <c r="A9" s="35"/>
      <c r="B9" s="44"/>
      <c r="C9" s="44"/>
      <c r="D9" s="44"/>
      <c r="E9" s="44"/>
      <c r="F9" s="44"/>
      <c r="G9" s="36"/>
      <c r="H9" s="36"/>
    </row>
    <row r="10" spans="1:8" x14ac:dyDescent="0.25">
      <c r="A10" s="35"/>
      <c r="B10" s="44"/>
      <c r="C10" s="44"/>
      <c r="D10" s="44"/>
      <c r="E10" s="44"/>
      <c r="F10" s="44"/>
      <c r="G10" s="36"/>
      <c r="H10" s="36"/>
    </row>
    <row r="11" spans="1:8" x14ac:dyDescent="0.25">
      <c r="A11" s="35"/>
      <c r="B11" s="44"/>
      <c r="C11" s="44"/>
      <c r="D11" s="44"/>
      <c r="E11" s="44"/>
      <c r="F11" s="44"/>
      <c r="G11" s="36"/>
      <c r="H11" s="36"/>
    </row>
    <row r="12" spans="1:8" x14ac:dyDescent="0.25">
      <c r="A12" s="35"/>
      <c r="B12" s="44"/>
      <c r="C12" s="44"/>
      <c r="D12" s="44"/>
      <c r="E12" s="44"/>
      <c r="F12" s="44"/>
      <c r="G12" s="36"/>
      <c r="H12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1C66-0ECF-485E-9E4A-0680859DD675}">
  <dimension ref="A2:S48"/>
  <sheetViews>
    <sheetView tabSelected="1" workbookViewId="0">
      <selection activeCell="Q21" sqref="Q21"/>
    </sheetView>
  </sheetViews>
  <sheetFormatPr defaultRowHeight="15" x14ac:dyDescent="0.25"/>
  <cols>
    <col min="1" max="1" width="9.140625" customWidth="1"/>
  </cols>
  <sheetData>
    <row r="2" spans="1:19" x14ac:dyDescent="0.25">
      <c r="B2" s="46" t="s">
        <v>68</v>
      </c>
      <c r="C2" s="46"/>
      <c r="D2" s="46"/>
      <c r="E2" s="46"/>
      <c r="F2" s="46"/>
      <c r="G2" s="46"/>
      <c r="H2" s="46"/>
      <c r="I2" s="46"/>
      <c r="L2" s="45" t="s">
        <v>65</v>
      </c>
      <c r="M2" s="45"/>
      <c r="N2" s="45"/>
      <c r="O2" s="45"/>
      <c r="P2" s="45"/>
      <c r="Q2" s="45"/>
      <c r="R2" s="45"/>
      <c r="S2" s="45"/>
    </row>
    <row r="3" spans="1:19" x14ac:dyDescent="0.25">
      <c r="B3" s="46" t="s">
        <v>33</v>
      </c>
      <c r="C3" s="46"/>
      <c r="D3" s="46"/>
      <c r="E3" s="46"/>
      <c r="F3" s="46"/>
      <c r="G3" s="46"/>
      <c r="H3" s="46"/>
      <c r="I3" s="46"/>
      <c r="L3" s="45" t="s">
        <v>33</v>
      </c>
      <c r="M3" s="45"/>
      <c r="N3" s="45"/>
      <c r="O3" s="45"/>
      <c r="P3" s="45"/>
      <c r="Q3" s="45"/>
      <c r="R3" s="45"/>
      <c r="S3" s="45"/>
    </row>
    <row r="4" spans="1:19" x14ac:dyDescent="0.25">
      <c r="B4" s="18"/>
      <c r="C4" s="19">
        <v>2</v>
      </c>
      <c r="D4" s="19">
        <v>4</v>
      </c>
      <c r="E4" s="25">
        <v>5</v>
      </c>
      <c r="F4" s="19">
        <v>6</v>
      </c>
      <c r="G4" s="19">
        <v>8</v>
      </c>
      <c r="H4" s="19">
        <v>10</v>
      </c>
      <c r="I4" s="19">
        <v>20</v>
      </c>
      <c r="L4" s="18"/>
      <c r="M4" s="19">
        <v>2</v>
      </c>
      <c r="N4" s="19">
        <v>4</v>
      </c>
      <c r="O4" s="42">
        <v>5</v>
      </c>
      <c r="P4" s="19">
        <v>6</v>
      </c>
      <c r="Q4" s="19">
        <v>8</v>
      </c>
      <c r="R4" s="19">
        <v>10</v>
      </c>
      <c r="S4" s="19">
        <v>20</v>
      </c>
    </row>
    <row r="5" spans="1:19" ht="15" customHeight="1" x14ac:dyDescent="0.25">
      <c r="A5" s="47" t="s">
        <v>32</v>
      </c>
      <c r="B5" s="34">
        <v>2</v>
      </c>
      <c r="C5" s="44">
        <v>0.50594157405232987</v>
      </c>
      <c r="D5" s="44">
        <v>0.25175648289546781</v>
      </c>
      <c r="E5" s="44">
        <v>0.1520145483478352</v>
      </c>
      <c r="F5" s="44">
        <v>0.1022242803495727</v>
      </c>
      <c r="G5" s="44">
        <v>5.5740243288816882E-2</v>
      </c>
      <c r="H5" s="44">
        <v>3.5062816184407541E-2</v>
      </c>
      <c r="I5" s="44">
        <v>8.7159437899798301E-3</v>
      </c>
      <c r="K5" s="47" t="s">
        <v>32</v>
      </c>
      <c r="L5" s="24">
        <v>2</v>
      </c>
      <c r="M5" s="38">
        <v>1</v>
      </c>
      <c r="N5" s="38">
        <v>3</v>
      </c>
      <c r="O5" s="38">
        <v>4</v>
      </c>
      <c r="P5" s="38">
        <v>5</v>
      </c>
      <c r="Q5" s="38">
        <v>7</v>
      </c>
      <c r="R5" s="38">
        <v>9</v>
      </c>
      <c r="S5" s="38">
        <v>19</v>
      </c>
    </row>
    <row r="6" spans="1:19" x14ac:dyDescent="0.25">
      <c r="A6" s="47"/>
      <c r="B6" s="20"/>
      <c r="C6" s="26"/>
      <c r="D6" s="26"/>
      <c r="E6" s="26"/>
      <c r="F6" s="26"/>
      <c r="G6" s="26"/>
      <c r="H6" s="26"/>
      <c r="I6" s="26"/>
      <c r="K6" s="47"/>
      <c r="L6" s="20"/>
      <c r="M6" s="38"/>
      <c r="N6" s="38"/>
      <c r="O6" s="38"/>
      <c r="P6" s="38"/>
      <c r="Q6" s="38"/>
      <c r="R6" s="38"/>
      <c r="S6" s="38"/>
    </row>
    <row r="7" spans="1:19" x14ac:dyDescent="0.25">
      <c r="A7" s="47"/>
      <c r="B7" s="33"/>
      <c r="C7" s="26"/>
      <c r="D7" s="26"/>
      <c r="E7" s="43"/>
      <c r="F7" s="26"/>
      <c r="G7" s="26"/>
      <c r="H7" s="26"/>
      <c r="I7" s="26"/>
      <c r="K7" s="47"/>
      <c r="L7" s="41"/>
      <c r="M7" s="38"/>
      <c r="N7" s="38"/>
      <c r="O7" s="41"/>
      <c r="P7" s="38"/>
      <c r="Q7" s="38"/>
      <c r="R7" s="38"/>
      <c r="S7" s="38"/>
    </row>
    <row r="8" spans="1:19" x14ac:dyDescent="0.25">
      <c r="A8" s="47"/>
      <c r="B8" s="20"/>
      <c r="C8" s="26"/>
      <c r="D8" s="26"/>
      <c r="E8" s="26"/>
      <c r="F8" s="26"/>
      <c r="G8" s="26"/>
      <c r="H8" s="26"/>
      <c r="I8" s="26"/>
      <c r="K8" s="47"/>
      <c r="L8" s="20"/>
      <c r="M8" s="38"/>
      <c r="N8" s="38"/>
      <c r="O8" s="38"/>
      <c r="P8" s="38"/>
      <c r="Q8" s="38"/>
      <c r="R8" s="38"/>
      <c r="S8" s="38"/>
    </row>
    <row r="9" spans="1:19" x14ac:dyDescent="0.25">
      <c r="A9" s="47"/>
      <c r="B9" s="20"/>
      <c r="C9" s="26"/>
      <c r="D9" s="26"/>
      <c r="E9" s="26"/>
      <c r="F9" s="26"/>
      <c r="G9" s="26"/>
      <c r="H9" s="26"/>
      <c r="I9" s="26"/>
      <c r="K9" s="47"/>
      <c r="L9" s="20"/>
      <c r="M9" s="38"/>
      <c r="N9" s="38"/>
      <c r="O9" s="38"/>
      <c r="P9" s="38"/>
      <c r="Q9" s="38"/>
      <c r="R9" s="38"/>
      <c r="S9" s="38"/>
    </row>
    <row r="10" spans="1:19" x14ac:dyDescent="0.25">
      <c r="A10" s="47"/>
      <c r="B10" s="20"/>
      <c r="C10" s="26"/>
      <c r="D10" s="26"/>
      <c r="E10" s="26"/>
      <c r="F10" s="26"/>
      <c r="G10" s="26"/>
      <c r="H10" s="26"/>
      <c r="I10" s="26"/>
      <c r="K10" s="47"/>
      <c r="L10" s="20"/>
      <c r="M10" s="38"/>
      <c r="N10" s="38"/>
      <c r="O10" s="38"/>
      <c r="P10" s="38"/>
      <c r="Q10" s="38"/>
      <c r="R10" s="38"/>
      <c r="S10" s="38"/>
    </row>
    <row r="11" spans="1:19" x14ac:dyDescent="0.25">
      <c r="A11" s="47"/>
      <c r="B11" s="20"/>
      <c r="C11" s="26"/>
      <c r="D11" s="26"/>
      <c r="E11" s="26"/>
      <c r="F11" s="26"/>
      <c r="G11" s="26"/>
      <c r="H11" s="26"/>
      <c r="I11" s="26"/>
      <c r="K11" s="47"/>
      <c r="L11" s="20"/>
      <c r="M11" s="38"/>
      <c r="N11" s="38"/>
      <c r="O11" s="38"/>
      <c r="P11" s="38"/>
      <c r="Q11" s="38"/>
      <c r="R11" s="38"/>
      <c r="S11" s="38"/>
    </row>
    <row r="14" spans="1:19" x14ac:dyDescent="0.25">
      <c r="B14" s="46" t="s">
        <v>67</v>
      </c>
      <c r="C14" s="46"/>
      <c r="D14" s="46"/>
      <c r="E14" s="46"/>
      <c r="F14" s="46"/>
      <c r="G14" s="46"/>
      <c r="H14" s="46"/>
      <c r="I14" s="46"/>
    </row>
    <row r="15" spans="1:19" x14ac:dyDescent="0.25">
      <c r="B15" s="46" t="s">
        <v>33</v>
      </c>
      <c r="C15" s="46"/>
      <c r="D15" s="46"/>
      <c r="E15" s="46"/>
      <c r="F15" s="46"/>
      <c r="G15" s="46"/>
      <c r="H15" s="46"/>
      <c r="I15" s="46"/>
    </row>
    <row r="16" spans="1:19" x14ac:dyDescent="0.25">
      <c r="B16" s="18"/>
      <c r="C16" s="19">
        <v>2</v>
      </c>
      <c r="D16" s="19">
        <v>4</v>
      </c>
      <c r="E16" s="25">
        <v>5</v>
      </c>
      <c r="F16" s="19">
        <v>6</v>
      </c>
      <c r="G16" s="19">
        <v>8</v>
      </c>
      <c r="H16" s="19">
        <v>10</v>
      </c>
      <c r="I16" s="19">
        <v>20</v>
      </c>
    </row>
    <row r="17" spans="1:19" x14ac:dyDescent="0.25">
      <c r="A17" s="47" t="s">
        <v>32</v>
      </c>
      <c r="B17" s="24">
        <v>2</v>
      </c>
      <c r="C17" s="44">
        <v>1.4651878792317841</v>
      </c>
      <c r="D17" s="44">
        <v>1.307809745945038</v>
      </c>
      <c r="E17" s="44">
        <v>1.265536357486641</v>
      </c>
      <c r="F17" s="44">
        <v>1.2525228212621571</v>
      </c>
      <c r="G17" s="44">
        <v>1.250065616826751</v>
      </c>
      <c r="H17" s="44">
        <v>1.254692439098152</v>
      </c>
      <c r="I17" s="44">
        <v>1.276643631924091</v>
      </c>
    </row>
    <row r="18" spans="1:19" x14ac:dyDescent="0.25">
      <c r="A18" s="47"/>
      <c r="B18" s="20"/>
      <c r="C18" s="26"/>
      <c r="D18" s="26"/>
      <c r="E18" s="26"/>
      <c r="F18" s="26"/>
      <c r="G18" s="26"/>
      <c r="H18" s="26"/>
      <c r="I18" s="26"/>
    </row>
    <row r="19" spans="1:19" x14ac:dyDescent="0.25">
      <c r="A19" s="47"/>
      <c r="B19" s="33"/>
      <c r="C19" s="26"/>
      <c r="D19" s="26"/>
      <c r="E19" s="43"/>
      <c r="F19" s="26"/>
      <c r="G19" s="26"/>
      <c r="H19" s="26"/>
      <c r="I19" s="26"/>
    </row>
    <row r="20" spans="1:19" x14ac:dyDescent="0.25">
      <c r="A20" s="47"/>
      <c r="B20" s="20"/>
      <c r="C20" s="26"/>
      <c r="D20" s="26"/>
      <c r="E20" s="26"/>
      <c r="F20" s="26"/>
      <c r="G20" s="26"/>
      <c r="H20" s="26"/>
      <c r="I20" s="26"/>
    </row>
    <row r="21" spans="1:19" x14ac:dyDescent="0.25">
      <c r="A21" s="47"/>
      <c r="B21" s="20"/>
      <c r="C21" s="26"/>
      <c r="D21" s="26"/>
      <c r="E21" s="26"/>
      <c r="F21" s="26"/>
      <c r="G21" s="26"/>
      <c r="H21" s="26"/>
      <c r="I21" s="26"/>
    </row>
    <row r="22" spans="1:19" x14ac:dyDescent="0.25">
      <c r="A22" s="47"/>
      <c r="B22" s="20"/>
      <c r="C22" s="26"/>
      <c r="D22" s="26"/>
      <c r="E22" s="26"/>
      <c r="F22" s="26"/>
      <c r="G22" s="26"/>
      <c r="H22" s="26"/>
      <c r="I22" s="26"/>
    </row>
    <row r="23" spans="1:19" x14ac:dyDescent="0.25">
      <c r="A23" s="47"/>
      <c r="B23" s="20"/>
      <c r="C23" s="26"/>
      <c r="D23" s="26"/>
      <c r="E23" s="26"/>
      <c r="F23" s="26"/>
      <c r="G23" s="26"/>
      <c r="H23" s="26"/>
      <c r="I23" s="26"/>
    </row>
    <row r="27" spans="1:19" x14ac:dyDescent="0.25">
      <c r="B27" s="46"/>
      <c r="C27" s="46"/>
      <c r="D27" s="46"/>
      <c r="E27" s="46"/>
      <c r="F27" s="46"/>
      <c r="G27" s="46"/>
      <c r="H27" s="46"/>
      <c r="I27" s="46"/>
      <c r="L27" s="45"/>
      <c r="M27" s="45"/>
      <c r="N27" s="45"/>
      <c r="O27" s="45"/>
      <c r="P27" s="45"/>
      <c r="Q27" s="45"/>
      <c r="R27" s="45"/>
      <c r="S27" s="45"/>
    </row>
    <row r="28" spans="1:19" x14ac:dyDescent="0.25">
      <c r="B28" s="46"/>
      <c r="C28" s="46"/>
      <c r="D28" s="46"/>
      <c r="E28" s="46"/>
      <c r="F28" s="46"/>
      <c r="G28" s="46"/>
      <c r="H28" s="46"/>
      <c r="I28" s="46"/>
      <c r="L28" s="45"/>
      <c r="M28" s="45"/>
      <c r="N28" s="45"/>
      <c r="O28" s="45"/>
      <c r="P28" s="45"/>
      <c r="Q28" s="45"/>
      <c r="R28" s="45"/>
      <c r="S28" s="45"/>
    </row>
    <row r="29" spans="1:19" x14ac:dyDescent="0.25">
      <c r="B29" s="18"/>
      <c r="C29" s="19"/>
      <c r="D29" s="19"/>
      <c r="E29" s="25"/>
      <c r="F29" s="19"/>
      <c r="G29" s="19"/>
      <c r="H29" s="19"/>
      <c r="I29" s="19"/>
      <c r="L29" s="18"/>
      <c r="M29" s="19"/>
      <c r="N29" s="19"/>
      <c r="O29" s="42"/>
      <c r="P29" s="19"/>
      <c r="Q29" s="19"/>
      <c r="R29" s="19"/>
      <c r="S29" s="19"/>
    </row>
    <row r="30" spans="1:19" x14ac:dyDescent="0.25">
      <c r="A30" s="47"/>
      <c r="B30" s="34"/>
      <c r="C30" s="26"/>
      <c r="D30" s="26"/>
      <c r="E30" s="26"/>
      <c r="F30" s="26"/>
      <c r="G30" s="26"/>
      <c r="H30" s="26"/>
      <c r="I30" s="26"/>
      <c r="K30" s="47"/>
      <c r="L30" s="24"/>
      <c r="M30" s="38"/>
      <c r="N30" s="38"/>
      <c r="O30" s="38"/>
      <c r="P30" s="38"/>
      <c r="Q30" s="38"/>
      <c r="R30" s="38"/>
      <c r="S30" s="38"/>
    </row>
    <row r="31" spans="1:19" x14ac:dyDescent="0.25">
      <c r="A31" s="47"/>
      <c r="B31" s="20"/>
      <c r="C31" s="26"/>
      <c r="D31" s="26"/>
      <c r="E31" s="26"/>
      <c r="F31" s="26"/>
      <c r="G31" s="26"/>
      <c r="H31" s="26"/>
      <c r="I31" s="26"/>
      <c r="K31" s="47"/>
      <c r="L31" s="20"/>
      <c r="M31" s="38"/>
      <c r="N31" s="38"/>
      <c r="O31" s="38"/>
      <c r="P31" s="38"/>
      <c r="Q31" s="38"/>
      <c r="R31" s="38"/>
      <c r="S31" s="38"/>
    </row>
    <row r="32" spans="1:19" x14ac:dyDescent="0.25">
      <c r="A32" s="47"/>
      <c r="B32" s="33"/>
      <c r="C32" s="26"/>
      <c r="D32" s="26"/>
      <c r="E32" s="43"/>
      <c r="F32" s="26"/>
      <c r="G32" s="26"/>
      <c r="H32" s="26"/>
      <c r="I32" s="26"/>
      <c r="K32" s="47"/>
      <c r="L32" s="41"/>
      <c r="M32" s="38"/>
      <c r="N32" s="38"/>
      <c r="O32" s="41"/>
      <c r="P32" s="38"/>
      <c r="Q32" s="38"/>
      <c r="R32" s="38"/>
      <c r="S32" s="38"/>
    </row>
    <row r="33" spans="1:19" x14ac:dyDescent="0.25">
      <c r="A33" s="47"/>
      <c r="B33" s="20"/>
      <c r="C33" s="26"/>
      <c r="D33" s="26"/>
      <c r="E33" s="26"/>
      <c r="F33" s="26"/>
      <c r="G33" s="26"/>
      <c r="H33" s="26"/>
      <c r="I33" s="26"/>
      <c r="K33" s="47"/>
      <c r="L33" s="20"/>
      <c r="M33" s="38"/>
      <c r="N33" s="38"/>
      <c r="O33" s="38"/>
      <c r="P33" s="38"/>
      <c r="Q33" s="38"/>
      <c r="R33" s="38"/>
      <c r="S33" s="38"/>
    </row>
    <row r="34" spans="1:19" x14ac:dyDescent="0.25">
      <c r="A34" s="47"/>
      <c r="B34" s="20"/>
      <c r="C34" s="26"/>
      <c r="D34" s="26"/>
      <c r="E34" s="26"/>
      <c r="F34" s="26"/>
      <c r="G34" s="26"/>
      <c r="H34" s="26"/>
      <c r="I34" s="26"/>
      <c r="K34" s="47"/>
      <c r="L34" s="20"/>
      <c r="M34" s="38"/>
      <c r="N34" s="38"/>
      <c r="O34" s="38"/>
      <c r="P34" s="38"/>
      <c r="Q34" s="38"/>
      <c r="R34" s="38"/>
      <c r="S34" s="38"/>
    </row>
    <row r="35" spans="1:19" x14ac:dyDescent="0.25">
      <c r="A35" s="47"/>
      <c r="B35" s="20"/>
      <c r="C35" s="26"/>
      <c r="D35" s="26"/>
      <c r="E35" s="26"/>
      <c r="F35" s="26"/>
      <c r="G35" s="26"/>
      <c r="H35" s="26"/>
      <c r="I35" s="26"/>
      <c r="K35" s="47"/>
      <c r="L35" s="20"/>
      <c r="M35" s="38"/>
      <c r="N35" s="38"/>
      <c r="O35" s="38"/>
      <c r="P35" s="38"/>
      <c r="Q35" s="38"/>
      <c r="R35" s="38"/>
      <c r="S35" s="38"/>
    </row>
    <row r="36" spans="1:19" x14ac:dyDescent="0.25">
      <c r="A36" s="47"/>
      <c r="B36" s="20"/>
      <c r="C36" s="26"/>
      <c r="D36" s="26"/>
      <c r="E36" s="26"/>
      <c r="F36" s="26"/>
      <c r="G36" s="26"/>
      <c r="H36" s="26"/>
      <c r="I36" s="26"/>
      <c r="K36" s="47"/>
      <c r="L36" s="20"/>
      <c r="M36" s="38"/>
      <c r="N36" s="38"/>
      <c r="O36" s="38"/>
      <c r="P36" s="38"/>
      <c r="Q36" s="38"/>
      <c r="R36" s="38"/>
      <c r="S36" s="38"/>
    </row>
    <row r="39" spans="1:19" x14ac:dyDescent="0.25">
      <c r="B39" s="46"/>
      <c r="C39" s="46"/>
      <c r="D39" s="46"/>
      <c r="E39" s="46"/>
      <c r="F39" s="46"/>
      <c r="G39" s="46"/>
      <c r="H39" s="46"/>
      <c r="I39" s="46"/>
    </row>
    <row r="40" spans="1:19" x14ac:dyDescent="0.25">
      <c r="B40" s="46"/>
      <c r="C40" s="46"/>
      <c r="D40" s="46"/>
      <c r="E40" s="46"/>
      <c r="F40" s="46"/>
      <c r="G40" s="46"/>
      <c r="H40" s="46"/>
      <c r="I40" s="46"/>
    </row>
    <row r="41" spans="1:19" x14ac:dyDescent="0.25">
      <c r="B41" s="18"/>
      <c r="C41" s="19"/>
      <c r="D41" s="19"/>
      <c r="E41" s="25"/>
      <c r="F41" s="19"/>
      <c r="G41" s="19"/>
      <c r="H41" s="19"/>
      <c r="I41" s="19"/>
    </row>
    <row r="42" spans="1:19" x14ac:dyDescent="0.25">
      <c r="A42" s="47"/>
      <c r="B42" s="24"/>
      <c r="C42" s="26"/>
      <c r="D42" s="26"/>
      <c r="E42" s="26"/>
      <c r="F42" s="26"/>
      <c r="G42" s="26"/>
      <c r="H42" s="26"/>
      <c r="I42" s="26"/>
    </row>
    <row r="43" spans="1:19" x14ac:dyDescent="0.25">
      <c r="A43" s="47"/>
      <c r="B43" s="20"/>
      <c r="C43" s="26"/>
      <c r="D43" s="26"/>
      <c r="E43" s="26"/>
      <c r="F43" s="26"/>
      <c r="G43" s="26"/>
      <c r="H43" s="26"/>
      <c r="I43" s="26"/>
    </row>
    <row r="44" spans="1:19" x14ac:dyDescent="0.25">
      <c r="A44" s="47"/>
      <c r="B44" s="33"/>
      <c r="C44" s="26"/>
      <c r="D44" s="26"/>
      <c r="E44" s="43"/>
      <c r="F44" s="26"/>
      <c r="G44" s="26"/>
      <c r="H44" s="26"/>
      <c r="I44" s="26"/>
    </row>
    <row r="45" spans="1:19" x14ac:dyDescent="0.25">
      <c r="A45" s="47"/>
      <c r="B45" s="20"/>
      <c r="C45" s="26"/>
      <c r="D45" s="26"/>
      <c r="E45" s="26"/>
      <c r="F45" s="26"/>
      <c r="G45" s="26"/>
      <c r="H45" s="26"/>
      <c r="I45" s="26"/>
    </row>
    <row r="46" spans="1:19" x14ac:dyDescent="0.25">
      <c r="A46" s="47"/>
      <c r="B46" s="20"/>
      <c r="C46" s="26"/>
      <c r="D46" s="26"/>
      <c r="E46" s="26"/>
      <c r="F46" s="26"/>
      <c r="G46" s="26"/>
      <c r="H46" s="26"/>
      <c r="I46" s="26"/>
    </row>
    <row r="47" spans="1:19" x14ac:dyDescent="0.25">
      <c r="A47" s="47"/>
      <c r="B47" s="20"/>
      <c r="C47" s="26"/>
      <c r="D47" s="26"/>
      <c r="E47" s="26"/>
      <c r="F47" s="26"/>
      <c r="G47" s="26"/>
      <c r="H47" s="26"/>
      <c r="I47" s="26"/>
    </row>
    <row r="48" spans="1:19" x14ac:dyDescent="0.25">
      <c r="A48" s="47"/>
      <c r="B48" s="20"/>
      <c r="C48" s="26"/>
      <c r="D48" s="26"/>
      <c r="E48" s="26"/>
      <c r="F48" s="26"/>
      <c r="G48" s="26"/>
      <c r="H48" s="26"/>
      <c r="I48" s="26"/>
    </row>
  </sheetData>
  <mergeCells count="18">
    <mergeCell ref="B39:I39"/>
    <mergeCell ref="B40:I40"/>
    <mergeCell ref="A42:A48"/>
    <mergeCell ref="B27:I27"/>
    <mergeCell ref="L27:S27"/>
    <mergeCell ref="B28:I28"/>
    <mergeCell ref="L28:S28"/>
    <mergeCell ref="A30:A36"/>
    <mergeCell ref="K30:K36"/>
    <mergeCell ref="L2:S2"/>
    <mergeCell ref="B2:I2"/>
    <mergeCell ref="B15:I15"/>
    <mergeCell ref="A17:A23"/>
    <mergeCell ref="L3:S3"/>
    <mergeCell ref="K5:K11"/>
    <mergeCell ref="A5:A11"/>
    <mergeCell ref="B3:I3"/>
    <mergeCell ref="B14:I14"/>
  </mergeCells>
  <conditionalFormatting sqref="C5:I11">
    <cfRule type="cellIs" dxfId="60" priority="32" operator="greaterThan">
      <formula>$E$7</formula>
    </cfRule>
    <cfRule type="cellIs" dxfId="59" priority="33" operator="lessThan">
      <formula>$E$7</formula>
    </cfRule>
    <cfRule type="cellIs" dxfId="58" priority="40" operator="greaterThan">
      <formula>$E$7</formula>
    </cfRule>
    <cfRule type="cellIs" dxfId="57" priority="41" operator="lessThan">
      <formula>$E$7</formula>
    </cfRule>
  </conditionalFormatting>
  <conditionalFormatting sqref="C17:I23">
    <cfRule type="cellIs" dxfId="56" priority="12" operator="greaterThan">
      <formula>$E$19</formula>
    </cfRule>
    <cfRule type="cellIs" dxfId="55" priority="13" operator="lessThan">
      <formula>$E$19</formula>
    </cfRule>
    <cfRule type="cellIs" dxfId="54" priority="14" operator="lessThan">
      <formula>$E$19</formula>
    </cfRule>
    <cfRule type="cellIs" dxfId="53" priority="31" operator="greaterThan">
      <formula>$E$19</formula>
    </cfRule>
    <cfRule type="cellIs" dxfId="52" priority="38" operator="lessThan">
      <formula>$E$19</formula>
    </cfRule>
    <cfRule type="cellIs" dxfId="51" priority="39" operator="greaterThan">
      <formula>$E$19</formula>
    </cfRule>
  </conditionalFormatting>
  <conditionalFormatting sqref="C30:I36">
    <cfRule type="cellIs" dxfId="50" priority="9" operator="lessThan">
      <formula>$E$32</formula>
    </cfRule>
    <cfRule type="cellIs" dxfId="49" priority="10" operator="greaterThan">
      <formula>$E$32</formula>
    </cfRule>
    <cfRule type="cellIs" dxfId="48" priority="11" operator="lessThan">
      <formula>$E$32</formula>
    </cfRule>
    <cfRule type="cellIs" dxfId="47" priority="17" operator="greaterThan">
      <formula>0.584</formula>
    </cfRule>
    <cfRule type="cellIs" dxfId="46" priority="18" operator="lessThan">
      <formula>$E$32</formula>
    </cfRule>
    <cfRule type="cellIs" dxfId="45" priority="22" operator="greaterThan">
      <formula>$E$19</formula>
    </cfRule>
    <cfRule type="cellIs" dxfId="44" priority="23" operator="lessThan">
      <formula>$E$19</formula>
    </cfRule>
    <cfRule type="cellIs" dxfId="43" priority="24" operator="greaterThan">
      <formula>$E$19</formula>
    </cfRule>
  </conditionalFormatting>
  <conditionalFormatting sqref="C42:I48">
    <cfRule type="cellIs" dxfId="42" priority="7" operator="lessThan">
      <formula>$E$44</formula>
    </cfRule>
    <cfRule type="cellIs" dxfId="41" priority="8" operator="greaterThan">
      <formula>$E$44</formula>
    </cfRule>
    <cfRule type="cellIs" dxfId="40" priority="15" operator="lessThan">
      <formula>$E$44</formula>
    </cfRule>
    <cfRule type="cellIs" dxfId="39" priority="16" operator="greaterThan">
      <formula>$E$44</formula>
    </cfRule>
    <cfRule type="cellIs" dxfId="38" priority="19" operator="greaterThan">
      <formula>$E$19</formula>
    </cfRule>
    <cfRule type="cellIs" dxfId="37" priority="20" operator="lessThan">
      <formula>$E$19</formula>
    </cfRule>
    <cfRule type="cellIs" dxfId="36" priority="21" operator="greaterThan">
      <formula>$E$19</formula>
    </cfRule>
  </conditionalFormatting>
  <conditionalFormatting sqref="C5:I5">
    <cfRule type="cellIs" dxfId="35" priority="6" operator="lessThan">
      <formula>$E$5</formula>
    </cfRule>
    <cfRule type="cellIs" dxfId="34" priority="5" operator="lessThan">
      <formula>$E$5</formula>
    </cfRule>
    <cfRule type="cellIs" dxfId="33" priority="4" operator="greaterThan">
      <formula>$E$5</formula>
    </cfRule>
  </conditionalFormatting>
  <conditionalFormatting sqref="C17:I17">
    <cfRule type="cellIs" dxfId="0" priority="3" operator="lessThan">
      <formula>$D$17</formula>
    </cfRule>
    <cfRule type="cellIs" dxfId="1" priority="2" operator="greaterThan">
      <formula>$E$17</formula>
    </cfRule>
    <cfRule type="cellIs" dxfId="2" priority="1" operator="lessThan">
      <formula>$E$17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atemporais</vt:lpstr>
      <vt:lpstr>Cota de Montante</vt:lpstr>
      <vt:lpstr>Cota de Jusante</vt:lpstr>
      <vt:lpstr>Cortes_FPH_Linear_V_Faixa_DESSE</vt:lpstr>
      <vt:lpstr>Disc x Erro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LABPLAN_27517</dc:creator>
  <cp:lastModifiedBy>DAVID L S ABREU</cp:lastModifiedBy>
  <dcterms:created xsi:type="dcterms:W3CDTF">2017-05-12T18:37:07Z</dcterms:created>
  <dcterms:modified xsi:type="dcterms:W3CDTF">2024-10-21T03:10:15Z</dcterms:modified>
</cp:coreProperties>
</file>