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ghdnet-my.sharepoint.com/personal/david_le_ghd_com/Documents/Desktop/WDNOptimizer/"/>
    </mc:Choice>
  </mc:AlternateContent>
  <xr:revisionPtr revIDLastSave="60" documentId="13_ncr:1_{FCC97D58-054A-415C-96C3-5E900D7ADA33}" xr6:coauthVersionLast="47" xr6:coauthVersionMax="47" xr10:uidLastSave="{C1AB3501-937F-4739-9F8A-60AF2DFB73B0}"/>
  <bookViews>
    <workbookView xWindow="38280" yWindow="-420" windowWidth="38640" windowHeight="21390" activeTab="5" xr2:uid="{00000000-000D-0000-FFFF-FFFF00000000}"/>
  </bookViews>
  <sheets>
    <sheet name="Pipes" sheetId="1" r:id="rId1"/>
    <sheet name="Pumps" sheetId="2" r:id="rId2"/>
    <sheet name="Valves" sheetId="5" r:id="rId3"/>
    <sheet name="Tanks" sheetId="6" r:id="rId4"/>
    <sheet name="Maintenance" sheetId="3" r:id="rId5"/>
    <sheet name="Opex" sheetId="4" r:id="rId6"/>
  </sheets>
  <definedNames>
    <definedName name="_xlnm.Print_Area" localSheetId="0">Pipes!$A$1:$M$12</definedName>
    <definedName name="_xlnm.Print_Area" localSheetId="1">Pumps!$A$1:$E$8</definedName>
    <definedName name="_xlnm.Print_Titles" localSheetId="1">Pumps!#REF!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7" i="1"/>
  <c r="B15" i="1"/>
  <c r="B14" i="1"/>
  <c r="B10" i="1"/>
  <c r="B11" i="1"/>
  <c r="B13" i="1"/>
  <c r="B9" i="1"/>
  <c r="B8" i="1"/>
  <c r="B6" i="1"/>
  <c r="A2" i="6" l="1"/>
  <c r="B2" i="6"/>
  <c r="C2" i="6" l="1"/>
</calcChain>
</file>

<file path=xl/sharedStrings.xml><?xml version="1.0" encoding="utf-8"?>
<sst xmlns="http://schemas.openxmlformats.org/spreadsheetml/2006/main" count="26" uniqueCount="26">
  <si>
    <t>PS4 Rates</t>
  </si>
  <si>
    <t>Size</t>
  </si>
  <si>
    <t>PS4 - TDC $/m</t>
  </si>
  <si>
    <t>TPC $/Item</t>
  </si>
  <si>
    <t>Capacity (l/s)</t>
  </si>
  <si>
    <t>O&amp;M Costs</t>
  </si>
  <si>
    <t>Pipes</t>
  </si>
  <si>
    <t>Pump stations</t>
  </si>
  <si>
    <t>Component</t>
  </si>
  <si>
    <t xml:space="preserve">Percentage of CAPEX </t>
  </si>
  <si>
    <t>Tanks</t>
  </si>
  <si>
    <t>Annual Interest rate</t>
  </si>
  <si>
    <t>Payback period</t>
  </si>
  <si>
    <t>years</t>
  </si>
  <si>
    <t>Energy Price</t>
  </si>
  <si>
    <t>kWh</t>
  </si>
  <si>
    <t>Opex Parameters</t>
  </si>
  <si>
    <t>PS capacity</t>
  </si>
  <si>
    <t>Value</t>
  </si>
  <si>
    <t>m</t>
  </si>
  <si>
    <t>Volume</t>
  </si>
  <si>
    <t>Unit</t>
  </si>
  <si>
    <t>Variable</t>
  </si>
  <si>
    <t>Units</t>
  </si>
  <si>
    <t>Cost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</si>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</sst>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sz val="10"/>
      <color rgb="FF3794FF"/>
      <name val="Var(--vscode-repl-font-family)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5" borderId="6" applyNumberFormat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4" fillId="5" borderId="6" xfId="2" applyNumberFormat="1"/>
    <xf numFmtId="10" fontId="4" fillId="5" borderId="6" xfId="2" applyNumberFormat="1"/>
    <xf numFmtId="9" fontId="4" fillId="5" borderId="6" xfId="2" applyNumberFormat="1"/>
    <xf numFmtId="164" fontId="4" fillId="5" borderId="6" xfId="2" applyNumberFormat="1" applyAlignment="1">
      <alignment horizontal="center" vertical="center"/>
    </xf>
    <xf numFmtId="0" fontId="4" fillId="5" borderId="6" xfId="2"/>
    <xf numFmtId="44" fontId="0" fillId="0" borderId="0" xfId="1" applyFont="1"/>
    <xf numFmtId="0" fontId="0" fillId="0" borderId="10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2" fontId="4" fillId="5" borderId="6" xfId="2" applyNumberFormat="1"/>
    <xf numFmtId="2" fontId="4" fillId="5" borderId="12" xfId="2" applyNumberFormat="1" applyBorder="1"/>
    <xf numFmtId="44" fontId="4" fillId="5" borderId="11" xfId="2" applyNumberFormat="1" applyBorder="1"/>
    <xf numFmtId="0" fontId="3" fillId="0" borderId="13" xfId="0" applyFont="1" applyBorder="1"/>
    <xf numFmtId="0" fontId="1" fillId="0" borderId="0" xfId="3"/>
    <xf numFmtId="0" fontId="5" fillId="0" borderId="0" xfId="0" applyFont="1" applyAlignment="1">
      <alignment vertical="center"/>
    </xf>
  </cellXfs>
  <cellStyles count="5">
    <cellStyle name="Currency" xfId="1" builtinId="4"/>
    <cellStyle name="Currency 2" xfId="4" xr:uid="{FACBB8EF-27F7-4E29-949F-2F76F0780203}"/>
    <cellStyle name="Input" xfId="2" builtinId="20"/>
    <cellStyle name="Normal" xfId="0" builtinId="0"/>
    <cellStyle name="Normal 3" xfId="3" xr:uid="{D9958B50-1372-4D89-9565-C28CBD045E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PS4-TDC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Pipes!$A$2:$A$29</c:f>
              <c:numCache>
                <c:formatCode>General</c:formatCode>
                <c:ptCount val="28"/>
                <c:pt idx="0">
                  <c:v>32</c:v>
                </c:pt>
                <c:pt idx="1">
                  <c:v>50</c:v>
                </c:pt>
                <c:pt idx="2">
                  <c:v>63</c:v>
                </c:pt>
                <c:pt idx="3">
                  <c:v>75</c:v>
                </c:pt>
                <c:pt idx="4">
                  <c:v>96</c:v>
                </c:pt>
                <c:pt idx="5">
                  <c:v>100</c:v>
                </c:pt>
                <c:pt idx="6">
                  <c:v>101</c:v>
                </c:pt>
                <c:pt idx="7">
                  <c:v>103</c:v>
                </c:pt>
                <c:pt idx="8">
                  <c:v>141</c:v>
                </c:pt>
                <c:pt idx="9">
                  <c:v>143</c:v>
                </c:pt>
                <c:pt idx="10">
                  <c:v>150</c:v>
                </c:pt>
                <c:pt idx="11">
                  <c:v>158</c:v>
                </c:pt>
                <c:pt idx="12">
                  <c:v>186</c:v>
                </c:pt>
                <c:pt idx="13">
                  <c:v>200</c:v>
                </c:pt>
                <c:pt idx="14">
                  <c:v>225</c:v>
                </c:pt>
                <c:pt idx="15">
                  <c:v>235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525</c:v>
                </c:pt>
                <c:pt idx="20">
                  <c:v>600</c:v>
                </c:pt>
                <c:pt idx="21">
                  <c:v>750</c:v>
                </c:pt>
                <c:pt idx="22">
                  <c:v>800</c:v>
                </c:pt>
                <c:pt idx="23">
                  <c:v>825</c:v>
                </c:pt>
                <c:pt idx="24">
                  <c:v>900</c:v>
                </c:pt>
                <c:pt idx="25">
                  <c:v>1050</c:v>
                </c:pt>
                <c:pt idx="26">
                  <c:v>1150</c:v>
                </c:pt>
                <c:pt idx="27">
                  <c:v>1350</c:v>
                </c:pt>
              </c:numCache>
            </c:numRef>
          </c:xVal>
          <c:yVal>
            <c:numRef>
              <c:f>Pipes!$B$2:$B$29</c:f>
              <c:numCache>
                <c:formatCode>"$"#,##0</c:formatCode>
                <c:ptCount val="28"/>
                <c:pt idx="0">
                  <c:v>362.58707029616613</c:v>
                </c:pt>
                <c:pt idx="1">
                  <c:v>362.58707029616613</c:v>
                </c:pt>
                <c:pt idx="2">
                  <c:v>362.58707029616613</c:v>
                </c:pt>
                <c:pt idx="3">
                  <c:v>362.58707029616613</c:v>
                </c:pt>
                <c:pt idx="4">
                  <c:v>362.58707029616613</c:v>
                </c:pt>
                <c:pt idx="5">
                  <c:v>362.58707029616613</c:v>
                </c:pt>
                <c:pt idx="6">
                  <c:v>362.58707029616613</c:v>
                </c:pt>
                <c:pt idx="7">
                  <c:v>362.58707029616613</c:v>
                </c:pt>
                <c:pt idx="8">
                  <c:v>433.89080378537034</c:v>
                </c:pt>
                <c:pt idx="9">
                  <c:v>433.89080378537034</c:v>
                </c:pt>
                <c:pt idx="10">
                  <c:v>433.89080378537034</c:v>
                </c:pt>
                <c:pt idx="11">
                  <c:v>433.89080378537034</c:v>
                </c:pt>
                <c:pt idx="12">
                  <c:v>546.15625651305356</c:v>
                </c:pt>
                <c:pt idx="13">
                  <c:v>546.15625651305356</c:v>
                </c:pt>
                <c:pt idx="14">
                  <c:v>546.15625651305356</c:v>
                </c:pt>
                <c:pt idx="15">
                  <c:v>546.15625651305356</c:v>
                </c:pt>
                <c:pt idx="16">
                  <c:v>690.28082420399824</c:v>
                </c:pt>
                <c:pt idx="17">
                  <c:v>1014.940376686758</c:v>
                </c:pt>
                <c:pt idx="18">
                  <c:v>1095.3467144511797</c:v>
                </c:pt>
                <c:pt idx="19">
                  <c:v>1326.9359952555494</c:v>
                </c:pt>
                <c:pt idx="20">
                  <c:v>1516.4982802920565</c:v>
                </c:pt>
                <c:pt idx="21">
                  <c:v>1895.6228503650705</c:v>
                </c:pt>
                <c:pt idx="22">
                  <c:v>2021.9977070560751</c:v>
                </c:pt>
                <c:pt idx="23">
                  <c:v>2085.1851354015776</c:v>
                </c:pt>
                <c:pt idx="24">
                  <c:v>2274.7474204380846</c:v>
                </c:pt>
                <c:pt idx="25">
                  <c:v>2653.8719905110988</c:v>
                </c:pt>
                <c:pt idx="26">
                  <c:v>2906.6217038931081</c:v>
                </c:pt>
                <c:pt idx="27">
                  <c:v>3412.1211306571267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F-4981-B7EA-CDC99FB7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31712"/>
        <c:axId val="886128112"/>
      </c:scatterChart>
      <c:valAx>
        <c:axId val="8861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PS4-TDC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8112"/>
        <c:crosses val="autoZero"/>
        <c:crossBetween val="midCat"/>
      </c:valAx>
      <c:valAx>
        <c:axId val="886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75755</xdr:rowOff>
    </xdr:from>
    <xdr:to>
      <xdr:col>4</xdr:col>
      <xdr:colOff>104774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8C885-C279-418E-9E23-487B69C1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247205"/>
          <a:ext cx="1142999" cy="101962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95250</xdr:rowOff>
    </xdr:from>
    <xdr:to>
      <xdr:col>21</xdr:col>
      <xdr:colOff>503927</xdr:colOff>
      <xdr:row>18</xdr:row>
      <xdr:rowOff>66274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8CD423-EBE8-18D0-F7CF-59682292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266700"/>
          <a:ext cx="7180952" cy="3209524"/>
        </a:xfrm>
        <a:prstGeom prst="rect">
          <a:avLst/>
        </a:prstGeom>
      </xdr:spPr>
    </xdr:pic>
    <xdr:clientData/>
  </xdr:twoCellAnchor>
  <xdr:twoCellAnchor>
    <xdr:from>
      <xdr:col>3</xdr:col>
      <xdr:colOff>657224</xdr:colOff>
      <xdr:row>10</xdr:row>
      <xdr:rowOff>161925</xdr:rowOff>
    </xdr:from>
    <xdr:to>
      <xdr:col>12</xdr:col>
      <xdr:colOff>123824</xdr:colOff>
      <xdr:row>30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CD4AE-F0E4-EEB6-BFA2-07637893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13</xdr:col>
      <xdr:colOff>180089</xdr:colOff>
      <xdr:row>10</xdr:row>
      <xdr:rowOff>133094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E1182-84B0-053B-9191-F2A71BAC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0"/>
          <a:ext cx="7085714" cy="2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57150</xdr:rowOff>
    </xdr:from>
    <xdr:to>
      <xdr:col>19</xdr:col>
      <xdr:colOff>589687</xdr:colOff>
      <xdr:row>8</xdr:row>
      <xdr:rowOff>133150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D88A8-7D2F-6291-00FB-B3F43522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7150"/>
          <a:ext cx="6904762" cy="1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0</xdr:rowOff>
    </xdr:from>
    <xdr:to>
      <xdr:col>16</xdr:col>
      <xdr:colOff>18201</xdr:colOff>
      <xdr:row>11</xdr:row>
      <xdr:rowOff>94973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FD367-B12E-F561-26C0-CB7EE3D3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679047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workbookViewId="0">
      <selection activeCell="J38" sqref="J38"/>
    </sheetView>
  </sheetViews>
  <sheetFormatPr defaultRowHeight="15"/>
  <cols>
    <col min="1" max="1" width="23.28515625" customWidth="1"/>
    <col min="2" max="2" width="11.42578125" style="1" customWidth="1"/>
    <col min="3" max="3" width="11.140625" style="1" customWidth="1"/>
    <col min="4" max="6" width="11.140625" style="2" customWidth="1"/>
    <col min="7" max="7" width="12.140625" style="2" customWidth="1"/>
    <col min="8" max="8" width="11.85546875" customWidth="1"/>
    <col min="9" max="9" width="11.140625" customWidth="1"/>
    <col min="10" max="10" width="13" customWidth="1"/>
    <col min="11" max="13" width="12.42578125" customWidth="1"/>
    <col min="14" max="14" width="12.5703125" customWidth="1"/>
    <col min="15" max="15" width="17.5703125" customWidth="1"/>
  </cols>
  <sheetData>
    <row r="1" spans="1:7" ht="14.1" customHeight="1">
      <c r="A1" s="4" t="s">
        <v>1</v>
      </c>
      <c r="B1" s="6" t="s">
        <v>2</v>
      </c>
      <c r="C1"/>
      <c r="D1"/>
      <c r="E1"/>
      <c r="F1" s="5"/>
      <c r="G1" s="5"/>
    </row>
    <row r="2" spans="1:7">
      <c r="A2" s="25">
        <v>32</v>
      </c>
      <c r="B2" s="1">
        <f t="shared" ref="B2:B5" si="0">$B$7</f>
        <v>362.58707029616613</v>
      </c>
      <c r="C2"/>
      <c r="D2"/>
      <c r="E2"/>
      <c r="F2" s="1"/>
      <c r="G2" s="1"/>
    </row>
    <row r="3" spans="1:7">
      <c r="A3" s="25">
        <v>50</v>
      </c>
      <c r="B3" s="1">
        <f t="shared" si="0"/>
        <v>362.58707029616613</v>
      </c>
      <c r="C3"/>
      <c r="D3"/>
      <c r="E3"/>
      <c r="F3" s="1"/>
      <c r="G3" s="1"/>
    </row>
    <row r="4" spans="1:7">
      <c r="A4" s="25">
        <v>63</v>
      </c>
      <c r="B4" s="1">
        <f t="shared" si="0"/>
        <v>362.58707029616613</v>
      </c>
      <c r="C4"/>
      <c r="D4"/>
      <c r="E4"/>
      <c r="F4" s="1"/>
      <c r="G4" s="1"/>
    </row>
    <row r="5" spans="1:7">
      <c r="A5" s="25">
        <v>75</v>
      </c>
      <c r="B5" s="1">
        <f t="shared" si="0"/>
        <v>362.58707029616613</v>
      </c>
      <c r="C5"/>
      <c r="D5"/>
      <c r="E5"/>
      <c r="F5" s="1"/>
      <c r="G5" s="1"/>
    </row>
    <row r="6" spans="1:7">
      <c r="A6" s="25">
        <v>96</v>
      </c>
      <c r="B6" s="1">
        <f>B7</f>
        <v>362.58707029616613</v>
      </c>
      <c r="C6"/>
      <c r="D6"/>
      <c r="E6"/>
      <c r="F6" s="1"/>
      <c r="G6" s="1"/>
    </row>
    <row r="7" spans="1:7">
      <c r="A7" s="4">
        <v>100</v>
      </c>
      <c r="B7" s="13">
        <v>362.58707029616613</v>
      </c>
      <c r="C7"/>
      <c r="D7"/>
      <c r="E7"/>
      <c r="F7" s="24"/>
      <c r="G7" s="24"/>
    </row>
    <row r="8" spans="1:7">
      <c r="A8" s="25">
        <v>101</v>
      </c>
      <c r="B8" s="1">
        <f>B7</f>
        <v>362.58707029616613</v>
      </c>
      <c r="C8"/>
      <c r="D8"/>
      <c r="E8"/>
      <c r="F8" s="1"/>
      <c r="G8" s="1"/>
    </row>
    <row r="9" spans="1:7">
      <c r="A9" s="25">
        <v>103</v>
      </c>
      <c r="B9" s="1">
        <f>B7</f>
        <v>362.58707029616613</v>
      </c>
    </row>
    <row r="10" spans="1:7">
      <c r="A10" s="25">
        <v>141</v>
      </c>
      <c r="B10" s="1">
        <f>B12</f>
        <v>433.89080378537034</v>
      </c>
    </row>
    <row r="11" spans="1:7">
      <c r="A11" s="25">
        <v>143</v>
      </c>
      <c r="B11" s="1">
        <f>B12</f>
        <v>433.89080378537034</v>
      </c>
    </row>
    <row r="12" spans="1:7">
      <c r="A12" s="4">
        <v>150</v>
      </c>
      <c r="B12" s="13">
        <v>433.89080378537034</v>
      </c>
    </row>
    <row r="13" spans="1:7">
      <c r="A13" s="25">
        <v>158</v>
      </c>
      <c r="B13" s="1">
        <f>B12</f>
        <v>433.89080378537034</v>
      </c>
    </row>
    <row r="14" spans="1:7">
      <c r="A14" s="25">
        <v>186</v>
      </c>
      <c r="B14" s="1">
        <f>B16</f>
        <v>546.15625651305356</v>
      </c>
    </row>
    <row r="15" spans="1:7">
      <c r="A15" s="25">
        <v>200</v>
      </c>
      <c r="B15" s="1">
        <f>B16</f>
        <v>546.15625651305356</v>
      </c>
    </row>
    <row r="16" spans="1:7">
      <c r="A16" s="4">
        <v>225</v>
      </c>
      <c r="B16" s="13">
        <v>546.15625651305356</v>
      </c>
    </row>
    <row r="17" spans="1:2">
      <c r="A17" s="25">
        <v>235</v>
      </c>
      <c r="B17" s="1">
        <f>B16</f>
        <v>546.15625651305356</v>
      </c>
    </row>
    <row r="18" spans="1:2">
      <c r="A18" s="4">
        <v>300</v>
      </c>
      <c r="B18" s="13">
        <v>690.28082420399824</v>
      </c>
    </row>
    <row r="19" spans="1:2">
      <c r="A19" s="4">
        <v>375</v>
      </c>
      <c r="B19" s="13">
        <v>1014.940376686758</v>
      </c>
    </row>
    <row r="20" spans="1:2">
      <c r="A20" s="4">
        <v>450</v>
      </c>
      <c r="B20" s="13">
        <v>1095.3467144511797</v>
      </c>
    </row>
    <row r="21" spans="1:2">
      <c r="A21" s="4">
        <v>525</v>
      </c>
      <c r="B21" s="13">
        <v>1326.9359952555494</v>
      </c>
    </row>
    <row r="22" spans="1:2">
      <c r="A22" s="4">
        <v>600</v>
      </c>
      <c r="B22" s="13">
        <v>1516.4982802920565</v>
      </c>
    </row>
    <row r="23" spans="1:2">
      <c r="A23" s="4">
        <v>750</v>
      </c>
      <c r="B23" s="13">
        <v>1895.6228503650705</v>
      </c>
    </row>
    <row r="24" spans="1:2">
      <c r="A24" s="4">
        <v>800</v>
      </c>
      <c r="B24" s="13">
        <v>2021.9977070560751</v>
      </c>
    </row>
    <row r="25" spans="1:2">
      <c r="A25" s="4">
        <v>825</v>
      </c>
      <c r="B25" s="13">
        <v>2085.1851354015776</v>
      </c>
    </row>
    <row r="26" spans="1:2">
      <c r="A26" s="4">
        <v>900</v>
      </c>
      <c r="B26" s="13">
        <v>2274.7474204380846</v>
      </c>
    </row>
    <row r="27" spans="1:2">
      <c r="A27" s="4">
        <v>1050</v>
      </c>
      <c r="B27" s="13">
        <v>2653.8719905110988</v>
      </c>
    </row>
    <row r="28" spans="1:2">
      <c r="A28" s="4">
        <v>1150</v>
      </c>
      <c r="B28" s="13">
        <v>2906.6217038931081</v>
      </c>
    </row>
    <row r="29" spans="1:2">
      <c r="A29" s="4">
        <v>1350</v>
      </c>
      <c r="B29" s="13">
        <v>3412.1211306571267</v>
      </c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Normal="100" workbookViewId="0">
      <selection activeCell="D26" sqref="D26"/>
    </sheetView>
  </sheetViews>
  <sheetFormatPr defaultRowHeight="15"/>
  <cols>
    <col min="1" max="4" width="20.140625" customWidth="1"/>
    <col min="5" max="5" width="18.42578125" bestFit="1" customWidth="1"/>
    <col min="6" max="6" width="17.42578125" customWidth="1"/>
    <col min="7" max="7" width="13.42578125" bestFit="1" customWidth="1"/>
  </cols>
  <sheetData>
    <row r="1" spans="1:2" ht="15.75" thickBot="1">
      <c r="A1" t="s">
        <v>17</v>
      </c>
      <c r="B1" s="7" t="s">
        <v>0</v>
      </c>
    </row>
    <row r="2" spans="1:2">
      <c r="A2" s="9" t="s">
        <v>4</v>
      </c>
      <c r="B2" s="8" t="s">
        <v>3</v>
      </c>
    </row>
    <row r="3" spans="1:2">
      <c r="A3" s="9">
        <v>20</v>
      </c>
      <c r="B3" s="13">
        <v>1000000</v>
      </c>
    </row>
    <row r="4" spans="1:2">
      <c r="A4" s="9">
        <v>50</v>
      </c>
      <c r="B4" s="13">
        <v>1065000</v>
      </c>
    </row>
    <row r="5" spans="1:2">
      <c r="A5" s="9">
        <v>100</v>
      </c>
      <c r="B5" s="13">
        <v>1230000</v>
      </c>
    </row>
    <row r="6" spans="1:2">
      <c r="A6" s="9">
        <v>150</v>
      </c>
      <c r="B6" s="13">
        <v>1350000</v>
      </c>
    </row>
    <row r="7" spans="1:2">
      <c r="A7" s="9">
        <v>250</v>
      </c>
      <c r="B7" s="13">
        <v>1560000</v>
      </c>
    </row>
    <row r="8" spans="1:2">
      <c r="A8" s="9">
        <v>500</v>
      </c>
      <c r="B8" s="13">
        <v>1920000</v>
      </c>
    </row>
    <row r="12" spans="1:2">
      <c r="A12" s="3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4C38-C0CB-4339-8599-7E25FE732FFB}">
  <dimension ref="A1"/>
  <sheetViews>
    <sheetView workbookViewId="0">
      <selection activeCell="V23" sqref="V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13BA-5B51-4D66-B9D0-4647CA03D2E0}">
  <dimension ref="A1:D2"/>
  <sheetViews>
    <sheetView workbookViewId="0">
      <selection activeCell="N21" sqref="N21"/>
    </sheetView>
  </sheetViews>
  <sheetFormatPr defaultRowHeight="15"/>
  <cols>
    <col min="1" max="1" width="19.7109375" bestFit="1" customWidth="1"/>
    <col min="2" max="2" width="19.7109375" customWidth="1"/>
    <col min="3" max="3" width="12.5703125" bestFit="1" customWidth="1"/>
  </cols>
  <sheetData>
    <row r="1" spans="1:4" ht="15.75" thickBot="1">
      <c r="A1" s="17" t="s">
        <v>20</v>
      </c>
      <c r="B1" s="23" t="s">
        <v>25</v>
      </c>
      <c r="C1" s="18" t="s">
        <v>24</v>
      </c>
      <c r="D1" s="19" t="s">
        <v>21</v>
      </c>
    </row>
    <row r="2" spans="1:4" ht="16.5" thickTop="1" thickBot="1">
      <c r="A2" s="21">
        <f>(PI()*8.55422^2)/4*23.24</f>
        <v>1335.6320621513066</v>
      </c>
      <c r="B2" s="20">
        <f>123.78-100.54</f>
        <v>23.239999999999995</v>
      </c>
      <c r="C2" s="22">
        <f>300000+150*A2+3*A2*B2</f>
        <v>593465.07669588504</v>
      </c>
      <c r="D2" s="1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8E40-7D95-4260-B1EE-A6A0A4CAADC3}">
  <dimension ref="A1:B5"/>
  <sheetViews>
    <sheetView workbookViewId="0">
      <selection activeCell="F23" sqref="F23"/>
    </sheetView>
  </sheetViews>
  <sheetFormatPr defaultRowHeight="15"/>
  <cols>
    <col min="1" max="1" width="14.7109375" customWidth="1"/>
  </cols>
  <sheetData>
    <row r="1" spans="1:2">
      <c r="A1" t="s">
        <v>5</v>
      </c>
    </row>
    <row r="2" spans="1:2">
      <c r="A2" t="s">
        <v>8</v>
      </c>
      <c r="B2" t="s">
        <v>9</v>
      </c>
    </row>
    <row r="3" spans="1:2">
      <c r="A3" t="s">
        <v>6</v>
      </c>
      <c r="B3" s="10">
        <v>5.0000000000000001E-3</v>
      </c>
    </row>
    <row r="4" spans="1:2">
      <c r="A4" t="s">
        <v>10</v>
      </c>
      <c r="B4" s="11">
        <v>8.0000000000000002E-3</v>
      </c>
    </row>
    <row r="5" spans="1:2">
      <c r="A5" t="s">
        <v>7</v>
      </c>
      <c r="B5" s="12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09D-9B32-47C3-B5E2-62689D60A945}">
  <dimension ref="A1:C5"/>
  <sheetViews>
    <sheetView tabSelected="1" workbookViewId="0">
      <selection activeCell="B3" sqref="B3"/>
    </sheetView>
  </sheetViews>
  <sheetFormatPr defaultRowHeight="15"/>
  <cols>
    <col min="1" max="1" width="19" bestFit="1" customWidth="1"/>
  </cols>
  <sheetData>
    <row r="1" spans="1:3">
      <c r="A1" t="s">
        <v>16</v>
      </c>
    </row>
    <row r="2" spans="1:3">
      <c r="A2" s="3" t="s">
        <v>22</v>
      </c>
      <c r="B2" s="3" t="s">
        <v>18</v>
      </c>
      <c r="C2" s="3" t="s">
        <v>23</v>
      </c>
    </row>
    <row r="3" spans="1:3">
      <c r="A3" t="s">
        <v>11</v>
      </c>
      <c r="B3" s="12">
        <v>0.04</v>
      </c>
    </row>
    <row r="4" spans="1:3">
      <c r="A4" t="s">
        <v>12</v>
      </c>
      <c r="B4" s="14">
        <v>25</v>
      </c>
      <c r="C4" t="s">
        <v>13</v>
      </c>
    </row>
    <row r="5" spans="1:3">
      <c r="A5" t="s">
        <v>14</v>
      </c>
      <c r="B5" s="15">
        <v>0.7</v>
      </c>
      <c r="C5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Pipes</vt:lpstr>
      <vt:lpstr>Pumps</vt:lpstr>
      <vt:lpstr>Valves</vt:lpstr>
      <vt:lpstr>Tanks</vt:lpstr>
      <vt:lpstr>Maintenance</vt:lpstr>
      <vt:lpstr>Opex</vt:lpstr>
      <vt:lpstr>Pipes!Print_Area</vt:lpstr>
      <vt:lpstr>Pumps!Print_Area</vt:lpstr>
    </vt:vector>
  </TitlesOfParts>
  <Company>South East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Gent, Carl</dc:creator>
  <cp:lastModifiedBy>David Le</cp:lastModifiedBy>
  <dcterms:created xsi:type="dcterms:W3CDTF">2021-07-01T03:20:38Z</dcterms:created>
  <dcterms:modified xsi:type="dcterms:W3CDTF">2024-05-21T06:24:13Z</dcterms:modified>
</cp:coreProperties>
</file>