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redhedge-my.sharepoint.com/personal/darren_redhedge_uk/Documents/excel/hybrids/"/>
    </mc:Choice>
  </mc:AlternateContent>
  <xr:revisionPtr revIDLastSave="146" documentId="11_F25DC773A252ABDACC10489089DD520C5BDE58E5" xr6:coauthVersionLast="45" xr6:coauthVersionMax="45" xr10:uidLastSave="{7846A186-7CDD-4274-AE9B-605777110FB5}"/>
  <bookViews>
    <workbookView xWindow="-110" yWindow="-110" windowWidth="38620" windowHeight="21220" activeTab="2" xr2:uid="{00000000-000D-0000-FFFF-FFFF00000000}"/>
  </bookViews>
  <sheets>
    <sheet name="manualData" sheetId="4" r:id="rId1"/>
    <sheet name="calcsFrmBBG" sheetId="3" r:id="rId2"/>
    <sheet name="BBGdata" sheetId="2" r:id="rId3"/>
    <sheet name="worksheets" sheetId="1" r:id="rId4"/>
    <sheet name="stats" sheetId="5" r:id="rId5"/>
    <sheet name="test" sheetId="6" r:id="rId6"/>
  </sheets>
  <definedNames>
    <definedName name="BBGsheetResult">worksheets!$D$5</definedName>
    <definedName name="lookUpBBGworksheet">worksheets!$D$2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5" l="1"/>
  <c r="D5" i="5"/>
  <c r="D7" i="5" s="1"/>
  <c r="M196" i="2" a="1"/>
  <c r="M195" i="2" a="1"/>
  <c r="M194" i="2" a="1"/>
  <c r="M193" i="2" a="1"/>
  <c r="M192" i="2" a="1"/>
  <c r="M191" i="2" a="1"/>
  <c r="M190" i="2" a="1"/>
  <c r="M188" i="2" a="1"/>
  <c r="M187" i="2" a="1"/>
  <c r="M186" i="2" a="1"/>
  <c r="M185" i="2" a="1"/>
  <c r="M183" i="2" a="1"/>
  <c r="M181" i="2" a="1"/>
  <c r="M180" i="2" a="1"/>
  <c r="M177" i="2" a="1"/>
  <c r="M176" i="2" a="1"/>
  <c r="M175" i="2" a="1"/>
  <c r="M174" i="2" a="1"/>
  <c r="M173" i="2" a="1"/>
  <c r="M172" i="2" a="1"/>
  <c r="M171" i="2" a="1"/>
  <c r="M170" i="2" a="1"/>
  <c r="M169" i="2" a="1"/>
  <c r="M168" i="2" a="1"/>
  <c r="M167" i="2" a="1"/>
  <c r="M166" i="2" a="1"/>
  <c r="M165" i="2" a="1"/>
  <c r="M164" i="2" a="1"/>
  <c r="M162" i="2" a="1"/>
  <c r="M161" i="2" a="1"/>
  <c r="M153" i="2" a="1"/>
  <c r="M150" i="2" a="1"/>
  <c r="M149" i="2" a="1"/>
  <c r="M148" i="2" a="1"/>
  <c r="M147" i="2" a="1"/>
  <c r="M145" i="2" a="1"/>
  <c r="M144" i="2" a="1"/>
  <c r="M142" i="2" a="1"/>
  <c r="M140" i="2" a="1"/>
  <c r="M135" i="2" a="1"/>
  <c r="M134" i="2" a="1"/>
  <c r="M132" i="2" a="1"/>
  <c r="M131" i="2" a="1"/>
  <c r="M130" i="2" a="1"/>
  <c r="M129" i="2" a="1"/>
  <c r="M128" i="2" a="1"/>
  <c r="M127" i="2" a="1"/>
  <c r="M126" i="2" a="1"/>
  <c r="M124" i="2" a="1"/>
  <c r="M120" i="2" a="1"/>
  <c r="M117" i="2" a="1"/>
  <c r="M114" i="2" a="1"/>
  <c r="M113" i="2" a="1"/>
  <c r="M112" i="2" a="1"/>
  <c r="M109" i="2" a="1"/>
  <c r="M106" i="2" a="1"/>
  <c r="M99" i="2" a="1"/>
  <c r="M96" i="2" a="1"/>
  <c r="M94" i="2" a="1"/>
  <c r="M92" i="2" a="1"/>
  <c r="M91" i="2" a="1"/>
  <c r="M88" i="2" a="1"/>
  <c r="M86" i="2" a="1"/>
  <c r="M85" i="2" a="1"/>
  <c r="M84" i="2" a="1"/>
  <c r="M83" i="2" a="1"/>
  <c r="M79" i="2" a="1"/>
  <c r="M78" i="2" a="1"/>
  <c r="M77" i="2" a="1"/>
  <c r="M72" i="2" a="1"/>
  <c r="M67" i="2" a="1"/>
  <c r="M63" i="2" a="1"/>
  <c r="M62" i="2" a="1"/>
  <c r="M61" i="2" a="1"/>
  <c r="M60" i="2" a="1"/>
  <c r="M59" i="2" a="1"/>
  <c r="M58" i="2" a="1"/>
  <c r="M57" i="2" a="1"/>
  <c r="M56" i="2" a="1"/>
  <c r="M55" i="2" a="1"/>
  <c r="M54" i="2" a="1"/>
  <c r="M53" i="2" a="1"/>
  <c r="M47" i="2" a="1"/>
  <c r="M43" i="2" a="1"/>
  <c r="M35" i="2" a="1"/>
  <c r="M33" i="2" a="1"/>
  <c r="M32" i="2" a="1"/>
  <c r="M30" i="2" a="1"/>
  <c r="M29" i="2" a="1"/>
  <c r="M28" i="2" a="1"/>
  <c r="M27" i="2" a="1"/>
  <c r="M26" i="2" a="1"/>
  <c r="M25" i="2" a="1"/>
  <c r="M24" i="2" a="1"/>
  <c r="M23" i="2" a="1"/>
  <c r="M21" i="2" a="1"/>
  <c r="M20" i="2" a="1"/>
  <c r="M19" i="2" a="1"/>
  <c r="M18" i="2" a="1"/>
  <c r="M17" i="2" a="1"/>
  <c r="M15" i="2" a="1"/>
  <c r="M14" i="2" a="1"/>
  <c r="M11" i="2" a="1"/>
  <c r="M8" i="2" a="1"/>
  <c r="M7" i="2" a="1"/>
  <c r="M4" i="2" a="1"/>
  <c r="U70" i="2" a="1"/>
  <c r="U138" i="2" a="1"/>
  <c r="U115" i="2" a="1"/>
  <c r="U163" i="2" a="1"/>
  <c r="U23" i="2" a="1"/>
  <c r="U59" i="2" a="1"/>
  <c r="U95" i="2" a="1"/>
  <c r="U172" i="2" a="1"/>
  <c r="U8" i="2" a="1"/>
  <c r="U40" i="2" a="1"/>
  <c r="U76" i="2" a="1"/>
  <c r="U108" i="2" a="1"/>
  <c r="U184" i="2" a="1"/>
  <c r="U5" i="2" a="1"/>
  <c r="U37" i="2" a="1"/>
  <c r="U69" i="2" a="1"/>
  <c r="U101" i="2" a="1"/>
  <c r="U137" i="2" a="1"/>
  <c r="U169" i="2" a="1"/>
  <c r="U180" i="2" a="1"/>
  <c r="U46" i="2" a="1"/>
  <c r="U102" i="2" a="1"/>
  <c r="U166" i="2" a="1"/>
  <c r="U143" i="2" a="1"/>
  <c r="S196" i="2" a="1"/>
  <c r="O196" i="2" a="1"/>
  <c r="J196" i="2" a="1"/>
  <c r="B196" i="2" a="1"/>
  <c r="Q195" i="2" a="1"/>
  <c r="H195" i="2" a="1"/>
  <c r="D195" i="2" a="1"/>
  <c r="S194" i="2" a="1"/>
  <c r="O194" i="2" a="1"/>
  <c r="J194" i="2" a="1"/>
  <c r="F194" i="2" a="1"/>
  <c r="D193" i="2" a="1"/>
  <c r="S192" i="2" a="1"/>
  <c r="O192" i="2" a="1"/>
  <c r="J192" i="2" a="1"/>
  <c r="F192" i="2" a="1"/>
  <c r="B192" i="2" a="1"/>
  <c r="Q191" i="2" a="1"/>
  <c r="H191" i="2" a="1"/>
  <c r="D191" i="2" a="1"/>
  <c r="S190" i="2" a="1"/>
  <c r="O190" i="2" a="1"/>
  <c r="J190" i="2" a="1"/>
  <c r="F190" i="2" a="1"/>
  <c r="B190" i="2" a="1"/>
  <c r="Q189" i="2" a="1"/>
  <c r="M189" i="2" a="1"/>
  <c r="H189" i="2" a="1"/>
  <c r="D189" i="2" a="1"/>
  <c r="S188" i="2" a="1"/>
  <c r="O188" i="2" a="1"/>
  <c r="J188" i="2" a="1"/>
  <c r="F188" i="2" a="1"/>
  <c r="B188" i="2" a="1"/>
  <c r="Q187" i="2" a="1"/>
  <c r="H187" i="2" a="1"/>
  <c r="D187" i="2" a="1"/>
  <c r="S186" i="2" a="1"/>
  <c r="D185" i="2" a="1"/>
  <c r="S184" i="2" a="1"/>
  <c r="O184" i="2" a="1"/>
  <c r="J184" i="2" a="1"/>
  <c r="B184" i="2" a="1"/>
  <c r="Q183" i="2" a="1"/>
  <c r="D183" i="2" a="1"/>
  <c r="O180" i="2" a="1"/>
  <c r="F180" i="2" a="1"/>
  <c r="B180" i="2" a="1"/>
  <c r="Q179" i="2" a="1"/>
  <c r="M179" i="2" a="1"/>
  <c r="J176" i="2" a="1"/>
  <c r="Q175" i="2" a="1"/>
  <c r="D175" i="2" a="1"/>
  <c r="S174" i="2" a="1"/>
  <c r="F174" i="2" a="1"/>
  <c r="B174" i="2" a="1"/>
  <c r="Q173" i="2" a="1"/>
  <c r="H173" i="2" a="1"/>
  <c r="D173" i="2" a="1"/>
  <c r="S172" i="2" a="1"/>
  <c r="O172" i="2" a="1"/>
  <c r="F172" i="2" a="1"/>
  <c r="B172" i="2" a="1"/>
  <c r="Q171" i="2" a="1"/>
  <c r="H171" i="2" a="1"/>
  <c r="D171" i="2" a="1"/>
  <c r="S170" i="2" a="1"/>
  <c r="O170" i="2" a="1"/>
  <c r="J170" i="2" a="1"/>
  <c r="B170" i="2" a="1"/>
  <c r="S168" i="2" a="1"/>
  <c r="O168" i="2" a="1"/>
  <c r="J168" i="2" a="1"/>
  <c r="B168" i="2" a="1"/>
  <c r="Q167" i="2" a="1"/>
  <c r="H167" i="2" a="1"/>
  <c r="D167" i="2" a="1"/>
  <c r="S166" i="2" a="1"/>
  <c r="O166" i="2" a="1"/>
  <c r="J166" i="2" a="1"/>
  <c r="F166" i="2" a="1"/>
  <c r="B166" i="2" a="1"/>
  <c r="Q165" i="2" a="1"/>
  <c r="H165" i="2" a="1"/>
  <c r="D165" i="2" a="1"/>
  <c r="S164" i="2" a="1"/>
  <c r="O164" i="2" a="1"/>
  <c r="J164" i="2" a="1"/>
  <c r="Q163" i="2" a="1"/>
  <c r="M163" i="2" a="1"/>
  <c r="H163" i="2" a="1"/>
  <c r="D163" i="2" a="1"/>
  <c r="S162" i="2" a="1"/>
  <c r="O162" i="2" a="1"/>
  <c r="J162" i="2" a="1"/>
  <c r="F162" i="2" a="1"/>
  <c r="B162" i="2" a="1"/>
  <c r="Q161" i="2" a="1"/>
  <c r="H161" i="2" a="1"/>
  <c r="D161" i="2" a="1"/>
  <c r="S160" i="2" a="1"/>
  <c r="O160" i="2" a="1"/>
  <c r="J160" i="2" a="1"/>
  <c r="F160" i="2" a="1"/>
  <c r="B160" i="2" a="1"/>
  <c r="M159" i="2" a="1"/>
  <c r="H159" i="2" a="1"/>
  <c r="D159" i="2" a="1"/>
  <c r="S158" i="2" a="1"/>
  <c r="O158" i="2" a="1"/>
  <c r="U78" i="2" a="1"/>
  <c r="U146" i="2" a="1"/>
  <c r="U151" i="2" a="1"/>
  <c r="U164" i="2" a="1"/>
  <c r="U27" i="2" a="1"/>
  <c r="U63" i="2" a="1"/>
  <c r="U99" i="2" a="1"/>
  <c r="U48" i="2" a="1"/>
  <c r="U12" i="2" a="1"/>
  <c r="U44" i="2" a="1"/>
  <c r="U80" i="2" a="1"/>
  <c r="U112" i="2" a="1"/>
  <c r="U133" i="2" a="1"/>
  <c r="U9" i="2" a="1"/>
  <c r="U41" i="2" a="1"/>
  <c r="U73" i="2" a="1"/>
  <c r="U105" i="2" a="1"/>
  <c r="U141" i="2" a="1"/>
  <c r="U173" i="2" a="1"/>
  <c r="U50" i="2" a="1"/>
  <c r="U110" i="2" a="1"/>
  <c r="U174" i="2" a="1"/>
  <c r="U155" i="2" a="1"/>
  <c r="N196" i="2" a="1"/>
  <c r="E196" i="2" a="1"/>
  <c r="M195" i="2"/>
  <c r="P193" i="2" a="1"/>
  <c r="L193" i="2" a="1"/>
  <c r="E192" i="2" a="1"/>
  <c r="M191" i="2"/>
  <c r="L189" i="2" a="1"/>
  <c r="M187" i="2"/>
  <c r="R186" i="2" a="1"/>
  <c r="N186" i="2" a="1"/>
  <c r="I186" i="2" a="1"/>
  <c r="E186" i="2" a="1"/>
  <c r="T185" i="2" a="1"/>
  <c r="P185" i="2" a="1"/>
  <c r="L185" i="2" a="1"/>
  <c r="E184" i="2" a="1"/>
  <c r="P183" i="2" a="1"/>
  <c r="M183" i="2"/>
  <c r="G183" i="2" a="1"/>
  <c r="C183" i="2" a="1"/>
  <c r="R182" i="2" a="1"/>
  <c r="N182" i="2" a="1"/>
  <c r="I182" i="2" a="1"/>
  <c r="E182" i="2" a="1"/>
  <c r="T181" i="2" a="1"/>
  <c r="P181" i="2" a="1"/>
  <c r="L181" i="2" a="1"/>
  <c r="G181" i="2" a="1"/>
  <c r="C181" i="2" a="1"/>
  <c r="G179" i="2" a="1"/>
  <c r="C179" i="2" a="1"/>
  <c r="R178" i="2" a="1"/>
  <c r="N178" i="2" a="1"/>
  <c r="I178" i="2" a="1"/>
  <c r="E178" i="2" a="1"/>
  <c r="P177" i="2" a="1"/>
  <c r="L177" i="2" a="1"/>
  <c r="G177" i="2" a="1"/>
  <c r="C177" i="2" a="1"/>
  <c r="R176" i="2" a="1"/>
  <c r="N176" i="2" a="1"/>
  <c r="E176" i="2" a="1"/>
  <c r="T175" i="2" a="1"/>
  <c r="P175" i="2" a="1"/>
  <c r="L175" i="2" a="1"/>
  <c r="G175" i="2" a="1"/>
  <c r="C175" i="2" a="1"/>
  <c r="R174" i="2" a="1"/>
  <c r="N174" i="2" a="1"/>
  <c r="I174" i="2" a="1"/>
  <c r="E174" i="2" a="1"/>
  <c r="M173" i="2"/>
  <c r="G173" i="2" a="1"/>
  <c r="C173" i="2" a="1"/>
  <c r="M171" i="2"/>
  <c r="R170" i="2" a="1"/>
  <c r="M169" i="2"/>
  <c r="C169" i="2" a="1"/>
  <c r="M167" i="2"/>
  <c r="M165" i="2"/>
  <c r="G163" i="2" a="1"/>
  <c r="E162" i="2" a="1"/>
  <c r="M161" i="2"/>
  <c r="U6" i="2" a="1"/>
  <c r="U90" i="2" a="1"/>
  <c r="U154" i="2" a="1"/>
  <c r="U175" i="2" a="1"/>
  <c r="U196" i="2" a="1"/>
  <c r="U31" i="2" a="1"/>
  <c r="U67" i="2" a="1"/>
  <c r="U107" i="2" a="1"/>
  <c r="U120" i="2" a="1"/>
  <c r="U16" i="2" a="1"/>
  <c r="U52" i="2" a="1"/>
  <c r="U84" i="2" a="1"/>
  <c r="U116" i="2" a="1"/>
  <c r="U177" i="2" a="1"/>
  <c r="U13" i="2" a="1"/>
  <c r="U45" i="2" a="1"/>
  <c r="U77" i="2" a="1"/>
  <c r="U109" i="2" a="1"/>
  <c r="U145" i="2" a="1"/>
  <c r="U181" i="2" a="1"/>
  <c r="U10" i="2" a="1"/>
  <c r="U58" i="2" a="1"/>
  <c r="U118" i="2" a="1"/>
  <c r="U182" i="2" a="1"/>
  <c r="U179" i="2" a="1"/>
  <c r="R196" i="2" a="1"/>
  <c r="I196" i="2" a="1"/>
  <c r="T195" i="2" a="1"/>
  <c r="P195" i="2" a="1"/>
  <c r="L195" i="2" a="1"/>
  <c r="G195" i="2" a="1"/>
  <c r="C195" i="2" a="1"/>
  <c r="R194" i="2" a="1"/>
  <c r="N194" i="2" a="1"/>
  <c r="I194" i="2" a="1"/>
  <c r="E194" i="2" a="1"/>
  <c r="T193" i="2" a="1"/>
  <c r="M193" i="2"/>
  <c r="G193" i="2" a="1"/>
  <c r="C193" i="2" a="1"/>
  <c r="R192" i="2" a="1"/>
  <c r="N192" i="2" a="1"/>
  <c r="I192" i="2" a="1"/>
  <c r="T191" i="2" a="1"/>
  <c r="P191" i="2" a="1"/>
  <c r="L191" i="2" a="1"/>
  <c r="G191" i="2" a="1"/>
  <c r="C191" i="2" a="1"/>
  <c r="R190" i="2" a="1"/>
  <c r="N190" i="2" a="1"/>
  <c r="I190" i="2" a="1"/>
  <c r="E190" i="2" a="1"/>
  <c r="T189" i="2" a="1"/>
  <c r="P189" i="2" a="1"/>
  <c r="G189" i="2" a="1"/>
  <c r="C189" i="2" a="1"/>
  <c r="R188" i="2" a="1"/>
  <c r="N188" i="2" a="1"/>
  <c r="I188" i="2" a="1"/>
  <c r="E188" i="2" a="1"/>
  <c r="T187" i="2" a="1"/>
  <c r="P187" i="2" a="1"/>
  <c r="L187" i="2" a="1"/>
  <c r="G187" i="2" a="1"/>
  <c r="C187" i="2" a="1"/>
  <c r="M185" i="2"/>
  <c r="G185" i="2" a="1"/>
  <c r="C185" i="2" a="1"/>
  <c r="R184" i="2" a="1"/>
  <c r="N184" i="2" a="1"/>
  <c r="I184" i="2" a="1"/>
  <c r="T183" i="2" a="1"/>
  <c r="L183" i="2" a="1"/>
  <c r="M181" i="2"/>
  <c r="R180" i="2" a="1"/>
  <c r="N180" i="2" a="1"/>
  <c r="I180" i="2" a="1"/>
  <c r="E180" i="2" a="1"/>
  <c r="T179" i="2" a="1"/>
  <c r="P179" i="2" a="1"/>
  <c r="L179" i="2" a="1"/>
  <c r="T177" i="2" a="1"/>
  <c r="M177" i="2"/>
  <c r="I176" i="2" a="1"/>
  <c r="M175" i="2"/>
  <c r="T173" i="2" a="1"/>
  <c r="P173" i="2" a="1"/>
  <c r="L173" i="2" a="1"/>
  <c r="R172" i="2" a="1"/>
  <c r="N172" i="2" a="1"/>
  <c r="I172" i="2" a="1"/>
  <c r="E172" i="2" a="1"/>
  <c r="T171" i="2" a="1"/>
  <c r="P171" i="2" a="1"/>
  <c r="L171" i="2" a="1"/>
  <c r="G171" i="2" a="1"/>
  <c r="C171" i="2" a="1"/>
  <c r="N170" i="2" a="1"/>
  <c r="I170" i="2" a="1"/>
  <c r="E170" i="2" a="1"/>
  <c r="T169" i="2" a="1"/>
  <c r="P169" i="2" a="1"/>
  <c r="L169" i="2" a="1"/>
  <c r="G169" i="2" a="1"/>
  <c r="R168" i="2" a="1"/>
  <c r="N168" i="2" a="1"/>
  <c r="I168" i="2" a="1"/>
  <c r="E168" i="2" a="1"/>
  <c r="T167" i="2" a="1"/>
  <c r="P167" i="2" a="1"/>
  <c r="L167" i="2" a="1"/>
  <c r="G167" i="2" a="1"/>
  <c r="C167" i="2" a="1"/>
  <c r="R166" i="2" a="1"/>
  <c r="N166" i="2" a="1"/>
  <c r="I166" i="2" a="1"/>
  <c r="E166" i="2" a="1"/>
  <c r="T165" i="2" a="1"/>
  <c r="P165" i="2" a="1"/>
  <c r="L165" i="2" a="1"/>
  <c r="G165" i="2" a="1"/>
  <c r="C165" i="2" a="1"/>
  <c r="R164" i="2" a="1"/>
  <c r="N164" i="2" a="1"/>
  <c r="I164" i="2" a="1"/>
  <c r="E164" i="2" a="1"/>
  <c r="T163" i="2" a="1"/>
  <c r="P163" i="2" a="1"/>
  <c r="L163" i="2" a="1"/>
  <c r="C163" i="2" a="1"/>
  <c r="R162" i="2" a="1"/>
  <c r="N162" i="2" a="1"/>
  <c r="I162" i="2" a="1"/>
  <c r="T161" i="2" a="1"/>
  <c r="P161" i="2" a="1"/>
  <c r="L161" i="2" a="1"/>
  <c r="G161" i="2" a="1"/>
  <c r="C161" i="2" a="1"/>
  <c r="R160" i="2" a="1"/>
  <c r="N160" i="2" a="1"/>
  <c r="I160" i="2" a="1"/>
  <c r="E160" i="2" a="1"/>
  <c r="T159" i="2" a="1"/>
  <c r="P159" i="2" a="1"/>
  <c r="L159" i="2" a="1"/>
  <c r="G159" i="2" a="1"/>
  <c r="C159" i="2" a="1"/>
  <c r="R158" i="2" a="1"/>
  <c r="N158" i="2" a="1"/>
  <c r="U22" i="2" a="1"/>
  <c r="U98" i="2" a="1"/>
  <c r="U162" i="2" a="1"/>
  <c r="U187" i="2" a="1"/>
  <c r="U3" i="2" a="1"/>
  <c r="U35" i="2" a="1"/>
  <c r="U71" i="2" a="1"/>
  <c r="U119" i="2" a="1"/>
  <c r="U132" i="2" a="1"/>
  <c r="U20" i="2" a="1"/>
  <c r="U56" i="2" a="1"/>
  <c r="U88" i="2" a="1"/>
  <c r="U124" i="2" a="1"/>
  <c r="U193" i="2" a="1"/>
  <c r="U17" i="2" a="1"/>
  <c r="U49" i="2" a="1"/>
  <c r="U81" i="2" a="1"/>
  <c r="U113" i="2" a="1"/>
  <c r="U149" i="2" a="1"/>
  <c r="U185" i="2" a="1"/>
  <c r="U14" i="2" a="1"/>
  <c r="U66" i="2" a="1"/>
  <c r="U126" i="2" a="1"/>
  <c r="U190" i="2" a="1"/>
  <c r="U156" i="2" a="1"/>
  <c r="D194" i="2" a="1"/>
  <c r="S193" i="2" a="1"/>
  <c r="O193" i="2" a="1"/>
  <c r="J193" i="2" a="1"/>
  <c r="J191" i="2" a="1"/>
  <c r="Q186" i="2" a="1"/>
  <c r="H186" i="2" a="1"/>
  <c r="D186" i="2" a="1"/>
  <c r="S185" i="2" a="1"/>
  <c r="O185" i="2" a="1"/>
  <c r="J185" i="2" a="1"/>
  <c r="D184" i="2" a="1"/>
  <c r="F183" i="2" a="1"/>
  <c r="Q182" i="2" a="1"/>
  <c r="M182" i="2" a="1"/>
  <c r="H182" i="2" a="1"/>
  <c r="D182" i="2" a="1"/>
  <c r="S181" i="2" a="1"/>
  <c r="O181" i="2" a="1"/>
  <c r="J181" i="2" a="1"/>
  <c r="F181" i="2" a="1"/>
  <c r="B181" i="2" a="1"/>
  <c r="F179" i="2" a="1"/>
  <c r="Q178" i="2" a="1"/>
  <c r="M178" i="2" a="1"/>
  <c r="H178" i="2" a="1"/>
  <c r="D178" i="2" a="1"/>
  <c r="S177" i="2" a="1"/>
  <c r="O177" i="2" a="1"/>
  <c r="J177" i="2" a="1"/>
  <c r="F177" i="2" a="1"/>
  <c r="B177" i="2" a="1"/>
  <c r="Q176" i="2" a="1"/>
  <c r="H176" i="2" a="1"/>
  <c r="S175" i="2" a="1"/>
  <c r="O175" i="2" a="1"/>
  <c r="J175" i="2" a="1"/>
  <c r="F175" i="2" a="1"/>
  <c r="B175" i="2" a="1"/>
  <c r="Q174" i="2" a="1"/>
  <c r="H174" i="2" a="1"/>
  <c r="D174" i="2" a="1"/>
  <c r="O169" i="2" a="1"/>
  <c r="F169" i="2" a="1"/>
  <c r="O165" i="2" a="1"/>
  <c r="F163" i="2" a="1"/>
  <c r="H160" i="2" a="1"/>
  <c r="B159" i="2" a="1"/>
  <c r="U34" i="2" a="1"/>
  <c r="U106" i="2" a="1"/>
  <c r="U170" i="2" a="1"/>
  <c r="U168" i="2" a="1"/>
  <c r="U7" i="2" a="1"/>
  <c r="U43" i="2" a="1"/>
  <c r="U75" i="2" a="1"/>
  <c r="U131" i="2" a="1"/>
  <c r="U140" i="2" a="1"/>
  <c r="U24" i="2" a="1"/>
  <c r="U60" i="2" a="1"/>
  <c r="U92" i="2" a="1"/>
  <c r="U128" i="2" a="1"/>
  <c r="U135" i="2" a="1"/>
  <c r="U21" i="2" a="1"/>
  <c r="U53" i="2" a="1"/>
  <c r="U85" i="2" a="1"/>
  <c r="U117" i="2" a="1"/>
  <c r="U153" i="2" a="1"/>
  <c r="U189" i="2" a="1"/>
  <c r="U18" i="2" a="1"/>
  <c r="U74" i="2" a="1"/>
  <c r="U134" i="2" a="1"/>
  <c r="U91" i="2" a="1"/>
  <c r="U188" i="2" a="1"/>
  <c r="Q196" i="2" a="1"/>
  <c r="H196" i="2" a="1"/>
  <c r="D196" i="2" a="1"/>
  <c r="S195" i="2" a="1"/>
  <c r="O195" i="2" a="1"/>
  <c r="J195" i="2" a="1"/>
  <c r="F195" i="2" a="1"/>
  <c r="B195" i="2" a="1"/>
  <c r="Q194" i="2" a="1"/>
  <c r="H194" i="2" a="1"/>
  <c r="F193" i="2" a="1"/>
  <c r="B193" i="2" a="1"/>
  <c r="Q192" i="2" a="1"/>
  <c r="H192" i="2" a="1"/>
  <c r="D192" i="2" a="1"/>
  <c r="S191" i="2" a="1"/>
  <c r="O191" i="2" a="1"/>
  <c r="F191" i="2" a="1"/>
  <c r="B191" i="2" a="1"/>
  <c r="Q190" i="2" a="1"/>
  <c r="H190" i="2" a="1"/>
  <c r="D190" i="2" a="1"/>
  <c r="S189" i="2" a="1"/>
  <c r="O189" i="2" a="1"/>
  <c r="J189" i="2" a="1"/>
  <c r="F189" i="2" a="1"/>
  <c r="B189" i="2" a="1"/>
  <c r="Q188" i="2" a="1"/>
  <c r="H188" i="2" a="1"/>
  <c r="D188" i="2" a="1"/>
  <c r="S187" i="2" a="1"/>
  <c r="O187" i="2" a="1"/>
  <c r="J187" i="2" a="1"/>
  <c r="F187" i="2" a="1"/>
  <c r="B187" i="2" a="1"/>
  <c r="F185" i="2" a="1"/>
  <c r="B185" i="2" a="1"/>
  <c r="Q184" i="2" a="1"/>
  <c r="M184" i="2" a="1"/>
  <c r="H184" i="2" a="1"/>
  <c r="S183" i="2" a="1"/>
  <c r="O183" i="2" a="1"/>
  <c r="J183" i="2" a="1"/>
  <c r="B183" i="2" a="1"/>
  <c r="Q180" i="2" a="1"/>
  <c r="H180" i="2" a="1"/>
  <c r="D180" i="2" a="1"/>
  <c r="S179" i="2" a="1"/>
  <c r="O179" i="2" a="1"/>
  <c r="J179" i="2" a="1"/>
  <c r="B179" i="2" a="1"/>
  <c r="D176" i="2" a="1"/>
  <c r="S173" i="2" a="1"/>
  <c r="O173" i="2" a="1"/>
  <c r="J173" i="2" a="1"/>
  <c r="F173" i="2" a="1"/>
  <c r="B173" i="2" a="1"/>
  <c r="Q172" i="2" a="1"/>
  <c r="H172" i="2" a="1"/>
  <c r="D172" i="2" a="1"/>
  <c r="S171" i="2" a="1"/>
  <c r="O171" i="2" a="1"/>
  <c r="J171" i="2" a="1"/>
  <c r="F171" i="2" a="1"/>
  <c r="B171" i="2" a="1"/>
  <c r="Q170" i="2" a="1"/>
  <c r="H170" i="2" a="1"/>
  <c r="D170" i="2" a="1"/>
  <c r="S169" i="2" a="1"/>
  <c r="J169" i="2" a="1"/>
  <c r="B169" i="2" a="1"/>
  <c r="Q168" i="2" a="1"/>
  <c r="H168" i="2" a="1"/>
  <c r="D168" i="2" a="1"/>
  <c r="S167" i="2" a="1"/>
  <c r="O167" i="2" a="1"/>
  <c r="J167" i="2" a="1"/>
  <c r="F167" i="2" a="1"/>
  <c r="B167" i="2" a="1"/>
  <c r="Q166" i="2" a="1"/>
  <c r="H166" i="2" a="1"/>
  <c r="D166" i="2" a="1"/>
  <c r="S165" i="2" a="1"/>
  <c r="J165" i="2" a="1"/>
  <c r="F165" i="2" a="1"/>
  <c r="B165" i="2" a="1"/>
  <c r="Q164" i="2" a="1"/>
  <c r="H164" i="2" a="1"/>
  <c r="D164" i="2" a="1"/>
  <c r="S163" i="2" a="1"/>
  <c r="O163" i="2" a="1"/>
  <c r="J163" i="2" a="1"/>
  <c r="B163" i="2" a="1"/>
  <c r="Q162" i="2" a="1"/>
  <c r="H162" i="2" a="1"/>
  <c r="D162" i="2" a="1"/>
  <c r="S161" i="2" a="1"/>
  <c r="O161" i="2" a="1"/>
  <c r="J161" i="2" a="1"/>
  <c r="F161" i="2" a="1"/>
  <c r="B161" i="2" a="1"/>
  <c r="Q160" i="2" a="1"/>
  <c r="M160" i="2" a="1"/>
  <c r="D160" i="2" a="1"/>
  <c r="S159" i="2" a="1"/>
  <c r="O159" i="2" a="1"/>
  <c r="J159" i="2" a="1"/>
  <c r="F159" i="2" a="1"/>
  <c r="Q158" i="2" a="1"/>
  <c r="U42" i="2" a="1"/>
  <c r="U114" i="2" a="1"/>
  <c r="U178" i="2" a="1"/>
  <c r="U192" i="2" a="1"/>
  <c r="U11" i="2" a="1"/>
  <c r="U47" i="2" a="1"/>
  <c r="U79" i="2" a="1"/>
  <c r="U147" i="2" a="1"/>
  <c r="U148" i="2" a="1"/>
  <c r="U28" i="2" a="1"/>
  <c r="U64" i="2" a="1"/>
  <c r="U96" i="2" a="1"/>
  <c r="U136" i="2" a="1"/>
  <c r="U159" i="2" a="1"/>
  <c r="U25" i="2" a="1"/>
  <c r="U57" i="2" a="1"/>
  <c r="U89" i="2" a="1"/>
  <c r="U121" i="2" a="1"/>
  <c r="U157" i="2" a="1"/>
  <c r="U139" i="2" a="1"/>
  <c r="U26" i="2" a="1"/>
  <c r="U82" i="2" a="1"/>
  <c r="U142" i="2" a="1"/>
  <c r="U103" i="2" a="1"/>
  <c r="A2" i="1"/>
  <c r="M196" i="2"/>
  <c r="G196" i="2" a="1"/>
  <c r="C196" i="2" a="1"/>
  <c r="R195" i="2" a="1"/>
  <c r="N195" i="2" a="1"/>
  <c r="M194" i="2"/>
  <c r="C194" i="2" a="1"/>
  <c r="R193" i="2" a="1"/>
  <c r="I193" i="2" a="1"/>
  <c r="M192" i="2"/>
  <c r="M190" i="2"/>
  <c r="M188" i="2"/>
  <c r="N187" i="2" a="1"/>
  <c r="L186" i="2" a="1"/>
  <c r="G186" i="2" a="1"/>
  <c r="C186" i="2" a="1"/>
  <c r="R185" i="2" a="1"/>
  <c r="N185" i="2" a="1"/>
  <c r="C184" i="2" a="1"/>
  <c r="I183" i="2" a="1"/>
  <c r="E183" i="2" a="1"/>
  <c r="T182" i="2" a="1"/>
  <c r="P182" i="2" a="1"/>
  <c r="L182" i="2" a="1"/>
  <c r="G182" i="2" a="1"/>
  <c r="C182" i="2" a="1"/>
  <c r="R181" i="2" a="1"/>
  <c r="N181" i="2" a="1"/>
  <c r="I181" i="2" a="1"/>
  <c r="E181" i="2" a="1"/>
  <c r="T180" i="2" a="1"/>
  <c r="M180" i="2"/>
  <c r="I179" i="2" a="1"/>
  <c r="T178" i="2" a="1"/>
  <c r="P178" i="2" a="1"/>
  <c r="L178" i="2" a="1"/>
  <c r="G178" i="2" a="1"/>
  <c r="C178" i="2" a="1"/>
  <c r="R177" i="2" a="1"/>
  <c r="N177" i="2" a="1"/>
  <c r="I177" i="2" a="1"/>
  <c r="E177" i="2" a="1"/>
  <c r="T176" i="2" a="1"/>
  <c r="P176" i="2" a="1"/>
  <c r="M176" i="2"/>
  <c r="G176" i="2" a="1"/>
  <c r="C176" i="2" a="1"/>
  <c r="N175" i="2" a="1"/>
  <c r="I175" i="2" a="1"/>
  <c r="T174" i="2" a="1"/>
  <c r="P174" i="2" a="1"/>
  <c r="M174" i="2"/>
  <c r="C174" i="2" a="1"/>
  <c r="M172" i="2"/>
  <c r="M170" i="2"/>
  <c r="R169" i="2" a="1"/>
  <c r="N169" i="2" a="1"/>
  <c r="E169" i="2" a="1"/>
  <c r="M168" i="2"/>
  <c r="M166" i="2"/>
  <c r="N165" i="2" a="1"/>
  <c r="M164" i="2"/>
  <c r="L162" i="2" a="1"/>
  <c r="L160" i="2" a="1"/>
  <c r="U54" i="2" a="1"/>
  <c r="U122" i="2" a="1"/>
  <c r="U186" i="2" a="1"/>
  <c r="U39" i="2" a="1"/>
  <c r="U15" i="2" a="1"/>
  <c r="U51" i="2" a="1"/>
  <c r="U83" i="2" a="1"/>
  <c r="U167" i="2" a="1"/>
  <c r="U176" i="2" a="1"/>
  <c r="U32" i="2" a="1"/>
  <c r="U68" i="2" a="1"/>
  <c r="U100" i="2" a="1"/>
  <c r="U144" i="2" a="1"/>
  <c r="U183" i="2" a="1"/>
  <c r="U29" i="2" a="1"/>
  <c r="U61" i="2" a="1"/>
  <c r="U93" i="2" a="1"/>
  <c r="U125" i="2" a="1"/>
  <c r="U161" i="2" a="1"/>
  <c r="U171" i="2" a="1"/>
  <c r="U30" i="2" a="1"/>
  <c r="U86" i="2" a="1"/>
  <c r="U150" i="2" a="1"/>
  <c r="U111" i="2" a="1"/>
  <c r="T196" i="2" a="1"/>
  <c r="P196" i="2" a="1"/>
  <c r="L196" i="2" a="1"/>
  <c r="I195" i="2" a="1"/>
  <c r="E195" i="2" a="1"/>
  <c r="T194" i="2" a="1"/>
  <c r="P194" i="2" a="1"/>
  <c r="L194" i="2" a="1"/>
  <c r="G194" i="2" a="1"/>
  <c r="N193" i="2" a="1"/>
  <c r="E193" i="2" a="1"/>
  <c r="T192" i="2" a="1"/>
  <c r="P192" i="2" a="1"/>
  <c r="L192" i="2" a="1"/>
  <c r="G192" i="2" a="1"/>
  <c r="C192" i="2" a="1"/>
  <c r="R191" i="2" a="1"/>
  <c r="N191" i="2" a="1"/>
  <c r="I191" i="2" a="1"/>
  <c r="E191" i="2" a="1"/>
  <c r="T190" i="2" a="1"/>
  <c r="P190" i="2" a="1"/>
  <c r="U62" i="2" a="1"/>
  <c r="U130" i="2" a="1"/>
  <c r="U194" i="2" a="1"/>
  <c r="U123" i="2" a="1"/>
  <c r="U19" i="2" a="1"/>
  <c r="U55" i="2" a="1"/>
  <c r="U87" i="2" a="1"/>
  <c r="U191" i="2" a="1"/>
  <c r="U4" i="2" a="1"/>
  <c r="U36" i="2" a="1"/>
  <c r="U72" i="2" a="1"/>
  <c r="U104" i="2" a="1"/>
  <c r="U160" i="2" a="1"/>
  <c r="U152" i="2" a="1"/>
  <c r="U33" i="2" a="1"/>
  <c r="U65" i="2" a="1"/>
  <c r="U97" i="2" a="1"/>
  <c r="U129" i="2" a="1"/>
  <c r="U165" i="2" a="1"/>
  <c r="U195" i="2" a="1"/>
  <c r="U38" i="2" a="1"/>
  <c r="U94" i="2" a="1"/>
  <c r="U158" i="2" a="1"/>
  <c r="U127" i="2" a="1"/>
  <c r="F196" i="2" a="1"/>
  <c r="B194" i="2" a="1"/>
  <c r="Q193" i="2" a="1"/>
  <c r="H193" i="2" a="1"/>
  <c r="O186" i="2" a="1"/>
  <c r="J186" i="2" a="1"/>
  <c r="F186" i="2" a="1"/>
  <c r="B186" i="2" a="1"/>
  <c r="Q185" i="2" a="1"/>
  <c r="H185" i="2" a="1"/>
  <c r="F184" i="2" a="1"/>
  <c r="H183" i="2" a="1"/>
  <c r="S182" i="2" a="1"/>
  <c r="O182" i="2" a="1"/>
  <c r="J182" i="2" a="1"/>
  <c r="F182" i="2" a="1"/>
  <c r="B182" i="2" a="1"/>
  <c r="Q181" i="2" a="1"/>
  <c r="H181" i="2" a="1"/>
  <c r="D181" i="2" a="1"/>
  <c r="S180" i="2" a="1"/>
  <c r="J180" i="2" a="1"/>
  <c r="H179" i="2" a="1"/>
  <c r="D179" i="2" a="1"/>
  <c r="S178" i="2" a="1"/>
  <c r="O178" i="2" a="1"/>
  <c r="J178" i="2" a="1"/>
  <c r="F178" i="2" a="1"/>
  <c r="B178" i="2" a="1"/>
  <c r="Q177" i="2" a="1"/>
  <c r="H177" i="2" a="1"/>
  <c r="D177" i="2" a="1"/>
  <c r="S176" i="2" a="1"/>
  <c r="O176" i="2" a="1"/>
  <c r="F176" i="2" a="1"/>
  <c r="B176" i="2" a="1"/>
  <c r="H175" i="2" a="1"/>
  <c r="O174" i="2" a="1"/>
  <c r="J174" i="2" a="1"/>
  <c r="J172" i="2" a="1"/>
  <c r="F170" i="2" a="1"/>
  <c r="Q169" i="2" a="1"/>
  <c r="H169" i="2" a="1"/>
  <c r="D169" i="2" a="1"/>
  <c r="F168" i="2" a="1"/>
  <c r="F164" i="2" a="1"/>
  <c r="B164" i="2" a="1"/>
  <c r="Q159" i="2" a="1"/>
  <c r="F158" i="2" a="1"/>
  <c r="R189" i="2" a="1"/>
  <c r="G188" i="2" a="1"/>
  <c r="P186" i="2" a="1"/>
  <c r="I185" i="2" a="1"/>
  <c r="N183" i="2" a="1"/>
  <c r="R175" i="2" a="1"/>
  <c r="L174" i="2" a="1"/>
  <c r="T172" i="2" a="1"/>
  <c r="C170" i="2" a="1"/>
  <c r="E167" i="2" a="1"/>
  <c r="G164" i="2" a="1"/>
  <c r="E161" i="2" a="1"/>
  <c r="I159" i="2" a="1"/>
  <c r="H158" i="2" a="1"/>
  <c r="Q157" i="2" a="1"/>
  <c r="H153" i="2" a="1"/>
  <c r="J152" i="2" a="1"/>
  <c r="N189" i="2" a="1"/>
  <c r="C188" i="2" a="1"/>
  <c r="E185" i="2" a="1"/>
  <c r="L180" i="2" a="1"/>
  <c r="G174" i="2" a="1"/>
  <c r="P172" i="2" a="1"/>
  <c r="I171" i="2" a="1"/>
  <c r="L168" i="2" a="1"/>
  <c r="T166" i="2" a="1"/>
  <c r="C164" i="2" a="1"/>
  <c r="M162" i="2"/>
  <c r="T160" i="2" a="1"/>
  <c r="E159" i="2" a="1"/>
  <c r="G158" i="2" a="1"/>
  <c r="B158" i="2" a="1"/>
  <c r="M157" i="2" a="1"/>
  <c r="H157" i="2" a="1"/>
  <c r="D157" i="2" a="1"/>
  <c r="S156" i="2" a="1"/>
  <c r="O156" i="2" a="1"/>
  <c r="J156" i="2" a="1"/>
  <c r="F156" i="2" a="1"/>
  <c r="B156" i="2" a="1"/>
  <c r="Q155" i="2" a="1"/>
  <c r="M155" i="2" a="1"/>
  <c r="H155" i="2" a="1"/>
  <c r="D155" i="2" a="1"/>
  <c r="S154" i="2" a="1"/>
  <c r="O154" i="2" a="1"/>
  <c r="J154" i="2" a="1"/>
  <c r="F154" i="2" a="1"/>
  <c r="B154" i="2" a="1"/>
  <c r="Q153" i="2" a="1"/>
  <c r="D153" i="2" a="1"/>
  <c r="S152" i="2" a="1"/>
  <c r="O152" i="2" a="1"/>
  <c r="F152" i="2" a="1"/>
  <c r="B152" i="2" a="1"/>
  <c r="Q151" i="2" a="1"/>
  <c r="M151" i="2" a="1"/>
  <c r="H151" i="2" a="1"/>
  <c r="D151" i="2" a="1"/>
  <c r="S150" i="2" a="1"/>
  <c r="O150" i="2" a="1"/>
  <c r="J150" i="2" a="1"/>
  <c r="F150" i="2" a="1"/>
  <c r="B150" i="2" a="1"/>
  <c r="Q149" i="2" a="1"/>
  <c r="H149" i="2" a="1"/>
  <c r="D149" i="2" a="1"/>
  <c r="S148" i="2" a="1"/>
  <c r="O148" i="2" a="1"/>
  <c r="J148" i="2" a="1"/>
  <c r="F148" i="2" a="1"/>
  <c r="B148" i="2" a="1"/>
  <c r="Q147" i="2" a="1"/>
  <c r="H147" i="2" a="1"/>
  <c r="D147" i="2" a="1"/>
  <c r="S146" i="2" a="1"/>
  <c r="O146" i="2" a="1"/>
  <c r="J146" i="2" a="1"/>
  <c r="F146" i="2" a="1"/>
  <c r="B146" i="2" a="1"/>
  <c r="Q145" i="2" a="1"/>
  <c r="H145" i="2" a="1"/>
  <c r="D145" i="2" a="1"/>
  <c r="S144" i="2" a="1"/>
  <c r="I189" i="2" a="1"/>
  <c r="R187" i="2" a="1"/>
  <c r="M186" i="2"/>
  <c r="T184" i="2" a="1"/>
  <c r="G180" i="2" a="1"/>
  <c r="E171" i="2" a="1"/>
  <c r="G168" i="2" a="1"/>
  <c r="P166" i="2" a="1"/>
  <c r="I165" i="2" a="1"/>
  <c r="R163" i="2" a="1"/>
  <c r="G162" i="2" a="1"/>
  <c r="P160" i="2" a="1"/>
  <c r="T158" i="2" a="1"/>
  <c r="T155" i="2" a="1"/>
  <c r="M153" i="2"/>
  <c r="M149" i="2"/>
  <c r="M147" i="2"/>
  <c r="M145" i="2"/>
  <c r="R144" i="2" a="1"/>
  <c r="E189" i="2" a="1"/>
  <c r="P184" i="2" a="1"/>
  <c r="C180" i="2" a="1"/>
  <c r="R173" i="2" a="1"/>
  <c r="L172" i="2" a="1"/>
  <c r="T170" i="2" a="1"/>
  <c r="C168" i="2" a="1"/>
  <c r="E165" i="2" a="1"/>
  <c r="N163" i="2" a="1"/>
  <c r="C162" i="2" a="1"/>
  <c r="P158" i="2" a="1"/>
  <c r="E158" i="2" a="1"/>
  <c r="T157" i="2" a="1"/>
  <c r="P157" i="2" a="1"/>
  <c r="L157" i="2" a="1"/>
  <c r="G157" i="2" a="1"/>
  <c r="C157" i="2" a="1"/>
  <c r="R156" i="2" a="1"/>
  <c r="N156" i="2" a="1"/>
  <c r="I156" i="2" a="1"/>
  <c r="E156" i="2" a="1"/>
  <c r="P155" i="2" a="1"/>
  <c r="L155" i="2" a="1"/>
  <c r="G155" i="2" a="1"/>
  <c r="C155" i="2" a="1"/>
  <c r="R154" i="2" a="1"/>
  <c r="N154" i="2" a="1"/>
  <c r="I154" i="2" a="1"/>
  <c r="E154" i="2" a="1"/>
  <c r="T153" i="2" a="1"/>
  <c r="P153" i="2" a="1"/>
  <c r="L153" i="2" a="1"/>
  <c r="G153" i="2" a="1"/>
  <c r="C153" i="2" a="1"/>
  <c r="R152" i="2" a="1"/>
  <c r="N152" i="2" a="1"/>
  <c r="I152" i="2" a="1"/>
  <c r="E152" i="2" a="1"/>
  <c r="T151" i="2" a="1"/>
  <c r="P151" i="2" a="1"/>
  <c r="L151" i="2" a="1"/>
  <c r="G151" i="2" a="1"/>
  <c r="C151" i="2" a="1"/>
  <c r="R150" i="2" a="1"/>
  <c r="N150" i="2" a="1"/>
  <c r="I150" i="2" a="1"/>
  <c r="E150" i="2" a="1"/>
  <c r="T149" i="2" a="1"/>
  <c r="P149" i="2" a="1"/>
  <c r="L149" i="2" a="1"/>
  <c r="G149" i="2" a="1"/>
  <c r="C149" i="2" a="1"/>
  <c r="R148" i="2" a="1"/>
  <c r="N148" i="2" a="1"/>
  <c r="I148" i="2" a="1"/>
  <c r="E148" i="2" a="1"/>
  <c r="T147" i="2" a="1"/>
  <c r="P147" i="2" a="1"/>
  <c r="L147" i="2" a="1"/>
  <c r="G147" i="2" a="1"/>
  <c r="C147" i="2" a="1"/>
  <c r="R146" i="2" a="1"/>
  <c r="N146" i="2" a="1"/>
  <c r="I146" i="2" a="1"/>
  <c r="E146" i="2" a="1"/>
  <c r="T145" i="2" a="1"/>
  <c r="P145" i="2" a="1"/>
  <c r="L145" i="2" a="1"/>
  <c r="G145" i="2" a="1"/>
  <c r="C145" i="2" a="1"/>
  <c r="N144" i="2" a="1"/>
  <c r="I144" i="2" a="1"/>
  <c r="E144" i="2" a="1"/>
  <c r="T143" i="2" a="1"/>
  <c r="T188" i="2" a="1"/>
  <c r="L184" i="2" a="1"/>
  <c r="R179" i="2" a="1"/>
  <c r="E175" i="2" a="1"/>
  <c r="N173" i="2" a="1"/>
  <c r="G172" i="2" a="1"/>
  <c r="P170" i="2" a="1"/>
  <c r="I169" i="2" a="1"/>
  <c r="R167" i="2" a="1"/>
  <c r="L166" i="2" a="1"/>
  <c r="T164" i="2" a="1"/>
  <c r="I163" i="2" a="1"/>
  <c r="R161" i="2" a="1"/>
  <c r="G160" i="2" a="1"/>
  <c r="M158" i="2" a="1"/>
  <c r="O155" i="2" a="1"/>
  <c r="L190" i="2" a="1"/>
  <c r="P188" i="2" a="1"/>
  <c r="I187" i="2" a="1"/>
  <c r="G184" i="2" a="1"/>
  <c r="N179" i="2" a="1"/>
  <c r="L176" i="2" a="1"/>
  <c r="C172" i="2" a="1"/>
  <c r="N167" i="2" a="1"/>
  <c r="G166" i="2" a="1"/>
  <c r="P164" i="2" a="1"/>
  <c r="E163" i="2" a="1"/>
  <c r="N161" i="2" a="1"/>
  <c r="C160" i="2" a="1"/>
  <c r="L158" i="2" a="1"/>
  <c r="D158" i="2" a="1"/>
  <c r="S157" i="2" a="1"/>
  <c r="O157" i="2" a="1"/>
  <c r="J157" i="2" a="1"/>
  <c r="F157" i="2" a="1"/>
  <c r="B157" i="2" a="1"/>
  <c r="Q156" i="2" a="1"/>
  <c r="M156" i="2" a="1"/>
  <c r="H156" i="2" a="1"/>
  <c r="D156" i="2" a="1"/>
  <c r="S155" i="2" a="1"/>
  <c r="J155" i="2" a="1"/>
  <c r="F155" i="2" a="1"/>
  <c r="B155" i="2" a="1"/>
  <c r="Q154" i="2" a="1"/>
  <c r="M154" i="2" a="1"/>
  <c r="H154" i="2" a="1"/>
  <c r="D154" i="2" a="1"/>
  <c r="S153" i="2" a="1"/>
  <c r="O153" i="2" a="1"/>
  <c r="J153" i="2" a="1"/>
  <c r="F153" i="2" a="1"/>
  <c r="B153" i="2" a="1"/>
  <c r="Q152" i="2" a="1"/>
  <c r="M152" i="2" a="1"/>
  <c r="H152" i="2" a="1"/>
  <c r="D152" i="2" a="1"/>
  <c r="S151" i="2" a="1"/>
  <c r="O151" i="2" a="1"/>
  <c r="J151" i="2" a="1"/>
  <c r="F151" i="2" a="1"/>
  <c r="B151" i="2" a="1"/>
  <c r="Q150" i="2" a="1"/>
  <c r="H150" i="2" a="1"/>
  <c r="D150" i="2" a="1"/>
  <c r="S149" i="2" a="1"/>
  <c r="O149" i="2" a="1"/>
  <c r="J149" i="2" a="1"/>
  <c r="F149" i="2" a="1"/>
  <c r="B149" i="2" a="1"/>
  <c r="Q148" i="2" a="1"/>
  <c r="H148" i="2" a="1"/>
  <c r="D148" i="2" a="1"/>
  <c r="S147" i="2" a="1"/>
  <c r="O147" i="2" a="1"/>
  <c r="J147" i="2" a="1"/>
  <c r="F147" i="2" a="1"/>
  <c r="B147" i="2" a="1"/>
  <c r="Q146" i="2" a="1"/>
  <c r="M146" i="2" a="1"/>
  <c r="H146" i="2" a="1"/>
  <c r="D146" i="2" a="1"/>
  <c r="S145" i="2" a="1"/>
  <c r="O145" i="2" a="1"/>
  <c r="J145" i="2" a="1"/>
  <c r="F145" i="2" a="1"/>
  <c r="B145" i="2" a="1"/>
  <c r="Q144" i="2" a="1"/>
  <c r="G190" i="2" a="1"/>
  <c r="E187" i="2" a="1"/>
  <c r="I173" i="2" a="1"/>
  <c r="R171" i="2" a="1"/>
  <c r="L170" i="2" a="1"/>
  <c r="T168" i="2" a="1"/>
  <c r="C166" i="2" a="1"/>
  <c r="T162" i="2" a="1"/>
  <c r="R159" i="2" a="1"/>
  <c r="J158" i="2" a="1"/>
  <c r="M150" i="2"/>
  <c r="M148" i="2"/>
  <c r="M144" i="2"/>
  <c r="M142" i="2"/>
  <c r="C190" i="2" a="1"/>
  <c r="L188" i="2" a="1"/>
  <c r="T186" i="2" a="1"/>
  <c r="R183" i="2" a="1"/>
  <c r="P180" i="2" a="1"/>
  <c r="E179" i="2" a="1"/>
  <c r="E173" i="2" a="1"/>
  <c r="N171" i="2" a="1"/>
  <c r="G170" i="2" a="1"/>
  <c r="P168" i="2" a="1"/>
  <c r="I167" i="2" a="1"/>
  <c r="R165" i="2" a="1"/>
  <c r="L164" i="2" a="1"/>
  <c r="P162" i="2" a="1"/>
  <c r="I161" i="2" a="1"/>
  <c r="N159" i="2" a="1"/>
  <c r="I158" i="2" a="1"/>
  <c r="C158" i="2" a="1"/>
  <c r="R157" i="2" a="1"/>
  <c r="N157" i="2" a="1"/>
  <c r="I157" i="2" a="1"/>
  <c r="E157" i="2" a="1"/>
  <c r="T156" i="2" a="1"/>
  <c r="P156" i="2" a="1"/>
  <c r="L156" i="2" a="1"/>
  <c r="G156" i="2" a="1"/>
  <c r="C156" i="2" a="1"/>
  <c r="R155" i="2" a="1"/>
  <c r="N155" i="2" a="1"/>
  <c r="I155" i="2" a="1"/>
  <c r="E155" i="2" a="1"/>
  <c r="T154" i="2" a="1"/>
  <c r="P154" i="2" a="1"/>
  <c r="L154" i="2" a="1"/>
  <c r="G154" i="2" a="1"/>
  <c r="C154" i="2" a="1"/>
  <c r="R153" i="2" a="1"/>
  <c r="N153" i="2" a="1"/>
  <c r="I153" i="2" a="1"/>
  <c r="E153" i="2" a="1"/>
  <c r="T152" i="2" a="1"/>
  <c r="P152" i="2" a="1"/>
  <c r="L152" i="2" a="1"/>
  <c r="G152" i="2" a="1"/>
  <c r="C152" i="2" a="1"/>
  <c r="R151" i="2" a="1"/>
  <c r="N151" i="2" a="1"/>
  <c r="I151" i="2" a="1"/>
  <c r="E151" i="2" a="1"/>
  <c r="T150" i="2" a="1"/>
  <c r="P150" i="2" a="1"/>
  <c r="L150" i="2" a="1"/>
  <c r="G150" i="2" a="1"/>
  <c r="C150" i="2" a="1"/>
  <c r="R149" i="2" a="1"/>
  <c r="N149" i="2" a="1"/>
  <c r="I149" i="2" a="1"/>
  <c r="E149" i="2" a="1"/>
  <c r="T148" i="2" a="1"/>
  <c r="P148" i="2" a="1"/>
  <c r="L148" i="2" a="1"/>
  <c r="G148" i="2" a="1"/>
  <c r="C148" i="2" a="1"/>
  <c r="R147" i="2" a="1"/>
  <c r="N147" i="2" a="1"/>
  <c r="I147" i="2" a="1"/>
  <c r="E147" i="2" a="1"/>
  <c r="T146" i="2" a="1"/>
  <c r="P146" i="2" a="1"/>
  <c r="L146" i="2" a="1"/>
  <c r="G146" i="2" a="1"/>
  <c r="C146" i="2" a="1"/>
  <c r="R145" i="2" a="1"/>
  <c r="N145" i="2" a="1"/>
  <c r="I145" i="2" a="1"/>
  <c r="E145" i="2" a="1"/>
  <c r="T144" i="2" a="1"/>
  <c r="P144" i="2" a="1"/>
  <c r="L144" i="2" a="1"/>
  <c r="G144" i="2" a="1"/>
  <c r="C144" i="2" a="1"/>
  <c r="M143" i="2" a="1"/>
  <c r="D143" i="2" a="1"/>
  <c r="O142" i="2" a="1"/>
  <c r="F142" i="2" a="1"/>
  <c r="M141" i="2" a="1"/>
  <c r="H141" i="2" a="1"/>
  <c r="D141" i="2" a="1"/>
  <c r="S140" i="2" a="1"/>
  <c r="O140" i="2" a="1"/>
  <c r="J140" i="2" a="1"/>
  <c r="B140" i="2" a="1"/>
  <c r="Q139" i="2" a="1"/>
  <c r="M139" i="2" a="1"/>
  <c r="H139" i="2" a="1"/>
  <c r="D139" i="2" a="1"/>
  <c r="S138" i="2" a="1"/>
  <c r="O138" i="2" a="1"/>
  <c r="J138" i="2" a="1"/>
  <c r="F138" i="2" a="1"/>
  <c r="B138" i="2" a="1"/>
  <c r="Q137" i="2" a="1"/>
  <c r="M137" i="2" a="1"/>
  <c r="H137" i="2" a="1"/>
  <c r="D137" i="2" a="1"/>
  <c r="S136" i="2" a="1"/>
  <c r="O136" i="2" a="1"/>
  <c r="J136" i="2" a="1"/>
  <c r="F136" i="2" a="1"/>
  <c r="B136" i="2" a="1"/>
  <c r="Q135" i="2" a="1"/>
  <c r="H135" i="2" a="1"/>
  <c r="D135" i="2" a="1"/>
  <c r="S134" i="2" a="1"/>
  <c r="O134" i="2" a="1"/>
  <c r="J134" i="2" a="1"/>
  <c r="F134" i="2" a="1"/>
  <c r="B134" i="2" a="1"/>
  <c r="Q133" i="2" a="1"/>
  <c r="M133" i="2" a="1"/>
  <c r="H133" i="2" a="1"/>
  <c r="D133" i="2" a="1"/>
  <c r="S132" i="2" a="1"/>
  <c r="O132" i="2" a="1"/>
  <c r="J132" i="2" a="1"/>
  <c r="F132" i="2" a="1"/>
  <c r="B132" i="2" a="1"/>
  <c r="Q131" i="2" a="1"/>
  <c r="H131" i="2" a="1"/>
  <c r="D131" i="2" a="1"/>
  <c r="S130" i="2" a="1"/>
  <c r="O130" i="2" a="1"/>
  <c r="J130" i="2" a="1"/>
  <c r="F130" i="2" a="1"/>
  <c r="B130" i="2" a="1"/>
  <c r="Q129" i="2" a="1"/>
  <c r="H129" i="2" a="1"/>
  <c r="D129" i="2" a="1"/>
  <c r="S128" i="2" a="1"/>
  <c r="O128" i="2" a="1"/>
  <c r="J128" i="2" a="1"/>
  <c r="F128" i="2" a="1"/>
  <c r="B128" i="2" a="1"/>
  <c r="Q127" i="2" a="1"/>
  <c r="H127" i="2" a="1"/>
  <c r="D127" i="2" a="1"/>
  <c r="S126" i="2" a="1"/>
  <c r="O126" i="2" a="1"/>
  <c r="J126" i="2" a="1"/>
  <c r="F126" i="2" a="1"/>
  <c r="B126" i="2" a="1"/>
  <c r="Q125" i="2" a="1"/>
  <c r="M125" i="2" a="1"/>
  <c r="H125" i="2" a="1"/>
  <c r="D125" i="2" a="1"/>
  <c r="S124" i="2" a="1"/>
  <c r="O124" i="2" a="1"/>
  <c r="J124" i="2" a="1"/>
  <c r="F124" i="2" a="1"/>
  <c r="B124" i="2" a="1"/>
  <c r="Q123" i="2" a="1"/>
  <c r="M123" i="2" a="1"/>
  <c r="H123" i="2" a="1"/>
  <c r="D123" i="2" a="1"/>
  <c r="S122" i="2" a="1"/>
  <c r="O122" i="2" a="1"/>
  <c r="F122" i="2" a="1"/>
  <c r="B122" i="2" a="1"/>
  <c r="M121" i="2" a="1"/>
  <c r="F120" i="2" a="1"/>
  <c r="B120" i="2" a="1"/>
  <c r="Q119" i="2" a="1"/>
  <c r="M119" i="2" a="1"/>
  <c r="H119" i="2" a="1"/>
  <c r="D119" i="2" a="1"/>
  <c r="S118" i="2" a="1"/>
  <c r="H115" i="2" a="1"/>
  <c r="B114" i="2" a="1"/>
  <c r="D113" i="2" a="1"/>
  <c r="D111" i="2" a="1"/>
  <c r="H107" i="2" a="1"/>
  <c r="O106" i="2" a="1"/>
  <c r="J106" i="2" a="1"/>
  <c r="Q105" i="2" a="1"/>
  <c r="M105" i="2" a="1"/>
  <c r="H105" i="2" a="1"/>
  <c r="D105" i="2" a="1"/>
  <c r="S104" i="2" a="1"/>
  <c r="O104" i="2" a="1"/>
  <c r="J104" i="2" a="1"/>
  <c r="F104" i="2" a="1"/>
  <c r="B104" i="2" a="1"/>
  <c r="Q103" i="2" a="1"/>
  <c r="M103" i="2" a="1"/>
  <c r="H103" i="2" a="1"/>
  <c r="D103" i="2" a="1"/>
  <c r="S102" i="2" a="1"/>
  <c r="O102" i="2" a="1"/>
  <c r="J102" i="2" a="1"/>
  <c r="F102" i="2" a="1"/>
  <c r="B102" i="2" a="1"/>
  <c r="Q101" i="2" a="1"/>
  <c r="M101" i="2" a="1"/>
  <c r="H101" i="2" a="1"/>
  <c r="D101" i="2" a="1"/>
  <c r="S100" i="2" a="1"/>
  <c r="O100" i="2" a="1"/>
  <c r="J100" i="2" a="1"/>
  <c r="B144" i="2" a="1"/>
  <c r="L143" i="2" a="1"/>
  <c r="C143" i="2" a="1"/>
  <c r="N142" i="2" a="1"/>
  <c r="E142" i="2" a="1"/>
  <c r="R141" i="2" a="1"/>
  <c r="T139" i="2" a="1"/>
  <c r="M135" i="2"/>
  <c r="M131" i="2"/>
  <c r="M129" i="2"/>
  <c r="M127" i="2"/>
  <c r="P123" i="2" a="1"/>
  <c r="I122" i="2" a="1"/>
  <c r="T121" i="2" a="1"/>
  <c r="P121" i="2" a="1"/>
  <c r="L121" i="2" a="1"/>
  <c r="G121" i="2" a="1"/>
  <c r="C121" i="2" a="1"/>
  <c r="R120" i="2" a="1"/>
  <c r="N120" i="2" a="1"/>
  <c r="I120" i="2" a="1"/>
  <c r="N118" i="2" a="1"/>
  <c r="I118" i="2" a="1"/>
  <c r="E118" i="2" a="1"/>
  <c r="T117" i="2" a="1"/>
  <c r="P117" i="2" a="1"/>
  <c r="L117" i="2" a="1"/>
  <c r="G117" i="2" a="1"/>
  <c r="R116" i="2" a="1"/>
  <c r="N116" i="2" a="1"/>
  <c r="I116" i="2" a="1"/>
  <c r="E116" i="2" a="1"/>
  <c r="T115" i="2" a="1"/>
  <c r="P115" i="2" a="1"/>
  <c r="C115" i="2" a="1"/>
  <c r="R114" i="2" a="1"/>
  <c r="N114" i="2" a="1"/>
  <c r="I114" i="2" a="1"/>
  <c r="E114" i="2" a="1"/>
  <c r="P113" i="2" a="1"/>
  <c r="L113" i="2" a="1"/>
  <c r="G113" i="2" a="1"/>
  <c r="C113" i="2" a="1"/>
  <c r="R112" i="2" a="1"/>
  <c r="N112" i="2" a="1"/>
  <c r="I112" i="2" a="1"/>
  <c r="E112" i="2" a="1"/>
  <c r="T111" i="2" a="1"/>
  <c r="P111" i="2" a="1"/>
  <c r="L111" i="2" a="1"/>
  <c r="G111" i="2" a="1"/>
  <c r="R110" i="2" a="1"/>
  <c r="N110" i="2" a="1"/>
  <c r="I110" i="2" a="1"/>
  <c r="E110" i="2" a="1"/>
  <c r="T109" i="2" a="1"/>
  <c r="P109" i="2" a="1"/>
  <c r="L109" i="2" a="1"/>
  <c r="G109" i="2" a="1"/>
  <c r="C109" i="2" a="1"/>
  <c r="R108" i="2" a="1"/>
  <c r="N108" i="2" a="1"/>
  <c r="I108" i="2" a="1"/>
  <c r="E108" i="2" a="1"/>
  <c r="T107" i="2" a="1"/>
  <c r="P107" i="2" a="1"/>
  <c r="L107" i="2" a="1"/>
  <c r="G107" i="2" a="1"/>
  <c r="C107" i="2" a="1"/>
  <c r="R106" i="2" a="1"/>
  <c r="E106" i="2" a="1"/>
  <c r="T105" i="2" a="1"/>
  <c r="O144" i="2" a="1"/>
  <c r="S143" i="2" a="1"/>
  <c r="J143" i="2" a="1"/>
  <c r="B143" i="2" a="1"/>
  <c r="D142" i="2" a="1"/>
  <c r="Q141" i="2" a="1"/>
  <c r="L141" i="2" a="1"/>
  <c r="G141" i="2" a="1"/>
  <c r="C141" i="2" a="1"/>
  <c r="R140" i="2" a="1"/>
  <c r="N140" i="2" a="1"/>
  <c r="I140" i="2" a="1"/>
  <c r="E140" i="2" a="1"/>
  <c r="P139" i="2" a="1"/>
  <c r="L139" i="2" a="1"/>
  <c r="G139" i="2" a="1"/>
  <c r="C139" i="2" a="1"/>
  <c r="R138" i="2" a="1"/>
  <c r="N138" i="2" a="1"/>
  <c r="I138" i="2" a="1"/>
  <c r="E138" i="2" a="1"/>
  <c r="T137" i="2" a="1"/>
  <c r="P137" i="2" a="1"/>
  <c r="L137" i="2" a="1"/>
  <c r="G137" i="2" a="1"/>
  <c r="C137" i="2" a="1"/>
  <c r="R136" i="2" a="1"/>
  <c r="N136" i="2" a="1"/>
  <c r="I136" i="2" a="1"/>
  <c r="E136" i="2" a="1"/>
  <c r="T135" i="2" a="1"/>
  <c r="P135" i="2" a="1"/>
  <c r="L135" i="2" a="1"/>
  <c r="G135" i="2" a="1"/>
  <c r="C135" i="2" a="1"/>
  <c r="R134" i="2" a="1"/>
  <c r="N134" i="2" a="1"/>
  <c r="I134" i="2" a="1"/>
  <c r="E134" i="2" a="1"/>
  <c r="T133" i="2" a="1"/>
  <c r="P133" i="2" a="1"/>
  <c r="L133" i="2" a="1"/>
  <c r="G133" i="2" a="1"/>
  <c r="C133" i="2" a="1"/>
  <c r="R132" i="2" a="1"/>
  <c r="N132" i="2" a="1"/>
  <c r="I132" i="2" a="1"/>
  <c r="E132" i="2" a="1"/>
  <c r="T131" i="2" a="1"/>
  <c r="P131" i="2" a="1"/>
  <c r="L131" i="2" a="1"/>
  <c r="G131" i="2" a="1"/>
  <c r="C131" i="2" a="1"/>
  <c r="R130" i="2" a="1"/>
  <c r="N130" i="2" a="1"/>
  <c r="I130" i="2" a="1"/>
  <c r="E130" i="2" a="1"/>
  <c r="T129" i="2" a="1"/>
  <c r="P129" i="2" a="1"/>
  <c r="L129" i="2" a="1"/>
  <c r="G129" i="2" a="1"/>
  <c r="C129" i="2" a="1"/>
  <c r="R128" i="2" a="1"/>
  <c r="N128" i="2" a="1"/>
  <c r="I128" i="2" a="1"/>
  <c r="E128" i="2" a="1"/>
  <c r="T127" i="2" a="1"/>
  <c r="P127" i="2" a="1"/>
  <c r="L127" i="2" a="1"/>
  <c r="G127" i="2" a="1"/>
  <c r="C127" i="2" a="1"/>
  <c r="R126" i="2" a="1"/>
  <c r="N126" i="2" a="1"/>
  <c r="I126" i="2" a="1"/>
  <c r="E126" i="2" a="1"/>
  <c r="T125" i="2" a="1"/>
  <c r="P125" i="2" a="1"/>
  <c r="L125" i="2" a="1"/>
  <c r="G125" i="2" a="1"/>
  <c r="C125" i="2" a="1"/>
  <c r="R124" i="2" a="1"/>
  <c r="N124" i="2" a="1"/>
  <c r="I124" i="2" a="1"/>
  <c r="E124" i="2" a="1"/>
  <c r="T123" i="2" a="1"/>
  <c r="L123" i="2" a="1"/>
  <c r="G123" i="2" a="1"/>
  <c r="C123" i="2" a="1"/>
  <c r="R122" i="2" a="1"/>
  <c r="N122" i="2" a="1"/>
  <c r="E122" i="2" a="1"/>
  <c r="E120" i="2" a="1"/>
  <c r="T119" i="2" a="1"/>
  <c r="P119" i="2" a="1"/>
  <c r="L119" i="2" a="1"/>
  <c r="G119" i="2" a="1"/>
  <c r="C119" i="2" a="1"/>
  <c r="R118" i="2" a="1"/>
  <c r="M117" i="2"/>
  <c r="C117" i="2" a="1"/>
  <c r="L115" i="2" a="1"/>
  <c r="G115" i="2" a="1"/>
  <c r="T113" i="2" a="1"/>
  <c r="M113" i="2"/>
  <c r="C111" i="2" a="1"/>
  <c r="M109" i="2"/>
  <c r="N106" i="2" a="1"/>
  <c r="I106" i="2" a="1"/>
  <c r="P105" i="2" a="1"/>
  <c r="L105" i="2" a="1"/>
  <c r="G105" i="2" a="1"/>
  <c r="C105" i="2" a="1"/>
  <c r="R104" i="2" a="1"/>
  <c r="N104" i="2" a="1"/>
  <c r="I104" i="2" a="1"/>
  <c r="E104" i="2" a="1"/>
  <c r="T103" i="2" a="1"/>
  <c r="P103" i="2" a="1"/>
  <c r="L103" i="2" a="1"/>
  <c r="G103" i="2" a="1"/>
  <c r="C103" i="2" a="1"/>
  <c r="R102" i="2" a="1"/>
  <c r="N102" i="2" a="1"/>
  <c r="I102" i="2" a="1"/>
  <c r="E102" i="2" a="1"/>
  <c r="T101" i="2" a="1"/>
  <c r="P101" i="2" a="1"/>
  <c r="L101" i="2" a="1"/>
  <c r="G101" i="2" a="1"/>
  <c r="C101" i="2" a="1"/>
  <c r="R100" i="2" a="1"/>
  <c r="N100" i="2" a="1"/>
  <c r="I100" i="2" a="1"/>
  <c r="R143" i="2" a="1"/>
  <c r="I143" i="2" a="1"/>
  <c r="T142" i="2" a="1"/>
  <c r="L142" i="2" a="1"/>
  <c r="P141" i="2" a="1"/>
  <c r="B141" i="2" a="1"/>
  <c r="Q140" i="2" a="1"/>
  <c r="S133" i="2" a="1"/>
  <c r="J133" i="2" a="1"/>
  <c r="B133" i="2" a="1"/>
  <c r="S121" i="2" a="1"/>
  <c r="O121" i="2" a="1"/>
  <c r="J121" i="2" a="1"/>
  <c r="F121" i="2" a="1"/>
  <c r="B121" i="2" a="1"/>
  <c r="H120" i="2" a="1"/>
  <c r="M118" i="2" a="1"/>
  <c r="H118" i="2" a="1"/>
  <c r="D118" i="2" a="1"/>
  <c r="S117" i="2" a="1"/>
  <c r="O117" i="2" a="1"/>
  <c r="J117" i="2" a="1"/>
  <c r="F117" i="2" a="1"/>
  <c r="Q116" i="2" a="1"/>
  <c r="M116" i="2" a="1"/>
  <c r="D116" i="2" a="1"/>
  <c r="S115" i="2" a="1"/>
  <c r="O115" i="2" a="1"/>
  <c r="B115" i="2" a="1"/>
  <c r="Q114" i="2" a="1"/>
  <c r="H114" i="2" a="1"/>
  <c r="D114" i="2" a="1"/>
  <c r="S113" i="2" a="1"/>
  <c r="O113" i="2" a="1"/>
  <c r="J113" i="2" a="1"/>
  <c r="F113" i="2" a="1"/>
  <c r="B113" i="2" a="1"/>
  <c r="Q112" i="2" a="1"/>
  <c r="H112" i="2" a="1"/>
  <c r="D112" i="2" a="1"/>
  <c r="S111" i="2" a="1"/>
  <c r="O111" i="2" a="1"/>
  <c r="J111" i="2" a="1"/>
  <c r="F111" i="2" a="1"/>
  <c r="Q110" i="2" a="1"/>
  <c r="M110" i="2" a="1"/>
  <c r="H110" i="2" a="1"/>
  <c r="D110" i="2" a="1"/>
  <c r="S109" i="2" a="1"/>
  <c r="O109" i="2" a="1"/>
  <c r="J109" i="2" a="1"/>
  <c r="F109" i="2" a="1"/>
  <c r="Q108" i="2" a="1"/>
  <c r="M108" i="2" a="1"/>
  <c r="D108" i="2" a="1"/>
  <c r="S107" i="2" a="1"/>
  <c r="O107" i="2" a="1"/>
  <c r="F107" i="2" a="1"/>
  <c r="B107" i="2" a="1"/>
  <c r="Q106" i="2" a="1"/>
  <c r="D106" i="2" a="1"/>
  <c r="J144" i="2" a="1"/>
  <c r="Q143" i="2" a="1"/>
  <c r="H143" i="2" a="1"/>
  <c r="S142" i="2" a="1"/>
  <c r="J142" i="2" a="1"/>
  <c r="C142" i="2" a="1"/>
  <c r="O141" i="2" a="1"/>
  <c r="J141" i="2" a="1"/>
  <c r="F141" i="2" a="1"/>
  <c r="H140" i="2" a="1"/>
  <c r="D140" i="2" a="1"/>
  <c r="S139" i="2" a="1"/>
  <c r="O139" i="2" a="1"/>
  <c r="J139" i="2" a="1"/>
  <c r="F139" i="2" a="1"/>
  <c r="B139" i="2" a="1"/>
  <c r="Q138" i="2" a="1"/>
  <c r="M138" i="2" a="1"/>
  <c r="H138" i="2" a="1"/>
  <c r="D138" i="2" a="1"/>
  <c r="S137" i="2" a="1"/>
  <c r="O137" i="2" a="1"/>
  <c r="J137" i="2" a="1"/>
  <c r="F137" i="2" a="1"/>
  <c r="B137" i="2" a="1"/>
  <c r="Q136" i="2" a="1"/>
  <c r="M136" i="2" a="1"/>
  <c r="H136" i="2" a="1"/>
  <c r="D136" i="2" a="1"/>
  <c r="S135" i="2" a="1"/>
  <c r="O135" i="2" a="1"/>
  <c r="J135" i="2" a="1"/>
  <c r="F135" i="2" a="1"/>
  <c r="B135" i="2" a="1"/>
  <c r="Q134" i="2" a="1"/>
  <c r="H134" i="2" a="1"/>
  <c r="D134" i="2" a="1"/>
  <c r="O133" i="2" a="1"/>
  <c r="F133" i="2" a="1"/>
  <c r="Q132" i="2" a="1"/>
  <c r="H132" i="2" a="1"/>
  <c r="D132" i="2" a="1"/>
  <c r="S131" i="2" a="1"/>
  <c r="O131" i="2" a="1"/>
  <c r="J131" i="2" a="1"/>
  <c r="F131" i="2" a="1"/>
  <c r="B131" i="2" a="1"/>
  <c r="Q130" i="2" a="1"/>
  <c r="H130" i="2" a="1"/>
  <c r="D130" i="2" a="1"/>
  <c r="S129" i="2" a="1"/>
  <c r="O129" i="2" a="1"/>
  <c r="J129" i="2" a="1"/>
  <c r="F129" i="2" a="1"/>
  <c r="B129" i="2" a="1"/>
  <c r="Q128" i="2" a="1"/>
  <c r="H128" i="2" a="1"/>
  <c r="D128" i="2" a="1"/>
  <c r="S127" i="2" a="1"/>
  <c r="O127" i="2" a="1"/>
  <c r="J127" i="2" a="1"/>
  <c r="F127" i="2" a="1"/>
  <c r="B127" i="2" a="1"/>
  <c r="Q126" i="2" a="1"/>
  <c r="H126" i="2" a="1"/>
  <c r="D126" i="2" a="1"/>
  <c r="S125" i="2" a="1"/>
  <c r="O125" i="2" a="1"/>
  <c r="J125" i="2" a="1"/>
  <c r="F125" i="2" a="1"/>
  <c r="B125" i="2" a="1"/>
  <c r="Q124" i="2" a="1"/>
  <c r="H124" i="2" a="1"/>
  <c r="D124" i="2" a="1"/>
  <c r="S123" i="2" a="1"/>
  <c r="O123" i="2" a="1"/>
  <c r="J123" i="2" a="1"/>
  <c r="F123" i="2" a="1"/>
  <c r="B123" i="2" a="1"/>
  <c r="Q122" i="2" a="1"/>
  <c r="M122" i="2" a="1"/>
  <c r="H122" i="2" a="1"/>
  <c r="D122" i="2" a="1"/>
  <c r="Q120" i="2" a="1"/>
  <c r="D120" i="2" a="1"/>
  <c r="S119" i="2" a="1"/>
  <c r="O119" i="2" a="1"/>
  <c r="J119" i="2" a="1"/>
  <c r="F119" i="2" a="1"/>
  <c r="B119" i="2" a="1"/>
  <c r="Q118" i="2" a="1"/>
  <c r="B117" i="2" a="1"/>
  <c r="H116" i="2" a="1"/>
  <c r="J115" i="2" a="1"/>
  <c r="F115" i="2" a="1"/>
  <c r="B111" i="2" a="1"/>
  <c r="B109" i="2" a="1"/>
  <c r="H108" i="2" a="1"/>
  <c r="J107" i="2" a="1"/>
  <c r="H106" i="2" a="1"/>
  <c r="S105" i="2" a="1"/>
  <c r="O105" i="2" a="1"/>
  <c r="J105" i="2" a="1"/>
  <c r="F105" i="2" a="1"/>
  <c r="B105" i="2" a="1"/>
  <c r="Q104" i="2" a="1"/>
  <c r="M104" i="2" a="1"/>
  <c r="H104" i="2" a="1"/>
  <c r="D104" i="2" a="1"/>
  <c r="S103" i="2" a="1"/>
  <c r="O103" i="2" a="1"/>
  <c r="J103" i="2" a="1"/>
  <c r="F103" i="2" a="1"/>
  <c r="B103" i="2" a="1"/>
  <c r="Q102" i="2" a="1"/>
  <c r="M102" i="2" a="1"/>
  <c r="H102" i="2" a="1"/>
  <c r="D102" i="2" a="1"/>
  <c r="S101" i="2" a="1"/>
  <c r="O101" i="2" a="1"/>
  <c r="J101" i="2" a="1"/>
  <c r="F101" i="2" a="1"/>
  <c r="B101" i="2" a="1"/>
  <c r="Q100" i="2" a="1"/>
  <c r="M100" i="2" a="1"/>
  <c r="H144" i="2" a="1"/>
  <c r="P143" i="2" a="1"/>
  <c r="G143" i="2" a="1"/>
  <c r="R142" i="2" a="1"/>
  <c r="I142" i="2" a="1"/>
  <c r="B142" i="2" a="1"/>
  <c r="M140" i="2"/>
  <c r="M134" i="2"/>
  <c r="M132" i="2"/>
  <c r="M130" i="2"/>
  <c r="M128" i="2"/>
  <c r="M126" i="2"/>
  <c r="M124" i="2"/>
  <c r="R121" i="2" a="1"/>
  <c r="N121" i="2" a="1"/>
  <c r="I121" i="2" a="1"/>
  <c r="E121" i="2" a="1"/>
  <c r="T120" i="2" a="1"/>
  <c r="P120" i="2" a="1"/>
  <c r="L120" i="2" a="1"/>
  <c r="G118" i="2" a="1"/>
  <c r="C118" i="2" a="1"/>
  <c r="R117" i="2" a="1"/>
  <c r="N117" i="2" a="1"/>
  <c r="I117" i="2" a="1"/>
  <c r="E117" i="2" a="1"/>
  <c r="T116" i="2" a="1"/>
  <c r="P116" i="2" a="1"/>
  <c r="L116" i="2" a="1"/>
  <c r="C116" i="2" a="1"/>
  <c r="R115" i="2" a="1"/>
  <c r="N115" i="2" a="1"/>
  <c r="E115" i="2" a="1"/>
  <c r="T114" i="2" a="1"/>
  <c r="P114" i="2" a="1"/>
  <c r="L114" i="2" a="1"/>
  <c r="G114" i="2" a="1"/>
  <c r="C114" i="2" a="1"/>
  <c r="R113" i="2" a="1"/>
  <c r="N113" i="2" a="1"/>
  <c r="I113" i="2" a="1"/>
  <c r="E113" i="2" a="1"/>
  <c r="T112" i="2" a="1"/>
  <c r="P112" i="2" a="1"/>
  <c r="L112" i="2" a="1"/>
  <c r="G112" i="2" a="1"/>
  <c r="C112" i="2" a="1"/>
  <c r="R111" i="2" a="1"/>
  <c r="N111" i="2" a="1"/>
  <c r="I111" i="2" a="1"/>
  <c r="T110" i="2" a="1"/>
  <c r="P110" i="2" a="1"/>
  <c r="L110" i="2" a="1"/>
  <c r="C110" i="2" a="1"/>
  <c r="R109" i="2" a="1"/>
  <c r="N109" i="2" a="1"/>
  <c r="E109" i="2" a="1"/>
  <c r="T108" i="2" a="1"/>
  <c r="P108" i="2" a="1"/>
  <c r="L108" i="2" a="1"/>
  <c r="C108" i="2" a="1"/>
  <c r="R107" i="2" a="1"/>
  <c r="N107" i="2" a="1"/>
  <c r="I107" i="2" a="1"/>
  <c r="E107" i="2" a="1"/>
  <c r="T106" i="2" a="1"/>
  <c r="P106" i="2" a="1"/>
  <c r="M106" i="2"/>
  <c r="C106" i="2" a="1"/>
  <c r="F144" i="2" a="1"/>
  <c r="O143" i="2" a="1"/>
  <c r="F143" i="2" a="1"/>
  <c r="Q142" i="2" a="1"/>
  <c r="H142" i="2" a="1"/>
  <c r="T141" i="2" a="1"/>
  <c r="N141" i="2" a="1"/>
  <c r="I141" i="2" a="1"/>
  <c r="E141" i="2" a="1"/>
  <c r="T140" i="2" a="1"/>
  <c r="P140" i="2" a="1"/>
  <c r="L140" i="2" a="1"/>
  <c r="G140" i="2" a="1"/>
  <c r="C140" i="2" a="1"/>
  <c r="R139" i="2" a="1"/>
  <c r="N139" i="2" a="1"/>
  <c r="I139" i="2" a="1"/>
  <c r="E139" i="2" a="1"/>
  <c r="T138" i="2" a="1"/>
  <c r="P138" i="2" a="1"/>
  <c r="L138" i="2" a="1"/>
  <c r="G138" i="2" a="1"/>
  <c r="C138" i="2" a="1"/>
  <c r="R137" i="2" a="1"/>
  <c r="N137" i="2" a="1"/>
  <c r="I137" i="2" a="1"/>
  <c r="E137" i="2" a="1"/>
  <c r="T136" i="2" a="1"/>
  <c r="P136" i="2" a="1"/>
  <c r="L136" i="2" a="1"/>
  <c r="G136" i="2" a="1"/>
  <c r="C136" i="2" a="1"/>
  <c r="R135" i="2" a="1"/>
  <c r="N135" i="2" a="1"/>
  <c r="I135" i="2" a="1"/>
  <c r="E135" i="2" a="1"/>
  <c r="T134" i="2" a="1"/>
  <c r="P134" i="2" a="1"/>
  <c r="L134" i="2" a="1"/>
  <c r="G134" i="2" a="1"/>
  <c r="C134" i="2" a="1"/>
  <c r="R133" i="2" a="1"/>
  <c r="N133" i="2" a="1"/>
  <c r="I133" i="2" a="1"/>
  <c r="E133" i="2" a="1"/>
  <c r="T132" i="2" a="1"/>
  <c r="P132" i="2" a="1"/>
  <c r="L132" i="2" a="1"/>
  <c r="G132" i="2" a="1"/>
  <c r="C132" i="2" a="1"/>
  <c r="R131" i="2" a="1"/>
  <c r="N131" i="2" a="1"/>
  <c r="I131" i="2" a="1"/>
  <c r="E131" i="2" a="1"/>
  <c r="T130" i="2" a="1"/>
  <c r="P130" i="2" a="1"/>
  <c r="L130" i="2" a="1"/>
  <c r="G130" i="2" a="1"/>
  <c r="C130" i="2" a="1"/>
  <c r="R129" i="2" a="1"/>
  <c r="N129" i="2" a="1"/>
  <c r="I129" i="2" a="1"/>
  <c r="E129" i="2" a="1"/>
  <c r="T128" i="2" a="1"/>
  <c r="P128" i="2" a="1"/>
  <c r="L128" i="2" a="1"/>
  <c r="G128" i="2" a="1"/>
  <c r="C128" i="2" a="1"/>
  <c r="R127" i="2" a="1"/>
  <c r="N127" i="2" a="1"/>
  <c r="I127" i="2" a="1"/>
  <c r="E127" i="2" a="1"/>
  <c r="T126" i="2" a="1"/>
  <c r="P126" i="2" a="1"/>
  <c r="L126" i="2" a="1"/>
  <c r="G126" i="2" a="1"/>
  <c r="C126" i="2" a="1"/>
  <c r="R125" i="2" a="1"/>
  <c r="N125" i="2" a="1"/>
  <c r="I125" i="2" a="1"/>
  <c r="E125" i="2" a="1"/>
  <c r="T124" i="2" a="1"/>
  <c r="P124" i="2" a="1"/>
  <c r="L124" i="2" a="1"/>
  <c r="G124" i="2" a="1"/>
  <c r="C124" i="2" a="1"/>
  <c r="R123" i="2" a="1"/>
  <c r="N123" i="2" a="1"/>
  <c r="I123" i="2" a="1"/>
  <c r="E123" i="2" a="1"/>
  <c r="T122" i="2" a="1"/>
  <c r="P122" i="2" a="1"/>
  <c r="L122" i="2" a="1"/>
  <c r="G122" i="2" a="1"/>
  <c r="C122" i="2" a="1"/>
  <c r="M120" i="2"/>
  <c r="G120" i="2" a="1"/>
  <c r="C120" i="2" a="1"/>
  <c r="R119" i="2" a="1"/>
  <c r="N119" i="2" a="1"/>
  <c r="I119" i="2" a="1"/>
  <c r="E119" i="2" a="1"/>
  <c r="T118" i="2" a="1"/>
  <c r="P118" i="2" a="1"/>
  <c r="L118" i="2" a="1"/>
  <c r="G116" i="2" a="1"/>
  <c r="I115" i="2" a="1"/>
  <c r="M114" i="2"/>
  <c r="M112" i="2"/>
  <c r="E111" i="2" a="1"/>
  <c r="G110" i="2" a="1"/>
  <c r="I109" i="2" a="1"/>
  <c r="G108" i="2" a="1"/>
  <c r="D144" i="2" a="1"/>
  <c r="N143" i="2" a="1"/>
  <c r="E143" i="2" a="1"/>
  <c r="P142" i="2" a="1"/>
  <c r="G142" i="2" a="1"/>
  <c r="S141" i="2" a="1"/>
  <c r="F140" i="2" a="1"/>
  <c r="J122" i="2" a="1"/>
  <c r="Q121" i="2" a="1"/>
  <c r="H121" i="2" a="1"/>
  <c r="D121" i="2" a="1"/>
  <c r="S120" i="2" a="1"/>
  <c r="O120" i="2" a="1"/>
  <c r="J120" i="2" a="1"/>
  <c r="O118" i="2" a="1"/>
  <c r="J118" i="2" a="1"/>
  <c r="F118" i="2" a="1"/>
  <c r="B118" i="2" a="1"/>
  <c r="Q117" i="2" a="1"/>
  <c r="H117" i="2" a="1"/>
  <c r="D117" i="2" a="1"/>
  <c r="S116" i="2" a="1"/>
  <c r="O116" i="2" a="1"/>
  <c r="J116" i="2" a="1"/>
  <c r="F116" i="2" a="1"/>
  <c r="B116" i="2" a="1"/>
  <c r="Q115" i="2" a="1"/>
  <c r="M115" i="2" a="1"/>
  <c r="D115" i="2" a="1"/>
  <c r="S114" i="2" a="1"/>
  <c r="O114" i="2" a="1"/>
  <c r="J114" i="2" a="1"/>
  <c r="F114" i="2" a="1"/>
  <c r="Q113" i="2" a="1"/>
  <c r="H113" i="2" a="1"/>
  <c r="S112" i="2" a="1"/>
  <c r="O112" i="2" a="1"/>
  <c r="J112" i="2" a="1"/>
  <c r="F112" i="2" a="1"/>
  <c r="B112" i="2" a="1"/>
  <c r="Q111" i="2" a="1"/>
  <c r="M111" i="2" a="1"/>
  <c r="H111" i="2" a="1"/>
  <c r="S110" i="2" a="1"/>
  <c r="O110" i="2" a="1"/>
  <c r="J110" i="2" a="1"/>
  <c r="F110" i="2" a="1"/>
  <c r="B110" i="2" a="1"/>
  <c r="Q109" i="2" a="1"/>
  <c r="H109" i="2" a="1"/>
  <c r="D109" i="2" a="1"/>
  <c r="S108" i="2" a="1"/>
  <c r="O108" i="2" a="1"/>
  <c r="J108" i="2" a="1"/>
  <c r="F108" i="2" a="1"/>
  <c r="B108" i="2" a="1"/>
  <c r="Q107" i="2" a="1"/>
  <c r="M107" i="2" a="1"/>
  <c r="D107" i="2" a="1"/>
  <c r="S106" i="2" a="1"/>
  <c r="F106" i="2" a="1"/>
  <c r="B106" i="2" a="1"/>
  <c r="E105" i="2" a="1"/>
  <c r="I103" i="2" a="1"/>
  <c r="N101" i="2" a="1"/>
  <c r="F100" i="2" a="1"/>
  <c r="R99" i="2" a="1"/>
  <c r="N99" i="2" a="1"/>
  <c r="I99" i="2" a="1"/>
  <c r="E99" i="2" a="1"/>
  <c r="T98" i="2" a="1"/>
  <c r="P98" i="2" a="1"/>
  <c r="L98" i="2" a="1"/>
  <c r="G98" i="2" a="1"/>
  <c r="C98" i="2" a="1"/>
  <c r="R97" i="2" a="1"/>
  <c r="N97" i="2" a="1"/>
  <c r="I97" i="2" a="1"/>
  <c r="E97" i="2" a="1"/>
  <c r="T96" i="2" a="1"/>
  <c r="P96" i="2" a="1"/>
  <c r="L96" i="2" a="1"/>
  <c r="G96" i="2" a="1"/>
  <c r="C96" i="2" a="1"/>
  <c r="R95" i="2" a="1"/>
  <c r="N95" i="2" a="1"/>
  <c r="I95" i="2" a="1"/>
  <c r="E95" i="2" a="1"/>
  <c r="T94" i="2" a="1"/>
  <c r="P94" i="2" a="1"/>
  <c r="L94" i="2" a="1"/>
  <c r="G94" i="2" a="1"/>
  <c r="C94" i="2" a="1"/>
  <c r="R93" i="2" a="1"/>
  <c r="N93" i="2" a="1"/>
  <c r="I93" i="2" a="1"/>
  <c r="E93" i="2" a="1"/>
  <c r="T92" i="2" a="1"/>
  <c r="P92" i="2" a="1"/>
  <c r="L92" i="2" a="1"/>
  <c r="G92" i="2" a="1"/>
  <c r="C92" i="2" a="1"/>
  <c r="R91" i="2" a="1"/>
  <c r="I91" i="2" a="1"/>
  <c r="E91" i="2" a="1"/>
  <c r="T90" i="2" a="1"/>
  <c r="P90" i="2" a="1"/>
  <c r="L90" i="2" a="1"/>
  <c r="G90" i="2" a="1"/>
  <c r="C90" i="2" a="1"/>
  <c r="R89" i="2" a="1"/>
  <c r="N89" i="2" a="1"/>
  <c r="I89" i="2" a="1"/>
  <c r="E89" i="2" a="1"/>
  <c r="T88" i="2" a="1"/>
  <c r="P88" i="2" a="1"/>
  <c r="L88" i="2" a="1"/>
  <c r="G88" i="2" a="1"/>
  <c r="C88" i="2" a="1"/>
  <c r="R87" i="2" a="1"/>
  <c r="N87" i="2" a="1"/>
  <c r="I87" i="2" a="1"/>
  <c r="T86" i="2" a="1"/>
  <c r="P86" i="2" a="1"/>
  <c r="L86" i="2" a="1"/>
  <c r="G86" i="2" a="1"/>
  <c r="C86" i="2" a="1"/>
  <c r="R85" i="2" a="1"/>
  <c r="N85" i="2" a="1"/>
  <c r="I85" i="2" a="1"/>
  <c r="E85" i="2" a="1"/>
  <c r="T84" i="2" a="1"/>
  <c r="P84" i="2" a="1"/>
  <c r="L84" i="2" a="1"/>
  <c r="G84" i="2" a="1"/>
  <c r="C84" i="2" a="1"/>
  <c r="R83" i="2" a="1"/>
  <c r="N83" i="2" a="1"/>
  <c r="I83" i="2" a="1"/>
  <c r="E83" i="2" a="1"/>
  <c r="T82" i="2" a="1"/>
  <c r="P82" i="2" a="1"/>
  <c r="L82" i="2" a="1"/>
  <c r="G82" i="2" a="1"/>
  <c r="C82" i="2" a="1"/>
  <c r="R81" i="2" a="1"/>
  <c r="N81" i="2" a="1"/>
  <c r="I81" i="2" a="1"/>
  <c r="E81" i="2" a="1"/>
  <c r="T80" i="2" a="1"/>
  <c r="P80" i="2" a="1"/>
  <c r="L80" i="2" a="1"/>
  <c r="G80" i="2" a="1"/>
  <c r="C80" i="2" a="1"/>
  <c r="R79" i="2" a="1"/>
  <c r="N79" i="2" a="1"/>
  <c r="I79" i="2" a="1"/>
  <c r="E79" i="2" a="1"/>
  <c r="T78" i="2" a="1"/>
  <c r="P78" i="2" a="1"/>
  <c r="L78" i="2" a="1"/>
  <c r="C78" i="2" a="1"/>
  <c r="R77" i="2" a="1"/>
  <c r="N77" i="2" a="1"/>
  <c r="I77" i="2" a="1"/>
  <c r="E77" i="2" a="1"/>
  <c r="T76" i="2" a="1"/>
  <c r="P76" i="2" a="1"/>
  <c r="T104" i="2" a="1"/>
  <c r="E103" i="2" a="1"/>
  <c r="I101" i="2" a="1"/>
  <c r="E100" i="2" a="1"/>
  <c r="H93" i="2" a="1"/>
  <c r="O92" i="2" a="1"/>
  <c r="D73" i="2" a="1"/>
  <c r="L106" i="2" a="1"/>
  <c r="P104" i="2" a="1"/>
  <c r="T102" i="2" a="1"/>
  <c r="E101" i="2" a="1"/>
  <c r="D100" i="2" a="1"/>
  <c r="Q99" i="2" a="1"/>
  <c r="H99" i="2" a="1"/>
  <c r="D99" i="2" a="1"/>
  <c r="S98" i="2" a="1"/>
  <c r="O98" i="2" a="1"/>
  <c r="J98" i="2" a="1"/>
  <c r="F98" i="2" a="1"/>
  <c r="B98" i="2" a="1"/>
  <c r="Q97" i="2" a="1"/>
  <c r="M97" i="2" a="1"/>
  <c r="H97" i="2" a="1"/>
  <c r="D97" i="2" a="1"/>
  <c r="S96" i="2" a="1"/>
  <c r="O96" i="2" a="1"/>
  <c r="J96" i="2" a="1"/>
  <c r="F96" i="2" a="1"/>
  <c r="B96" i="2" a="1"/>
  <c r="Q95" i="2" a="1"/>
  <c r="M95" i="2" a="1"/>
  <c r="H95" i="2" a="1"/>
  <c r="D95" i="2" a="1"/>
  <c r="S94" i="2" a="1"/>
  <c r="O94" i="2" a="1"/>
  <c r="J94" i="2" a="1"/>
  <c r="F94" i="2" a="1"/>
  <c r="B94" i="2" a="1"/>
  <c r="Q93" i="2" a="1"/>
  <c r="M93" i="2" a="1"/>
  <c r="D93" i="2" a="1"/>
  <c r="S92" i="2" a="1"/>
  <c r="J92" i="2" a="1"/>
  <c r="F92" i="2" a="1"/>
  <c r="B92" i="2" a="1"/>
  <c r="Q91" i="2" a="1"/>
  <c r="H91" i="2" a="1"/>
  <c r="D91" i="2" a="1"/>
  <c r="S90" i="2" a="1"/>
  <c r="O90" i="2" a="1"/>
  <c r="J90" i="2" a="1"/>
  <c r="F90" i="2" a="1"/>
  <c r="B90" i="2" a="1"/>
  <c r="Q89" i="2" a="1"/>
  <c r="M89" i="2" a="1"/>
  <c r="H89" i="2" a="1"/>
  <c r="D89" i="2" a="1"/>
  <c r="S88" i="2" a="1"/>
  <c r="O88" i="2" a="1"/>
  <c r="J88" i="2" a="1"/>
  <c r="F88" i="2" a="1"/>
  <c r="B88" i="2" a="1"/>
  <c r="Q87" i="2" a="1"/>
  <c r="M87" i="2" a="1"/>
  <c r="H87" i="2" a="1"/>
  <c r="D87" i="2" a="1"/>
  <c r="S86" i="2" a="1"/>
  <c r="O86" i="2" a="1"/>
  <c r="J86" i="2" a="1"/>
  <c r="F86" i="2" a="1"/>
  <c r="B86" i="2" a="1"/>
  <c r="Q85" i="2" a="1"/>
  <c r="H85" i="2" a="1"/>
  <c r="D85" i="2" a="1"/>
  <c r="S84" i="2" a="1"/>
  <c r="O84" i="2" a="1"/>
  <c r="J84" i="2" a="1"/>
  <c r="F84" i="2" a="1"/>
  <c r="B84" i="2" a="1"/>
  <c r="Q83" i="2" a="1"/>
  <c r="H83" i="2" a="1"/>
  <c r="D83" i="2" a="1"/>
  <c r="S82" i="2" a="1"/>
  <c r="O82" i="2" a="1"/>
  <c r="J82" i="2" a="1"/>
  <c r="F82" i="2" a="1"/>
  <c r="B82" i="2" a="1"/>
  <c r="Q81" i="2" a="1"/>
  <c r="M81" i="2" a="1"/>
  <c r="H81" i="2" a="1"/>
  <c r="D81" i="2" a="1"/>
  <c r="S80" i="2" a="1"/>
  <c r="O80" i="2" a="1"/>
  <c r="J80" i="2" a="1"/>
  <c r="F80" i="2" a="1"/>
  <c r="B80" i="2" a="1"/>
  <c r="Q79" i="2" a="1"/>
  <c r="H79" i="2" a="1"/>
  <c r="D79" i="2" a="1"/>
  <c r="S78" i="2" a="1"/>
  <c r="O78" i="2" a="1"/>
  <c r="J78" i="2" a="1"/>
  <c r="F78" i="2" a="1"/>
  <c r="B78" i="2" a="1"/>
  <c r="Q77" i="2" a="1"/>
  <c r="H77" i="2" a="1"/>
  <c r="D77" i="2" a="1"/>
  <c r="S76" i="2" a="1"/>
  <c r="O76" i="2" a="1"/>
  <c r="J76" i="2" a="1"/>
  <c r="F76" i="2" a="1"/>
  <c r="B76" i="2" a="1"/>
  <c r="Q75" i="2" a="1"/>
  <c r="G106" i="2" a="1"/>
  <c r="L104" i="2" a="1"/>
  <c r="P102" i="2" a="1"/>
  <c r="T100" i="2" a="1"/>
  <c r="C100" i="2" a="1"/>
  <c r="M99" i="2"/>
  <c r="E98" i="2" a="1"/>
  <c r="E92" i="2" a="1"/>
  <c r="M91" i="2"/>
  <c r="M85" i="2"/>
  <c r="M83" i="2"/>
  <c r="M79" i="2"/>
  <c r="M77" i="2"/>
  <c r="R70" i="2" a="1"/>
  <c r="M67" i="2"/>
  <c r="M63" i="2"/>
  <c r="G104" i="2" a="1"/>
  <c r="L102" i="2" a="1"/>
  <c r="P100" i="2" a="1"/>
  <c r="B100" i="2" a="1"/>
  <c r="P99" i="2" a="1"/>
  <c r="L99" i="2" a="1"/>
  <c r="G99" i="2" a="1"/>
  <c r="C99" i="2" a="1"/>
  <c r="R98" i="2" a="1"/>
  <c r="N98" i="2" a="1"/>
  <c r="I98" i="2" a="1"/>
  <c r="T97" i="2" a="1"/>
  <c r="P97" i="2" a="1"/>
  <c r="L97" i="2" a="1"/>
  <c r="G97" i="2" a="1"/>
  <c r="C97" i="2" a="1"/>
  <c r="R96" i="2" a="1"/>
  <c r="N96" i="2" a="1"/>
  <c r="I96" i="2" a="1"/>
  <c r="E96" i="2" a="1"/>
  <c r="T95" i="2" a="1"/>
  <c r="P95" i="2" a="1"/>
  <c r="L95" i="2" a="1"/>
  <c r="G95" i="2" a="1"/>
  <c r="C95" i="2" a="1"/>
  <c r="R94" i="2" a="1"/>
  <c r="N94" i="2" a="1"/>
  <c r="I94" i="2" a="1"/>
  <c r="E94" i="2" a="1"/>
  <c r="T93" i="2" a="1"/>
  <c r="P93" i="2" a="1"/>
  <c r="L93" i="2" a="1"/>
  <c r="G93" i="2" a="1"/>
  <c r="C93" i="2" a="1"/>
  <c r="R92" i="2" a="1"/>
  <c r="N92" i="2" a="1"/>
  <c r="I92" i="2" a="1"/>
  <c r="T91" i="2" a="1"/>
  <c r="P91" i="2" a="1"/>
  <c r="L91" i="2" a="1"/>
  <c r="G91" i="2" a="1"/>
  <c r="C91" i="2" a="1"/>
  <c r="R90" i="2" a="1"/>
  <c r="N90" i="2" a="1"/>
  <c r="I90" i="2" a="1"/>
  <c r="E90" i="2" a="1"/>
  <c r="T89" i="2" a="1"/>
  <c r="P89" i="2" a="1"/>
  <c r="L89" i="2" a="1"/>
  <c r="G89" i="2" a="1"/>
  <c r="C89" i="2" a="1"/>
  <c r="R88" i="2" a="1"/>
  <c r="N88" i="2" a="1"/>
  <c r="I88" i="2" a="1"/>
  <c r="E88" i="2" a="1"/>
  <c r="T87" i="2" a="1"/>
  <c r="P87" i="2" a="1"/>
  <c r="L87" i="2" a="1"/>
  <c r="G87" i="2" a="1"/>
  <c r="C87" i="2" a="1"/>
  <c r="R86" i="2" a="1"/>
  <c r="N86" i="2" a="1"/>
  <c r="I86" i="2" a="1"/>
  <c r="E86" i="2" a="1"/>
  <c r="T85" i="2" a="1"/>
  <c r="P85" i="2" a="1"/>
  <c r="L85" i="2" a="1"/>
  <c r="G85" i="2" a="1"/>
  <c r="C85" i="2" a="1"/>
  <c r="R84" i="2" a="1"/>
  <c r="N84" i="2" a="1"/>
  <c r="I84" i="2" a="1"/>
  <c r="E84" i="2" a="1"/>
  <c r="T83" i="2" a="1"/>
  <c r="P83" i="2" a="1"/>
  <c r="L83" i="2" a="1"/>
  <c r="G83" i="2" a="1"/>
  <c r="C83" i="2" a="1"/>
  <c r="R82" i="2" a="1"/>
  <c r="N82" i="2" a="1"/>
  <c r="I82" i="2" a="1"/>
  <c r="E82" i="2" a="1"/>
  <c r="T81" i="2" a="1"/>
  <c r="P81" i="2" a="1"/>
  <c r="L81" i="2" a="1"/>
  <c r="G81" i="2" a="1"/>
  <c r="C81" i="2" a="1"/>
  <c r="R80" i="2" a="1"/>
  <c r="N80" i="2" a="1"/>
  <c r="I80" i="2" a="1"/>
  <c r="E80" i="2" a="1"/>
  <c r="T79" i="2" a="1"/>
  <c r="P79" i="2" a="1"/>
  <c r="L79" i="2" a="1"/>
  <c r="G79" i="2" a="1"/>
  <c r="C79" i="2" a="1"/>
  <c r="R78" i="2" a="1"/>
  <c r="N78" i="2" a="1"/>
  <c r="I78" i="2" a="1"/>
  <c r="E78" i="2" a="1"/>
  <c r="R105" i="2" a="1"/>
  <c r="C104" i="2" a="1"/>
  <c r="G102" i="2" a="1"/>
  <c r="L100" i="2" a="1"/>
  <c r="T99" i="2" a="1"/>
  <c r="F95" i="2" a="1"/>
  <c r="B95" i="2" a="1"/>
  <c r="F93" i="2" a="1"/>
  <c r="S91" i="2" a="1"/>
  <c r="O85" i="2" a="1"/>
  <c r="S83" i="2" a="1"/>
  <c r="B79" i="2" a="1"/>
  <c r="F73" i="2" a="1"/>
  <c r="N105" i="2" a="1"/>
  <c r="R103" i="2" a="1"/>
  <c r="C102" i="2" a="1"/>
  <c r="H100" i="2" a="1"/>
  <c r="S99" i="2" a="1"/>
  <c r="O99" i="2" a="1"/>
  <c r="J99" i="2" a="1"/>
  <c r="F99" i="2" a="1"/>
  <c r="B99" i="2" a="1"/>
  <c r="Q98" i="2" a="1"/>
  <c r="M98" i="2" a="1"/>
  <c r="H98" i="2" a="1"/>
  <c r="D98" i="2" a="1"/>
  <c r="S97" i="2" a="1"/>
  <c r="O97" i="2" a="1"/>
  <c r="J97" i="2" a="1"/>
  <c r="F97" i="2" a="1"/>
  <c r="B97" i="2" a="1"/>
  <c r="Q96" i="2" a="1"/>
  <c r="H96" i="2" a="1"/>
  <c r="D96" i="2" a="1"/>
  <c r="S95" i="2" a="1"/>
  <c r="O95" i="2" a="1"/>
  <c r="J95" i="2" a="1"/>
  <c r="Q94" i="2" a="1"/>
  <c r="H94" i="2" a="1"/>
  <c r="D94" i="2" a="1"/>
  <c r="S93" i="2" a="1"/>
  <c r="O93" i="2" a="1"/>
  <c r="J93" i="2" a="1"/>
  <c r="B93" i="2" a="1"/>
  <c r="Q92" i="2" a="1"/>
  <c r="H92" i="2" a="1"/>
  <c r="D92" i="2" a="1"/>
  <c r="O91" i="2" a="1"/>
  <c r="J91" i="2" a="1"/>
  <c r="F91" i="2" a="1"/>
  <c r="B91" i="2" a="1"/>
  <c r="Q90" i="2" a="1"/>
  <c r="M90" i="2" a="1"/>
  <c r="H90" i="2" a="1"/>
  <c r="D90" i="2" a="1"/>
  <c r="S89" i="2" a="1"/>
  <c r="O89" i="2" a="1"/>
  <c r="J89" i="2" a="1"/>
  <c r="F89" i="2" a="1"/>
  <c r="B89" i="2" a="1"/>
  <c r="Q88" i="2" a="1"/>
  <c r="H88" i="2" a="1"/>
  <c r="D88" i="2" a="1"/>
  <c r="S87" i="2" a="1"/>
  <c r="O87" i="2" a="1"/>
  <c r="J87" i="2" a="1"/>
  <c r="F87" i="2" a="1"/>
  <c r="B87" i="2" a="1"/>
  <c r="Q86" i="2" a="1"/>
  <c r="H86" i="2" a="1"/>
  <c r="D86" i="2" a="1"/>
  <c r="S85" i="2" a="1"/>
  <c r="J85" i="2" a="1"/>
  <c r="F85" i="2" a="1"/>
  <c r="B85" i="2" a="1"/>
  <c r="Q84" i="2" a="1"/>
  <c r="H84" i="2" a="1"/>
  <c r="D84" i="2" a="1"/>
  <c r="O83" i="2" a="1"/>
  <c r="J83" i="2" a="1"/>
  <c r="F83" i="2" a="1"/>
  <c r="B83" i="2" a="1"/>
  <c r="Q82" i="2" a="1"/>
  <c r="M82" i="2" a="1"/>
  <c r="H82" i="2" a="1"/>
  <c r="D82" i="2" a="1"/>
  <c r="S81" i="2" a="1"/>
  <c r="O81" i="2" a="1"/>
  <c r="J81" i="2" a="1"/>
  <c r="F81" i="2" a="1"/>
  <c r="B81" i="2" a="1"/>
  <c r="Q80" i="2" a="1"/>
  <c r="M80" i="2" a="1"/>
  <c r="H80" i="2" a="1"/>
  <c r="D80" i="2" a="1"/>
  <c r="S79" i="2" a="1"/>
  <c r="O79" i="2" a="1"/>
  <c r="J79" i="2" a="1"/>
  <c r="F79" i="2" a="1"/>
  <c r="Q78" i="2" a="1"/>
  <c r="H78" i="2" a="1"/>
  <c r="D78" i="2" a="1"/>
  <c r="S77" i="2" a="1"/>
  <c r="O77" i="2" a="1"/>
  <c r="J77" i="2" a="1"/>
  <c r="F77" i="2" a="1"/>
  <c r="B77" i="2" a="1"/>
  <c r="I105" i="2" a="1"/>
  <c r="N103" i="2" a="1"/>
  <c r="R101" i="2" a="1"/>
  <c r="G100" i="2" a="1"/>
  <c r="M96" i="2"/>
  <c r="M94" i="2"/>
  <c r="M92" i="2"/>
  <c r="N91" i="2" a="1"/>
  <c r="M88" i="2"/>
  <c r="E87" i="2" a="1"/>
  <c r="M86" i="2"/>
  <c r="M84" i="2"/>
  <c r="M78" i="2"/>
  <c r="G78" i="2" a="1"/>
  <c r="E73" i="2" a="1"/>
  <c r="M72" i="2"/>
  <c r="M62" i="2"/>
  <c r="R76" i="2" a="1"/>
  <c r="E76" i="2" a="1"/>
  <c r="N75" i="2" a="1"/>
  <c r="E75" i="2" a="1"/>
  <c r="P74" i="2" a="1"/>
  <c r="G74" i="2" a="1"/>
  <c r="R73" i="2" a="1"/>
  <c r="I73" i="2" a="1"/>
  <c r="T72" i="2" a="1"/>
  <c r="L72" i="2" a="1"/>
  <c r="C72" i="2" a="1"/>
  <c r="N71" i="2" a="1"/>
  <c r="E71" i="2" a="1"/>
  <c r="P70" i="2" a="1"/>
  <c r="G70" i="2" a="1"/>
  <c r="R69" i="2" a="1"/>
  <c r="I69" i="2" a="1"/>
  <c r="T68" i="2" a="1"/>
  <c r="L68" i="2" a="1"/>
  <c r="C68" i="2" a="1"/>
  <c r="N67" i="2" a="1"/>
  <c r="E67" i="2" a="1"/>
  <c r="P66" i="2" a="1"/>
  <c r="G66" i="2" a="1"/>
  <c r="R65" i="2" a="1"/>
  <c r="I65" i="2" a="1"/>
  <c r="T64" i="2" a="1"/>
  <c r="L64" i="2" a="1"/>
  <c r="C64" i="2" a="1"/>
  <c r="N63" i="2" a="1"/>
  <c r="E63" i="2" a="1"/>
  <c r="P62" i="2" a="1"/>
  <c r="H62" i="2" a="1"/>
  <c r="D62" i="2" a="1"/>
  <c r="S61" i="2" a="1"/>
  <c r="O61" i="2" a="1"/>
  <c r="J61" i="2" a="1"/>
  <c r="F61" i="2" a="1"/>
  <c r="B61" i="2" a="1"/>
  <c r="Q60" i="2" a="1"/>
  <c r="H60" i="2" a="1"/>
  <c r="D60" i="2" a="1"/>
  <c r="S59" i="2" a="1"/>
  <c r="O59" i="2" a="1"/>
  <c r="J59" i="2" a="1"/>
  <c r="F59" i="2" a="1"/>
  <c r="B59" i="2" a="1"/>
  <c r="Q58" i="2" a="1"/>
  <c r="H58" i="2" a="1"/>
  <c r="D58" i="2" a="1"/>
  <c r="S57" i="2" a="1"/>
  <c r="O57" i="2" a="1"/>
  <c r="J57" i="2" a="1"/>
  <c r="F57" i="2" a="1"/>
  <c r="B57" i="2" a="1"/>
  <c r="Q56" i="2" a="1"/>
  <c r="H56" i="2" a="1"/>
  <c r="D56" i="2" a="1"/>
  <c r="S55" i="2" a="1"/>
  <c r="O55" i="2" a="1"/>
  <c r="J55" i="2" a="1"/>
  <c r="F55" i="2" a="1"/>
  <c r="B55" i="2" a="1"/>
  <c r="Q54" i="2" a="1"/>
  <c r="H54" i="2" a="1"/>
  <c r="D54" i="2" a="1"/>
  <c r="S53" i="2" a="1"/>
  <c r="O53" i="2" a="1"/>
  <c r="J53" i="2" a="1"/>
  <c r="F53" i="2" a="1"/>
  <c r="B53" i="2" a="1"/>
  <c r="Q52" i="2" a="1"/>
  <c r="M52" i="2" a="1"/>
  <c r="H52" i="2" a="1"/>
  <c r="D52" i="2" a="1"/>
  <c r="S51" i="2" a="1"/>
  <c r="J51" i="2" a="1"/>
  <c r="F51" i="2" a="1"/>
  <c r="B51" i="2" a="1"/>
  <c r="Q50" i="2" a="1"/>
  <c r="M50" i="2" a="1"/>
  <c r="H50" i="2" a="1"/>
  <c r="D50" i="2" a="1"/>
  <c r="S49" i="2" a="1"/>
  <c r="O49" i="2" a="1"/>
  <c r="J49" i="2" a="1"/>
  <c r="F49" i="2" a="1"/>
  <c r="B49" i="2" a="1"/>
  <c r="Q48" i="2" a="1"/>
  <c r="M48" i="2" a="1"/>
  <c r="H48" i="2" a="1"/>
  <c r="D48" i="2" a="1"/>
  <c r="S47" i="2" a="1"/>
  <c r="O47" i="2" a="1"/>
  <c r="J47" i="2" a="1"/>
  <c r="B47" i="2" a="1"/>
  <c r="Q46" i="2" a="1"/>
  <c r="M46" i="2" a="1"/>
  <c r="H46" i="2" a="1"/>
  <c r="D46" i="2" a="1"/>
  <c r="S45" i="2" a="1"/>
  <c r="O45" i="2" a="1"/>
  <c r="J45" i="2" a="1"/>
  <c r="F45" i="2" a="1"/>
  <c r="B45" i="2" a="1"/>
  <c r="Q44" i="2" a="1"/>
  <c r="H44" i="2" a="1"/>
  <c r="D44" i="2" a="1"/>
  <c r="S43" i="2" a="1"/>
  <c r="O43" i="2" a="1"/>
  <c r="J43" i="2" a="1"/>
  <c r="F43" i="2" a="1"/>
  <c r="B43" i="2" a="1"/>
  <c r="Q42" i="2" a="1"/>
  <c r="D42" i="2" a="1"/>
  <c r="S41" i="2" a="1"/>
  <c r="O41" i="2" a="1"/>
  <c r="J41" i="2" a="1"/>
  <c r="F41" i="2" a="1"/>
  <c r="B41" i="2" a="1"/>
  <c r="Q40" i="2" a="1"/>
  <c r="M40" i="2" a="1"/>
  <c r="H40" i="2" a="1"/>
  <c r="D40" i="2" a="1"/>
  <c r="S39" i="2" a="1"/>
  <c r="O39" i="2" a="1"/>
  <c r="J39" i="2" a="1"/>
  <c r="F39" i="2" a="1"/>
  <c r="B39" i="2" a="1"/>
  <c r="Q38" i="2" a="1"/>
  <c r="M38" i="2" a="1"/>
  <c r="H38" i="2" a="1"/>
  <c r="D38" i="2" a="1"/>
  <c r="S37" i="2" a="1"/>
  <c r="O37" i="2" a="1"/>
  <c r="J37" i="2" a="1"/>
  <c r="F37" i="2" a="1"/>
  <c r="B37" i="2" a="1"/>
  <c r="Q36" i="2" a="1"/>
  <c r="H36" i="2" a="1"/>
  <c r="D36" i="2" a="1"/>
  <c r="S35" i="2" a="1"/>
  <c r="O35" i="2" a="1"/>
  <c r="J35" i="2" a="1"/>
  <c r="F35" i="2" a="1"/>
  <c r="B35" i="2" a="1"/>
  <c r="Q34" i="2" a="1"/>
  <c r="M34" i="2" a="1"/>
  <c r="H34" i="2" a="1"/>
  <c r="S33" i="2" a="1"/>
  <c r="O33" i="2" a="1"/>
  <c r="J33" i="2" a="1"/>
  <c r="F33" i="2" a="1"/>
  <c r="B33" i="2" a="1"/>
  <c r="Q32" i="2" a="1"/>
  <c r="F31" i="2" a="1"/>
  <c r="B31" i="2" a="1"/>
  <c r="Q30" i="2" a="1"/>
  <c r="H30" i="2" a="1"/>
  <c r="D30" i="2" a="1"/>
  <c r="S29" i="2" a="1"/>
  <c r="O29" i="2" a="1"/>
  <c r="J29" i="2" a="1"/>
  <c r="F29" i="2" a="1"/>
  <c r="B29" i="2" a="1"/>
  <c r="Q28" i="2" a="1"/>
  <c r="H28" i="2" a="1"/>
  <c r="D28" i="2" a="1"/>
  <c r="S27" i="2" a="1"/>
  <c r="O27" i="2" a="1"/>
  <c r="J27" i="2" a="1"/>
  <c r="F27" i="2" a="1"/>
  <c r="B27" i="2" a="1"/>
  <c r="Q26" i="2" a="1"/>
  <c r="H26" i="2" a="1"/>
  <c r="D26" i="2" a="1"/>
  <c r="S25" i="2" a="1"/>
  <c r="O25" i="2" a="1"/>
  <c r="J25" i="2" a="1"/>
  <c r="F25" i="2" a="1"/>
  <c r="B25" i="2" a="1"/>
  <c r="Q24" i="2" a="1"/>
  <c r="H24" i="2" a="1"/>
  <c r="D24" i="2" a="1"/>
  <c r="S23" i="2" a="1"/>
  <c r="O23" i="2" a="1"/>
  <c r="J23" i="2" a="1"/>
  <c r="F23" i="2" a="1"/>
  <c r="B23" i="2" a="1"/>
  <c r="Q22" i="2" a="1"/>
  <c r="M22" i="2" a="1"/>
  <c r="H22" i="2" a="1"/>
  <c r="D22" i="2" a="1"/>
  <c r="S21" i="2" a="1"/>
  <c r="O21" i="2" a="1"/>
  <c r="J21" i="2" a="1"/>
  <c r="F21" i="2" a="1"/>
  <c r="B21" i="2" a="1"/>
  <c r="Q20" i="2" a="1"/>
  <c r="H20" i="2" a="1"/>
  <c r="D20" i="2" a="1"/>
  <c r="S19" i="2" a="1"/>
  <c r="O19" i="2" a="1"/>
  <c r="J19" i="2" a="1"/>
  <c r="F19" i="2" a="1"/>
  <c r="Q18" i="2" a="1"/>
  <c r="H18" i="2" a="1"/>
  <c r="D18" i="2" a="1"/>
  <c r="S17" i="2" a="1"/>
  <c r="O17" i="2" a="1"/>
  <c r="J17" i="2" a="1"/>
  <c r="F17" i="2" a="1"/>
  <c r="B17" i="2" a="1"/>
  <c r="Q16" i="2" a="1"/>
  <c r="M16" i="2" a="1"/>
  <c r="H16" i="2" a="1"/>
  <c r="D16" i="2" a="1"/>
  <c r="S15" i="2" a="1"/>
  <c r="O15" i="2" a="1"/>
  <c r="J15" i="2" a="1"/>
  <c r="F15" i="2" a="1"/>
  <c r="B15" i="2" a="1"/>
  <c r="Q14" i="2" a="1"/>
  <c r="H14" i="2" a="1"/>
  <c r="S13" i="2" a="1"/>
  <c r="Q76" i="2" a="1"/>
  <c r="D76" i="2" a="1"/>
  <c r="M75" i="2" a="1"/>
  <c r="D75" i="2" a="1"/>
  <c r="O74" i="2" a="1"/>
  <c r="F74" i="2" a="1"/>
  <c r="Q73" i="2" a="1"/>
  <c r="H73" i="2" a="1"/>
  <c r="S72" i="2" a="1"/>
  <c r="J72" i="2" a="1"/>
  <c r="B72" i="2" a="1"/>
  <c r="M71" i="2" a="1"/>
  <c r="D71" i="2" a="1"/>
  <c r="O70" i="2" a="1"/>
  <c r="F70" i="2" a="1"/>
  <c r="Q69" i="2" a="1"/>
  <c r="H69" i="2" a="1"/>
  <c r="S68" i="2" a="1"/>
  <c r="J68" i="2" a="1"/>
  <c r="B68" i="2" a="1"/>
  <c r="D67" i="2" a="1"/>
  <c r="O66" i="2" a="1"/>
  <c r="F66" i="2" a="1"/>
  <c r="Q65" i="2" a="1"/>
  <c r="H65" i="2" a="1"/>
  <c r="S64" i="2" a="1"/>
  <c r="J64" i="2" a="1"/>
  <c r="B64" i="2" a="1"/>
  <c r="D63" i="2" a="1"/>
  <c r="O62" i="2" a="1"/>
  <c r="M60" i="2"/>
  <c r="M58" i="2"/>
  <c r="M56" i="2"/>
  <c r="M54" i="2"/>
  <c r="E47" i="2" a="1"/>
  <c r="I45" i="2" a="1"/>
  <c r="E43" i="2" a="1"/>
  <c r="L42" i="2" a="1"/>
  <c r="M32" i="2"/>
  <c r="G32" i="2" a="1"/>
  <c r="C32" i="2" a="1"/>
  <c r="R31" i="2" a="1"/>
  <c r="N31" i="2" a="1"/>
  <c r="I31" i="2" a="1"/>
  <c r="M30" i="2"/>
  <c r="M28" i="2"/>
  <c r="M26" i="2"/>
  <c r="E25" i="2" a="1"/>
  <c r="M24" i="2"/>
  <c r="M20" i="2"/>
  <c r="M18" i="2"/>
  <c r="M14" i="2"/>
  <c r="N13" i="2" a="1"/>
  <c r="I13" i="2" a="1"/>
  <c r="E13" i="2" a="1"/>
  <c r="T12" i="2" a="1"/>
  <c r="P12" i="2" a="1"/>
  <c r="L12" i="2" a="1"/>
  <c r="G12" i="2" a="1"/>
  <c r="C12" i="2" a="1"/>
  <c r="R11" i="2" a="1"/>
  <c r="E11" i="2" a="1"/>
  <c r="T8" i="2" a="1"/>
  <c r="P8" i="2" a="1"/>
  <c r="L8" i="2" a="1"/>
  <c r="G8" i="2" a="1"/>
  <c r="C8" i="2" a="1"/>
  <c r="Q5" i="2" a="1"/>
  <c r="M5" i="2" a="1"/>
  <c r="Q3" i="2" a="1"/>
  <c r="T77" i="2" a="1"/>
  <c r="N76" i="2" a="1"/>
  <c r="C76" i="2" a="1"/>
  <c r="L75" i="2" a="1"/>
  <c r="C75" i="2" a="1"/>
  <c r="N74" i="2" a="1"/>
  <c r="E74" i="2" a="1"/>
  <c r="P73" i="2" a="1"/>
  <c r="G73" i="2" a="1"/>
  <c r="R72" i="2" a="1"/>
  <c r="I72" i="2" a="1"/>
  <c r="T71" i="2" a="1"/>
  <c r="L71" i="2" a="1"/>
  <c r="C71" i="2" a="1"/>
  <c r="N70" i="2" a="1"/>
  <c r="E70" i="2" a="1"/>
  <c r="P69" i="2" a="1"/>
  <c r="G69" i="2" a="1"/>
  <c r="R68" i="2" a="1"/>
  <c r="I68" i="2" a="1"/>
  <c r="T67" i="2" a="1"/>
  <c r="L67" i="2" a="1"/>
  <c r="C67" i="2" a="1"/>
  <c r="N66" i="2" a="1"/>
  <c r="E66" i="2" a="1"/>
  <c r="P65" i="2" a="1"/>
  <c r="G65" i="2" a="1"/>
  <c r="R64" i="2" a="1"/>
  <c r="I64" i="2" a="1"/>
  <c r="T63" i="2" a="1"/>
  <c r="L63" i="2" a="1"/>
  <c r="C63" i="2" a="1"/>
  <c r="N62" i="2" a="1"/>
  <c r="G62" i="2" a="1"/>
  <c r="C62" i="2" a="1"/>
  <c r="R61" i="2" a="1"/>
  <c r="N61" i="2" a="1"/>
  <c r="I61" i="2" a="1"/>
  <c r="E61" i="2" a="1"/>
  <c r="T60" i="2" a="1"/>
  <c r="P60" i="2" a="1"/>
  <c r="L60" i="2" a="1"/>
  <c r="G60" i="2" a="1"/>
  <c r="C60" i="2" a="1"/>
  <c r="R59" i="2" a="1"/>
  <c r="N59" i="2" a="1"/>
  <c r="I59" i="2" a="1"/>
  <c r="E59" i="2" a="1"/>
  <c r="T58" i="2" a="1"/>
  <c r="P58" i="2" a="1"/>
  <c r="L58" i="2" a="1"/>
  <c r="G58" i="2" a="1"/>
  <c r="C58" i="2" a="1"/>
  <c r="R57" i="2" a="1"/>
  <c r="N57" i="2" a="1"/>
  <c r="I57" i="2" a="1"/>
  <c r="E57" i="2" a="1"/>
  <c r="T56" i="2" a="1"/>
  <c r="P56" i="2" a="1"/>
  <c r="L56" i="2" a="1"/>
  <c r="G56" i="2" a="1"/>
  <c r="C56" i="2" a="1"/>
  <c r="R55" i="2" a="1"/>
  <c r="N55" i="2" a="1"/>
  <c r="I55" i="2" a="1"/>
  <c r="E55" i="2" a="1"/>
  <c r="T54" i="2" a="1"/>
  <c r="P54" i="2" a="1"/>
  <c r="L54" i="2" a="1"/>
  <c r="G54" i="2" a="1"/>
  <c r="C54" i="2" a="1"/>
  <c r="R53" i="2" a="1"/>
  <c r="N53" i="2" a="1"/>
  <c r="I53" i="2" a="1"/>
  <c r="E53" i="2" a="1"/>
  <c r="T52" i="2" a="1"/>
  <c r="P52" i="2" a="1"/>
  <c r="L52" i="2" a="1"/>
  <c r="G52" i="2" a="1"/>
  <c r="C52" i="2" a="1"/>
  <c r="R51" i="2" a="1"/>
  <c r="N51" i="2" a="1"/>
  <c r="I51" i="2" a="1"/>
  <c r="E51" i="2" a="1"/>
  <c r="T50" i="2" a="1"/>
  <c r="P50" i="2" a="1"/>
  <c r="L50" i="2" a="1"/>
  <c r="G50" i="2" a="1"/>
  <c r="C50" i="2" a="1"/>
  <c r="R49" i="2" a="1"/>
  <c r="N49" i="2" a="1"/>
  <c r="I49" i="2" a="1"/>
  <c r="E49" i="2" a="1"/>
  <c r="T48" i="2" a="1"/>
  <c r="P48" i="2" a="1"/>
  <c r="L48" i="2" a="1"/>
  <c r="G48" i="2" a="1"/>
  <c r="C48" i="2" a="1"/>
  <c r="R47" i="2" a="1"/>
  <c r="N47" i="2" a="1"/>
  <c r="I47" i="2" a="1"/>
  <c r="T46" i="2" a="1"/>
  <c r="P46" i="2" a="1"/>
  <c r="L46" i="2" a="1"/>
  <c r="G46" i="2" a="1"/>
  <c r="C46" i="2" a="1"/>
  <c r="R45" i="2" a="1"/>
  <c r="N45" i="2" a="1"/>
  <c r="E45" i="2" a="1"/>
  <c r="T44" i="2" a="1"/>
  <c r="P44" i="2" a="1"/>
  <c r="L44" i="2" a="1"/>
  <c r="G44" i="2" a="1"/>
  <c r="C44" i="2" a="1"/>
  <c r="R43" i="2" a="1"/>
  <c r="N43" i="2" a="1"/>
  <c r="I43" i="2" a="1"/>
  <c r="T42" i="2" a="1"/>
  <c r="P42" i="2" a="1"/>
  <c r="G42" i="2" a="1"/>
  <c r="C42" i="2" a="1"/>
  <c r="R41" i="2" a="1"/>
  <c r="N41" i="2" a="1"/>
  <c r="I41" i="2" a="1"/>
  <c r="E41" i="2" a="1"/>
  <c r="T40" i="2" a="1"/>
  <c r="P40" i="2" a="1"/>
  <c r="L40" i="2" a="1"/>
  <c r="G40" i="2" a="1"/>
  <c r="C40" i="2" a="1"/>
  <c r="R39" i="2" a="1"/>
  <c r="N39" i="2" a="1"/>
  <c r="I39" i="2" a="1"/>
  <c r="E39" i="2" a="1"/>
  <c r="T38" i="2" a="1"/>
  <c r="P38" i="2" a="1"/>
  <c r="L38" i="2" a="1"/>
  <c r="G38" i="2" a="1"/>
  <c r="C38" i="2" a="1"/>
  <c r="R37" i="2" a="1"/>
  <c r="N37" i="2" a="1"/>
  <c r="I37" i="2" a="1"/>
  <c r="E37" i="2" a="1"/>
  <c r="T36" i="2" a="1"/>
  <c r="P36" i="2" a="1"/>
  <c r="L36" i="2" a="1"/>
  <c r="G36" i="2" a="1"/>
  <c r="C36" i="2" a="1"/>
  <c r="R35" i="2" a="1"/>
  <c r="N35" i="2" a="1"/>
  <c r="I35" i="2" a="1"/>
  <c r="E35" i="2" a="1"/>
  <c r="T34" i="2" a="1"/>
  <c r="P34" i="2" a="1"/>
  <c r="L34" i="2" a="1"/>
  <c r="G34" i="2" a="1"/>
  <c r="C34" i="2" a="1"/>
  <c r="R33" i="2" a="1"/>
  <c r="N33" i="2" a="1"/>
  <c r="I33" i="2" a="1"/>
  <c r="E33" i="2" a="1"/>
  <c r="T32" i="2" a="1"/>
  <c r="P32" i="2" a="1"/>
  <c r="L32" i="2" a="1"/>
  <c r="E31" i="2" a="1"/>
  <c r="T30" i="2" a="1"/>
  <c r="P30" i="2" a="1"/>
  <c r="L30" i="2" a="1"/>
  <c r="G30" i="2" a="1"/>
  <c r="C30" i="2" a="1"/>
  <c r="R29" i="2" a="1"/>
  <c r="N29" i="2" a="1"/>
  <c r="I29" i="2" a="1"/>
  <c r="E29" i="2" a="1"/>
  <c r="T28" i="2" a="1"/>
  <c r="P28" i="2" a="1"/>
  <c r="L28" i="2" a="1"/>
  <c r="G28" i="2" a="1"/>
  <c r="C28" i="2" a="1"/>
  <c r="R27" i="2" a="1"/>
  <c r="N27" i="2" a="1"/>
  <c r="I27" i="2" a="1"/>
  <c r="E27" i="2" a="1"/>
  <c r="T26" i="2" a="1"/>
  <c r="P26" i="2" a="1"/>
  <c r="L26" i="2" a="1"/>
  <c r="G26" i="2" a="1"/>
  <c r="C26" i="2" a="1"/>
  <c r="R25" i="2" a="1"/>
  <c r="N25" i="2" a="1"/>
  <c r="I25" i="2" a="1"/>
  <c r="T24" i="2" a="1"/>
  <c r="P24" i="2" a="1"/>
  <c r="L24" i="2" a="1"/>
  <c r="G24" i="2" a="1"/>
  <c r="C24" i="2" a="1"/>
  <c r="R23" i="2" a="1"/>
  <c r="N23" i="2" a="1"/>
  <c r="I23" i="2" a="1"/>
  <c r="E23" i="2" a="1"/>
  <c r="T22" i="2" a="1"/>
  <c r="P22" i="2" a="1"/>
  <c r="L22" i="2" a="1"/>
  <c r="G22" i="2" a="1"/>
  <c r="C22" i="2" a="1"/>
  <c r="R21" i="2" a="1"/>
  <c r="N21" i="2" a="1"/>
  <c r="I21" i="2" a="1"/>
  <c r="E21" i="2" a="1"/>
  <c r="T20" i="2" a="1"/>
  <c r="P20" i="2" a="1"/>
  <c r="L20" i="2" a="1"/>
  <c r="G20" i="2" a="1"/>
  <c r="C20" i="2" a="1"/>
  <c r="R19" i="2" a="1"/>
  <c r="N19" i="2" a="1"/>
  <c r="I19" i="2" a="1"/>
  <c r="E19" i="2" a="1"/>
  <c r="T18" i="2" a="1"/>
  <c r="P18" i="2" a="1"/>
  <c r="L18" i="2" a="1"/>
  <c r="G18" i="2" a="1"/>
  <c r="C18" i="2" a="1"/>
  <c r="R17" i="2" a="1"/>
  <c r="N17" i="2" a="1"/>
  <c r="I17" i="2" a="1"/>
  <c r="E17" i="2" a="1"/>
  <c r="T16" i="2" a="1"/>
  <c r="P16" i="2" a="1"/>
  <c r="L16" i="2" a="1"/>
  <c r="G16" i="2" a="1"/>
  <c r="C16" i="2" a="1"/>
  <c r="R15" i="2" a="1"/>
  <c r="N15" i="2" a="1"/>
  <c r="I15" i="2" a="1"/>
  <c r="E15" i="2" a="1"/>
  <c r="T14" i="2" a="1"/>
  <c r="L14" i="2" a="1"/>
  <c r="G14" i="2" a="1"/>
  <c r="C14" i="2" a="1"/>
  <c r="P77" i="2" a="1"/>
  <c r="M76" i="2" a="1"/>
  <c r="T75" i="2" a="1"/>
  <c r="J75" i="2" a="1"/>
  <c r="B75" i="2" a="1"/>
  <c r="M74" i="2" a="1"/>
  <c r="D74" i="2" a="1"/>
  <c r="O73" i="2" a="1"/>
  <c r="Q72" i="2" a="1"/>
  <c r="H72" i="2" a="1"/>
  <c r="S71" i="2" a="1"/>
  <c r="J71" i="2" a="1"/>
  <c r="B71" i="2" a="1"/>
  <c r="M70" i="2" a="1"/>
  <c r="D70" i="2" a="1"/>
  <c r="O69" i="2" a="1"/>
  <c r="F69" i="2" a="1"/>
  <c r="Q68" i="2" a="1"/>
  <c r="H68" i="2" a="1"/>
  <c r="S67" i="2" a="1"/>
  <c r="J67" i="2" a="1"/>
  <c r="B67" i="2" a="1"/>
  <c r="M66" i="2" a="1"/>
  <c r="D66" i="2" a="1"/>
  <c r="O65" i="2" a="1"/>
  <c r="F65" i="2" a="1"/>
  <c r="Q64" i="2" a="1"/>
  <c r="H64" i="2" a="1"/>
  <c r="S63" i="2" a="1"/>
  <c r="J63" i="2" a="1"/>
  <c r="B63" i="2" a="1"/>
  <c r="J60" i="2" a="1"/>
  <c r="B58" i="2" a="1"/>
  <c r="O46" i="2" a="1"/>
  <c r="O42" i="2" a="1"/>
  <c r="J42" i="2" a="1"/>
  <c r="S32" i="2" a="1"/>
  <c r="F32" i="2" a="1"/>
  <c r="B32" i="2" a="1"/>
  <c r="Q31" i="2" a="1"/>
  <c r="M31" i="2" a="1"/>
  <c r="H31" i="2" a="1"/>
  <c r="B20" i="2" a="1"/>
  <c r="Q17" i="2" a="1"/>
  <c r="O14" i="2" a="1"/>
  <c r="M13" i="2" a="1"/>
  <c r="D13" i="2" a="1"/>
  <c r="S12" i="2" a="1"/>
  <c r="O12" i="2" a="1"/>
  <c r="J12" i="2" a="1"/>
  <c r="F12" i="2" a="1"/>
  <c r="B12" i="2" a="1"/>
  <c r="L76" i="2" a="1"/>
  <c r="S75" i="2" a="1"/>
  <c r="I75" i="2" a="1"/>
  <c r="T74" i="2" a="1"/>
  <c r="L74" i="2" a="1"/>
  <c r="C74" i="2" a="1"/>
  <c r="N73" i="2" a="1"/>
  <c r="P72" i="2" a="1"/>
  <c r="G72" i="2" a="1"/>
  <c r="R71" i="2" a="1"/>
  <c r="I71" i="2" a="1"/>
  <c r="T70" i="2" a="1"/>
  <c r="L70" i="2" a="1"/>
  <c r="C70" i="2" a="1"/>
  <c r="N69" i="2" a="1"/>
  <c r="E69" i="2" a="1"/>
  <c r="P68" i="2" a="1"/>
  <c r="G68" i="2" a="1"/>
  <c r="R67" i="2" a="1"/>
  <c r="I67" i="2" a="1"/>
  <c r="T66" i="2" a="1"/>
  <c r="L66" i="2" a="1"/>
  <c r="C66" i="2" a="1"/>
  <c r="N65" i="2" a="1"/>
  <c r="E65" i="2" a="1"/>
  <c r="P64" i="2" a="1"/>
  <c r="G64" i="2" a="1"/>
  <c r="R63" i="2" a="1"/>
  <c r="I63" i="2" a="1"/>
  <c r="T62" i="2" a="1"/>
  <c r="L62" i="2" a="1"/>
  <c r="F62" i="2" a="1"/>
  <c r="B62" i="2" a="1"/>
  <c r="Q61" i="2" a="1"/>
  <c r="H61" i="2" a="1"/>
  <c r="D61" i="2" a="1"/>
  <c r="S60" i="2" a="1"/>
  <c r="O60" i="2" a="1"/>
  <c r="F60" i="2" a="1"/>
  <c r="B60" i="2" a="1"/>
  <c r="Q59" i="2" a="1"/>
  <c r="H59" i="2" a="1"/>
  <c r="D59" i="2" a="1"/>
  <c r="S58" i="2" a="1"/>
  <c r="O58" i="2" a="1"/>
  <c r="J58" i="2" a="1"/>
  <c r="F58" i="2" a="1"/>
  <c r="Q57" i="2" a="1"/>
  <c r="H57" i="2" a="1"/>
  <c r="D57" i="2" a="1"/>
  <c r="S56" i="2" a="1"/>
  <c r="O56" i="2" a="1"/>
  <c r="J56" i="2" a="1"/>
  <c r="F56" i="2" a="1"/>
  <c r="B56" i="2" a="1"/>
  <c r="Q55" i="2" a="1"/>
  <c r="H55" i="2" a="1"/>
  <c r="D55" i="2" a="1"/>
  <c r="S54" i="2" a="1"/>
  <c r="O54" i="2" a="1"/>
  <c r="J54" i="2" a="1"/>
  <c r="F54" i="2" a="1"/>
  <c r="B54" i="2" a="1"/>
  <c r="Q53" i="2" a="1"/>
  <c r="H53" i="2" a="1"/>
  <c r="D53" i="2" a="1"/>
  <c r="S52" i="2" a="1"/>
  <c r="O52" i="2" a="1"/>
  <c r="J52" i="2" a="1"/>
  <c r="F52" i="2" a="1"/>
  <c r="B52" i="2" a="1"/>
  <c r="Q51" i="2" a="1"/>
  <c r="M51" i="2" a="1"/>
  <c r="H51" i="2" a="1"/>
  <c r="D51" i="2" a="1"/>
  <c r="S50" i="2" a="1"/>
  <c r="O50" i="2" a="1"/>
  <c r="J50" i="2" a="1"/>
  <c r="F50" i="2" a="1"/>
  <c r="B50" i="2" a="1"/>
  <c r="Q49" i="2" a="1"/>
  <c r="M49" i="2" a="1"/>
  <c r="H49" i="2" a="1"/>
  <c r="D49" i="2" a="1"/>
  <c r="S48" i="2" a="1"/>
  <c r="O48" i="2" a="1"/>
  <c r="J48" i="2" a="1"/>
  <c r="F48" i="2" a="1"/>
  <c r="B48" i="2" a="1"/>
  <c r="Q47" i="2" a="1"/>
  <c r="H47" i="2" a="1"/>
  <c r="D47" i="2" a="1"/>
  <c r="S46" i="2" a="1"/>
  <c r="J46" i="2" a="1"/>
  <c r="F46" i="2" a="1"/>
  <c r="B46" i="2" a="1"/>
  <c r="Q45" i="2" a="1"/>
  <c r="M45" i="2" a="1"/>
  <c r="H45" i="2" a="1"/>
  <c r="D45" i="2" a="1"/>
  <c r="S44" i="2" a="1"/>
  <c r="O44" i="2" a="1"/>
  <c r="J44" i="2" a="1"/>
  <c r="F44" i="2" a="1"/>
  <c r="B44" i="2" a="1"/>
  <c r="Q43" i="2" a="1"/>
  <c r="H43" i="2" a="1"/>
  <c r="D43" i="2" a="1"/>
  <c r="S42" i="2" a="1"/>
  <c r="F42" i="2" a="1"/>
  <c r="B42" i="2" a="1"/>
  <c r="Q41" i="2" a="1"/>
  <c r="M41" i="2" a="1"/>
  <c r="H41" i="2" a="1"/>
  <c r="D41" i="2" a="1"/>
  <c r="S40" i="2" a="1"/>
  <c r="O40" i="2" a="1"/>
  <c r="J40" i="2" a="1"/>
  <c r="F40" i="2" a="1"/>
  <c r="B40" i="2" a="1"/>
  <c r="Q39" i="2" a="1"/>
  <c r="M39" i="2" a="1"/>
  <c r="H39" i="2" a="1"/>
  <c r="D39" i="2" a="1"/>
  <c r="S38" i="2" a="1"/>
  <c r="O38" i="2" a="1"/>
  <c r="J38" i="2" a="1"/>
  <c r="F38" i="2" a="1"/>
  <c r="B38" i="2" a="1"/>
  <c r="Q37" i="2" a="1"/>
  <c r="M37" i="2" a="1"/>
  <c r="H37" i="2" a="1"/>
  <c r="D37" i="2" a="1"/>
  <c r="S36" i="2" a="1"/>
  <c r="O36" i="2" a="1"/>
  <c r="J36" i="2" a="1"/>
  <c r="F36" i="2" a="1"/>
  <c r="B36" i="2" a="1"/>
  <c r="Q35" i="2" a="1"/>
  <c r="H35" i="2" a="1"/>
  <c r="D35" i="2" a="1"/>
  <c r="S34" i="2" a="1"/>
  <c r="O34" i="2" a="1"/>
  <c r="J34" i="2" a="1"/>
  <c r="F34" i="2" a="1"/>
  <c r="B34" i="2" a="1"/>
  <c r="Q33" i="2" a="1"/>
  <c r="H33" i="2" a="1"/>
  <c r="D33" i="2" a="1"/>
  <c r="O32" i="2" a="1"/>
  <c r="J32" i="2" a="1"/>
  <c r="D31" i="2" a="1"/>
  <c r="S30" i="2" a="1"/>
  <c r="O30" i="2" a="1"/>
  <c r="J30" i="2" a="1"/>
  <c r="F30" i="2" a="1"/>
  <c r="B30" i="2" a="1"/>
  <c r="Q29" i="2" a="1"/>
  <c r="H29" i="2" a="1"/>
  <c r="D29" i="2" a="1"/>
  <c r="S28" i="2" a="1"/>
  <c r="O28" i="2" a="1"/>
  <c r="J28" i="2" a="1"/>
  <c r="F28" i="2" a="1"/>
  <c r="B28" i="2" a="1"/>
  <c r="Q27" i="2" a="1"/>
  <c r="H27" i="2" a="1"/>
  <c r="D27" i="2" a="1"/>
  <c r="S26" i="2" a="1"/>
  <c r="O26" i="2" a="1"/>
  <c r="J26" i="2" a="1"/>
  <c r="F26" i="2" a="1"/>
  <c r="B26" i="2" a="1"/>
  <c r="Q25" i="2" a="1"/>
  <c r="H25" i="2" a="1"/>
  <c r="D25" i="2" a="1"/>
  <c r="S24" i="2" a="1"/>
  <c r="O24" i="2" a="1"/>
  <c r="J24" i="2" a="1"/>
  <c r="F24" i="2" a="1"/>
  <c r="B24" i="2" a="1"/>
  <c r="Q23" i="2" a="1"/>
  <c r="H23" i="2" a="1"/>
  <c r="D23" i="2" a="1"/>
  <c r="S22" i="2" a="1"/>
  <c r="O22" i="2" a="1"/>
  <c r="J22" i="2" a="1"/>
  <c r="F22" i="2" a="1"/>
  <c r="B22" i="2" a="1"/>
  <c r="Q21" i="2" a="1"/>
  <c r="H21" i="2" a="1"/>
  <c r="D21" i="2" a="1"/>
  <c r="S20" i="2" a="1"/>
  <c r="O20" i="2" a="1"/>
  <c r="J20" i="2" a="1"/>
  <c r="F20" i="2" a="1"/>
  <c r="Q19" i="2" a="1"/>
  <c r="H19" i="2" a="1"/>
  <c r="D19" i="2" a="1"/>
  <c r="S18" i="2" a="1"/>
  <c r="O18" i="2" a="1"/>
  <c r="J18" i="2" a="1"/>
  <c r="F18" i="2" a="1"/>
  <c r="B18" i="2" a="1"/>
  <c r="H17" i="2" a="1"/>
  <c r="D17" i="2" a="1"/>
  <c r="S16" i="2" a="1"/>
  <c r="O16" i="2" a="1"/>
  <c r="J16" i="2" a="1"/>
  <c r="F16" i="2" a="1"/>
  <c r="B16" i="2" a="1"/>
  <c r="Q15" i="2" a="1"/>
  <c r="L77" i="2" a="1"/>
  <c r="I76" i="2" a="1"/>
  <c r="R75" i="2" a="1"/>
  <c r="H75" i="2" a="1"/>
  <c r="S74" i="2" a="1"/>
  <c r="J74" i="2" a="1"/>
  <c r="B74" i="2" a="1"/>
  <c r="M73" i="2" a="1"/>
  <c r="O72" i="2" a="1"/>
  <c r="F72" i="2" a="1"/>
  <c r="Q71" i="2" a="1"/>
  <c r="H71" i="2" a="1"/>
  <c r="S70" i="2" a="1"/>
  <c r="J70" i="2" a="1"/>
  <c r="B70" i="2" a="1"/>
  <c r="M69" i="2" a="1"/>
  <c r="D69" i="2" a="1"/>
  <c r="O68" i="2" a="1"/>
  <c r="F68" i="2" a="1"/>
  <c r="Q67" i="2" a="1"/>
  <c r="H67" i="2" a="1"/>
  <c r="S66" i="2" a="1"/>
  <c r="J66" i="2" a="1"/>
  <c r="B66" i="2" a="1"/>
  <c r="M65" i="2" a="1"/>
  <c r="D65" i="2" a="1"/>
  <c r="O64" i="2" a="1"/>
  <c r="F64" i="2" a="1"/>
  <c r="Q63" i="2" a="1"/>
  <c r="H63" i="2" a="1"/>
  <c r="S62" i="2" a="1"/>
  <c r="J62" i="2" a="1"/>
  <c r="M61" i="2"/>
  <c r="M59" i="2"/>
  <c r="M57" i="2"/>
  <c r="M55" i="2"/>
  <c r="M53" i="2"/>
  <c r="P51" i="2" a="1"/>
  <c r="M47" i="2"/>
  <c r="I46" i="2" a="1"/>
  <c r="M43" i="2"/>
  <c r="C43" i="2" a="1"/>
  <c r="N42" i="2" a="1"/>
  <c r="I42" i="2" a="1"/>
  <c r="M35" i="2"/>
  <c r="L33" i="2" a="1"/>
  <c r="G33" i="2" a="1"/>
  <c r="R32" i="2" a="1"/>
  <c r="E32" i="2" a="1"/>
  <c r="P31" i="2" a="1"/>
  <c r="L31" i="2" a="1"/>
  <c r="M29" i="2"/>
  <c r="M27" i="2"/>
  <c r="M25" i="2"/>
  <c r="M23" i="2"/>
  <c r="M21" i="2"/>
  <c r="M19" i="2"/>
  <c r="M17" i="2"/>
  <c r="M15" i="2"/>
  <c r="P13" i="2" a="1"/>
  <c r="L13" i="2" a="1"/>
  <c r="G13" i="2" a="1"/>
  <c r="C13" i="2" a="1"/>
  <c r="R12" i="2" a="1"/>
  <c r="N12" i="2" a="1"/>
  <c r="I12" i="2" a="1"/>
  <c r="E12" i="2" a="1"/>
  <c r="T11" i="2" a="1"/>
  <c r="M11" i="2"/>
  <c r="R8" i="2" a="1"/>
  <c r="N8" i="2" a="1"/>
  <c r="I8" i="2" a="1"/>
  <c r="E8" i="2" a="1"/>
  <c r="O5" i="2" a="1"/>
  <c r="J3" i="2" a="1"/>
  <c r="G77" i="2" a="1"/>
  <c r="H76" i="2" a="1"/>
  <c r="P75" i="2" a="1"/>
  <c r="G75" i="2" a="1"/>
  <c r="R74" i="2" a="1"/>
  <c r="I74" i="2" a="1"/>
  <c r="T73" i="2" a="1"/>
  <c r="L73" i="2" a="1"/>
  <c r="C73" i="2" a="1"/>
  <c r="N72" i="2" a="1"/>
  <c r="E72" i="2" a="1"/>
  <c r="P71" i="2" a="1"/>
  <c r="G71" i="2" a="1"/>
  <c r="I70" i="2" a="1"/>
  <c r="T69" i="2" a="1"/>
  <c r="L69" i="2" a="1"/>
  <c r="C69" i="2" a="1"/>
  <c r="N68" i="2" a="1"/>
  <c r="E68" i="2" a="1"/>
  <c r="P67" i="2" a="1"/>
  <c r="G67" i="2" a="1"/>
  <c r="R66" i="2" a="1"/>
  <c r="I66" i="2" a="1"/>
  <c r="T65" i="2" a="1"/>
  <c r="L65" i="2" a="1"/>
  <c r="C65" i="2" a="1"/>
  <c r="N64" i="2" a="1"/>
  <c r="E64" i="2" a="1"/>
  <c r="P63" i="2" a="1"/>
  <c r="G63" i="2" a="1"/>
  <c r="R62" i="2" a="1"/>
  <c r="E62" i="2" a="1"/>
  <c r="T61" i="2" a="1"/>
  <c r="P61" i="2" a="1"/>
  <c r="L61" i="2" a="1"/>
  <c r="G61" i="2" a="1"/>
  <c r="C61" i="2" a="1"/>
  <c r="R60" i="2" a="1"/>
  <c r="N60" i="2" a="1"/>
  <c r="I60" i="2" a="1"/>
  <c r="E60" i="2" a="1"/>
  <c r="T59" i="2" a="1"/>
  <c r="P59" i="2" a="1"/>
  <c r="L59" i="2" a="1"/>
  <c r="G59" i="2" a="1"/>
  <c r="C59" i="2" a="1"/>
  <c r="R58" i="2" a="1"/>
  <c r="N58" i="2" a="1"/>
  <c r="I58" i="2" a="1"/>
  <c r="E58" i="2" a="1"/>
  <c r="T57" i="2" a="1"/>
  <c r="P57" i="2" a="1"/>
  <c r="L57" i="2" a="1"/>
  <c r="G57" i="2" a="1"/>
  <c r="C57" i="2" a="1"/>
  <c r="R56" i="2" a="1"/>
  <c r="N56" i="2" a="1"/>
  <c r="I56" i="2" a="1"/>
  <c r="E56" i="2" a="1"/>
  <c r="T55" i="2" a="1"/>
  <c r="P55" i="2" a="1"/>
  <c r="L55" i="2" a="1"/>
  <c r="G55" i="2" a="1"/>
  <c r="C55" i="2" a="1"/>
  <c r="R54" i="2" a="1"/>
  <c r="N54" i="2" a="1"/>
  <c r="I54" i="2" a="1"/>
  <c r="E54" i="2" a="1"/>
  <c r="T53" i="2" a="1"/>
  <c r="P53" i="2" a="1"/>
  <c r="L53" i="2" a="1"/>
  <c r="G53" i="2" a="1"/>
  <c r="C53" i="2" a="1"/>
  <c r="R52" i="2" a="1"/>
  <c r="N52" i="2" a="1"/>
  <c r="I52" i="2" a="1"/>
  <c r="E52" i="2" a="1"/>
  <c r="T51" i="2" a="1"/>
  <c r="L51" i="2" a="1"/>
  <c r="G51" i="2" a="1"/>
  <c r="C51" i="2" a="1"/>
  <c r="R50" i="2" a="1"/>
  <c r="N50" i="2" a="1"/>
  <c r="I50" i="2" a="1"/>
  <c r="E50" i="2" a="1"/>
  <c r="T49" i="2" a="1"/>
  <c r="P49" i="2" a="1"/>
  <c r="L49" i="2" a="1"/>
  <c r="G49" i="2" a="1"/>
  <c r="C49" i="2" a="1"/>
  <c r="R48" i="2" a="1"/>
  <c r="N48" i="2" a="1"/>
  <c r="I48" i="2" a="1"/>
  <c r="E48" i="2" a="1"/>
  <c r="T47" i="2" a="1"/>
  <c r="P47" i="2" a="1"/>
  <c r="L47" i="2" a="1"/>
  <c r="G47" i="2" a="1"/>
  <c r="C47" i="2" a="1"/>
  <c r="R46" i="2" a="1"/>
  <c r="N46" i="2" a="1"/>
  <c r="E46" i="2" a="1"/>
  <c r="T45" i="2" a="1"/>
  <c r="P45" i="2" a="1"/>
  <c r="L45" i="2" a="1"/>
  <c r="G45" i="2" a="1"/>
  <c r="C45" i="2" a="1"/>
  <c r="R44" i="2" a="1"/>
  <c r="N44" i="2" a="1"/>
  <c r="I44" i="2" a="1"/>
  <c r="E44" i="2" a="1"/>
  <c r="T43" i="2" a="1"/>
  <c r="P43" i="2" a="1"/>
  <c r="L43" i="2" a="1"/>
  <c r="G43" i="2" a="1"/>
  <c r="R42" i="2" a="1"/>
  <c r="E42" i="2" a="1"/>
  <c r="T41" i="2" a="1"/>
  <c r="P41" i="2" a="1"/>
  <c r="L41" i="2" a="1"/>
  <c r="G41" i="2" a="1"/>
  <c r="C41" i="2" a="1"/>
  <c r="R40" i="2" a="1"/>
  <c r="N40" i="2" a="1"/>
  <c r="I40" i="2" a="1"/>
  <c r="E40" i="2" a="1"/>
  <c r="T39" i="2" a="1"/>
  <c r="P39" i="2" a="1"/>
  <c r="L39" i="2" a="1"/>
  <c r="G39" i="2" a="1"/>
  <c r="C39" i="2" a="1"/>
  <c r="R38" i="2" a="1"/>
  <c r="N38" i="2" a="1"/>
  <c r="I38" i="2" a="1"/>
  <c r="E38" i="2" a="1"/>
  <c r="T37" i="2" a="1"/>
  <c r="P37" i="2" a="1"/>
  <c r="L37" i="2" a="1"/>
  <c r="G37" i="2" a="1"/>
  <c r="C37" i="2" a="1"/>
  <c r="R36" i="2" a="1"/>
  <c r="N36" i="2" a="1"/>
  <c r="I36" i="2" a="1"/>
  <c r="E36" i="2" a="1"/>
  <c r="T35" i="2" a="1"/>
  <c r="P35" i="2" a="1"/>
  <c r="L35" i="2" a="1"/>
  <c r="G35" i="2" a="1"/>
  <c r="C35" i="2" a="1"/>
  <c r="R34" i="2" a="1"/>
  <c r="N34" i="2" a="1"/>
  <c r="I34" i="2" a="1"/>
  <c r="E34" i="2" a="1"/>
  <c r="T33" i="2" a="1"/>
  <c r="P33" i="2" a="1"/>
  <c r="M33" i="2"/>
  <c r="C33" i="2" a="1"/>
  <c r="N32" i="2" a="1"/>
  <c r="I32" i="2" a="1"/>
  <c r="T31" i="2" a="1"/>
  <c r="G31" i="2" a="1"/>
  <c r="C31" i="2" a="1"/>
  <c r="R30" i="2" a="1"/>
  <c r="N30" i="2" a="1"/>
  <c r="I30" i="2" a="1"/>
  <c r="E30" i="2" a="1"/>
  <c r="T29" i="2" a="1"/>
  <c r="P29" i="2" a="1"/>
  <c r="L29" i="2" a="1"/>
  <c r="G29" i="2" a="1"/>
  <c r="C29" i="2" a="1"/>
  <c r="R28" i="2" a="1"/>
  <c r="N28" i="2" a="1"/>
  <c r="I28" i="2" a="1"/>
  <c r="E28" i="2" a="1"/>
  <c r="T27" i="2" a="1"/>
  <c r="P27" i="2" a="1"/>
  <c r="L27" i="2" a="1"/>
  <c r="G27" i="2" a="1"/>
  <c r="C27" i="2" a="1"/>
  <c r="R26" i="2" a="1"/>
  <c r="N26" i="2" a="1"/>
  <c r="I26" i="2" a="1"/>
  <c r="E26" i="2" a="1"/>
  <c r="T25" i="2" a="1"/>
  <c r="P25" i="2" a="1"/>
  <c r="L25" i="2" a="1"/>
  <c r="G25" i="2" a="1"/>
  <c r="C25" i="2" a="1"/>
  <c r="R24" i="2" a="1"/>
  <c r="N24" i="2" a="1"/>
  <c r="I24" i="2" a="1"/>
  <c r="E24" i="2" a="1"/>
  <c r="T23" i="2" a="1"/>
  <c r="P23" i="2" a="1"/>
  <c r="L23" i="2" a="1"/>
  <c r="G23" i="2" a="1"/>
  <c r="C23" i="2" a="1"/>
  <c r="R22" i="2" a="1"/>
  <c r="N22" i="2" a="1"/>
  <c r="I22" i="2" a="1"/>
  <c r="E22" i="2" a="1"/>
  <c r="T21" i="2" a="1"/>
  <c r="P21" i="2" a="1"/>
  <c r="L21" i="2" a="1"/>
  <c r="C21" i="2" a="1"/>
  <c r="R20" i="2" a="1"/>
  <c r="N20" i="2" a="1"/>
  <c r="C77" i="2" a="1"/>
  <c r="G76" i="2" a="1"/>
  <c r="O75" i="2" a="1"/>
  <c r="F75" i="2" a="1"/>
  <c r="Q74" i="2" a="1"/>
  <c r="H74" i="2" a="1"/>
  <c r="S73" i="2" a="1"/>
  <c r="J73" i="2" a="1"/>
  <c r="B73" i="2" a="1"/>
  <c r="D72" i="2" a="1"/>
  <c r="O71" i="2" a="1"/>
  <c r="F71" i="2" a="1"/>
  <c r="Q70" i="2" a="1"/>
  <c r="H70" i="2" a="1"/>
  <c r="S69" i="2" a="1"/>
  <c r="J69" i="2" a="1"/>
  <c r="B69" i="2" a="1"/>
  <c r="M68" i="2" a="1"/>
  <c r="D68" i="2" a="1"/>
  <c r="O67" i="2" a="1"/>
  <c r="F67" i="2" a="1"/>
  <c r="Q66" i="2" a="1"/>
  <c r="H66" i="2" a="1"/>
  <c r="S65" i="2" a="1"/>
  <c r="J65" i="2" a="1"/>
  <c r="B65" i="2" a="1"/>
  <c r="M64" i="2" a="1"/>
  <c r="D64" i="2" a="1"/>
  <c r="O63" i="2" a="1"/>
  <c r="F63" i="2" a="1"/>
  <c r="Q62" i="2" a="1"/>
  <c r="I62" i="2" a="1"/>
  <c r="O51" i="2" a="1"/>
  <c r="F47" i="2" a="1"/>
  <c r="M44" i="2" a="1"/>
  <c r="M42" i="2" a="1"/>
  <c r="H42" i="2" a="1"/>
  <c r="M36" i="2" a="1"/>
  <c r="D34" i="2" a="1"/>
  <c r="H32" i="2" a="1"/>
  <c r="D32" i="2" a="1"/>
  <c r="S31" i="2" a="1"/>
  <c r="O31" i="2" a="1"/>
  <c r="J31" i="2" a="1"/>
  <c r="B19" i="2" a="1"/>
  <c r="D14" i="2" a="1"/>
  <c r="O13" i="2" a="1"/>
  <c r="J13" i="2" a="1"/>
  <c r="F13" i="2" a="1"/>
  <c r="B13" i="2" a="1"/>
  <c r="Q12" i="2" a="1"/>
  <c r="M12" i="2" a="1"/>
  <c r="H12" i="2" a="1"/>
  <c r="D12" i="2" a="1"/>
  <c r="S11" i="2" a="1"/>
  <c r="B9" i="2" a="1"/>
  <c r="Q8" i="2" a="1"/>
  <c r="H8" i="2" a="1"/>
  <c r="D8" i="2" a="1"/>
  <c r="I7" i="2" a="1"/>
  <c r="N5" i="2" a="1"/>
  <c r="M4" i="2"/>
  <c r="I20" i="2" a="1"/>
  <c r="R18" i="2" a="1"/>
  <c r="L17" i="2" a="1"/>
  <c r="P15" i="2" a="1"/>
  <c r="R14" i="2" a="1"/>
  <c r="E14" i="2" a="1"/>
  <c r="J11" i="2" a="1"/>
  <c r="B11" i="2" a="1"/>
  <c r="N10" i="2" a="1"/>
  <c r="S9" i="2" a="1"/>
  <c r="M9" i="2" a="1"/>
  <c r="E9" i="2" a="1"/>
  <c r="C7" i="2" a="1"/>
  <c r="O6" i="2" a="1"/>
  <c r="H6" i="2" a="1"/>
  <c r="G5" i="2" a="1"/>
  <c r="S4" i="2" a="1"/>
  <c r="R3" i="2" a="1"/>
  <c r="L3" i="2" a="1"/>
  <c r="D3" i="2" a="1"/>
  <c r="C3" i="2" a="1"/>
  <c r="Q4" i="2" a="1"/>
  <c r="D15" i="2" a="1"/>
  <c r="R6" i="2" a="1"/>
  <c r="E20" i="2" a="1"/>
  <c r="N18" i="2" a="1"/>
  <c r="G17" i="2" a="1"/>
  <c r="P14" i="2" a="1"/>
  <c r="B14" i="2" a="1"/>
  <c r="I11" i="2" a="1"/>
  <c r="T10" i="2" a="1"/>
  <c r="M10" i="2" a="1"/>
  <c r="F10" i="2" a="1"/>
  <c r="R9" i="2" a="1"/>
  <c r="L9" i="2" a="1"/>
  <c r="J8" i="2" a="1"/>
  <c r="P7" i="2" a="1"/>
  <c r="H7" i="2" a="1"/>
  <c r="B7" i="2" a="1"/>
  <c r="G6" i="2" a="1"/>
  <c r="T5" i="2" a="1"/>
  <c r="F5" i="2" a="1"/>
  <c r="L4" i="2" a="1"/>
  <c r="E4" i="2" a="1"/>
  <c r="I3" i="2" a="1"/>
  <c r="C4" i="2" a="1"/>
  <c r="B3" i="2" a="1"/>
  <c r="I16" i="2" a="1"/>
  <c r="O9" i="2" a="1"/>
  <c r="E7" i="2" a="1"/>
  <c r="D6" i="2" a="1"/>
  <c r="C5" i="2" a="1"/>
  <c r="T19" i="2" a="1"/>
  <c r="C17" i="2" a="1"/>
  <c r="L15" i="2" a="1"/>
  <c r="T13" i="2" a="1"/>
  <c r="Q11" i="2" a="1"/>
  <c r="H11" i="2" a="1"/>
  <c r="S10" i="2" a="1"/>
  <c r="L10" i="2" a="1"/>
  <c r="E10" i="2" a="1"/>
  <c r="J9" i="2" a="1"/>
  <c r="D9" i="2" a="1"/>
  <c r="B8" i="2" a="1"/>
  <c r="O7" i="2" a="1"/>
  <c r="T6" i="2" a="1"/>
  <c r="N6" i="2" a="1"/>
  <c r="F6" i="2" a="1"/>
  <c r="S5" i="2" a="1"/>
  <c r="L5" i="2" a="1"/>
  <c r="E5" i="2" a="1"/>
  <c r="R4" i="2" a="1"/>
  <c r="J4" i="2" a="1"/>
  <c r="D4" i="2" a="1"/>
  <c r="P3" i="2" a="1"/>
  <c r="T17" i="2" a="1"/>
  <c r="O4" i="2" a="1"/>
  <c r="P19" i="2" a="1"/>
  <c r="I18" i="2" a="1"/>
  <c r="R16" i="2" a="1"/>
  <c r="H15" i="2" a="1"/>
  <c r="N14" i="2" a="1"/>
  <c r="R13" i="2" a="1"/>
  <c r="H13" i="2" a="1"/>
  <c r="P11" i="2" a="1"/>
  <c r="G11" i="2" a="1"/>
  <c r="R10" i="2" a="1"/>
  <c r="D10" i="2" a="1"/>
  <c r="Q9" i="2" a="1"/>
  <c r="I9" i="2" a="1"/>
  <c r="C9" i="2" a="1"/>
  <c r="O8" i="2" a="1"/>
  <c r="N7" i="2" a="1"/>
  <c r="G7" i="2" a="1"/>
  <c r="S6" i="2" a="1"/>
  <c r="M6" i="2" a="1"/>
  <c r="R5" i="2" a="1"/>
  <c r="D5" i="2" a="1"/>
  <c r="H3" i="2" a="1"/>
  <c r="I10" i="2" a="1"/>
  <c r="S7" i="2" a="1"/>
  <c r="J6" i="2" a="1"/>
  <c r="I5" i="2" a="1"/>
  <c r="H4" i="2" a="1"/>
  <c r="E18" i="2" a="1"/>
  <c r="N16" i="2" a="1"/>
  <c r="G15" i="2" a="1"/>
  <c r="Q13" i="2" a="1"/>
  <c r="O11" i="2" a="1"/>
  <c r="F11" i="2" a="1"/>
  <c r="Q10" i="2" a="1"/>
  <c r="J10" i="2" a="1"/>
  <c r="C10" i="2" a="1"/>
  <c r="P9" i="2" a="1"/>
  <c r="T7" i="2" a="1"/>
  <c r="F7" i="2" a="1"/>
  <c r="L6" i="2" a="1"/>
  <c r="E6" i="2" a="1"/>
  <c r="J5" i="2" a="1"/>
  <c r="P4" i="2" a="1"/>
  <c r="I4" i="2" a="1"/>
  <c r="B4" i="2" a="1"/>
  <c r="O3" i="2" a="1"/>
  <c r="J14" i="2" a="1"/>
  <c r="N11" i="2" a="1"/>
  <c r="P10" i="2" a="1"/>
  <c r="H9" i="2" a="1"/>
  <c r="M7" i="2"/>
  <c r="P5" i="2" a="1"/>
  <c r="N3" i="2" a="1"/>
  <c r="L19" i="2" a="1"/>
  <c r="G21" i="2" a="1"/>
  <c r="G19" i="2" a="1"/>
  <c r="P17" i="2" a="1"/>
  <c r="E16" i="2" a="1"/>
  <c r="C15" i="2" a="1"/>
  <c r="I14" i="2" a="1"/>
  <c r="D11" i="2" a="1"/>
  <c r="H10" i="2" a="1"/>
  <c r="B10" i="2" a="1"/>
  <c r="N9" i="2" a="1"/>
  <c r="G9" i="2" a="1"/>
  <c r="S8" i="2" a="1"/>
  <c r="F8" i="2" a="1"/>
  <c r="R7" i="2" a="1"/>
  <c r="L7" i="2" a="1"/>
  <c r="D7" i="2" a="1"/>
  <c r="Q6" i="2" a="1"/>
  <c r="C6" i="2" a="1"/>
  <c r="H5" i="2" a="1"/>
  <c r="B5" i="2" a="1"/>
  <c r="G4" i="2" a="1"/>
  <c r="T3" i="2" a="1"/>
  <c r="M3" i="2" a="1"/>
  <c r="F3" i="2" a="1"/>
  <c r="C19" i="2" a="1"/>
  <c r="T15" i="2" a="1"/>
  <c r="S14" i="2" a="1"/>
  <c r="F14" i="2" a="1"/>
  <c r="L11" i="2" a="1"/>
  <c r="C11" i="2" a="1"/>
  <c r="O10" i="2" a="1"/>
  <c r="G10" i="2" a="1"/>
  <c r="T9" i="2" a="1"/>
  <c r="F9" i="2" a="1"/>
  <c r="M8" i="2"/>
  <c r="Q7" i="2" a="1"/>
  <c r="J7" i="2" a="1"/>
  <c r="P6" i="2" a="1"/>
  <c r="I6" i="2" a="1"/>
  <c r="B6" i="2" a="1"/>
  <c r="T4" i="2" a="1"/>
  <c r="N4" i="2" a="1"/>
  <c r="F4" i="2" a="1"/>
  <c r="S3" i="2" a="1"/>
  <c r="E3" i="2" a="1"/>
  <c r="G3" i="2" a="1"/>
  <c r="G3" i="2" l="1"/>
  <c r="E3" i="2"/>
  <c r="S3" i="2"/>
  <c r="F4" i="2"/>
  <c r="N4" i="2"/>
  <c r="T4" i="2"/>
  <c r="B6" i="2"/>
  <c r="I6" i="2"/>
  <c r="P6" i="2"/>
  <c r="J7" i="2"/>
  <c r="Q7" i="2"/>
  <c r="F9" i="2"/>
  <c r="T9" i="2"/>
  <c r="G10" i="2"/>
  <c r="O10" i="2"/>
  <c r="C11" i="2"/>
  <c r="L11" i="2"/>
  <c r="F14" i="2"/>
  <c r="S14" i="2"/>
  <c r="T15" i="2"/>
  <c r="C19" i="2"/>
  <c r="F3" i="2"/>
  <c r="M3" i="2"/>
  <c r="T3" i="2"/>
  <c r="G4" i="2"/>
  <c r="B5" i="2"/>
  <c r="H5" i="2"/>
  <c r="C6" i="2"/>
  <c r="Q6" i="2"/>
  <c r="D7" i="2"/>
  <c r="L7" i="2"/>
  <c r="R7" i="2"/>
  <c r="F8" i="2"/>
  <c r="S8" i="2"/>
  <c r="G9" i="2"/>
  <c r="N9" i="2"/>
  <c r="B10" i="2"/>
  <c r="H10" i="2"/>
  <c r="D11" i="2"/>
  <c r="I14" i="2"/>
  <c r="C15" i="2"/>
  <c r="E16" i="2"/>
  <c r="P17" i="2"/>
  <c r="G19" i="2"/>
  <c r="G21" i="2"/>
  <c r="L19" i="2"/>
  <c r="N3" i="2"/>
  <c r="P5" i="2"/>
  <c r="H9" i="2"/>
  <c r="P10" i="2"/>
  <c r="N11" i="2"/>
  <c r="J14" i="2"/>
  <c r="O3" i="2"/>
  <c r="B4" i="2"/>
  <c r="I4" i="2"/>
  <c r="P4" i="2"/>
  <c r="J5" i="2"/>
  <c r="E6" i="2"/>
  <c r="L6" i="2"/>
  <c r="F7" i="2"/>
  <c r="T7" i="2"/>
  <c r="P9" i="2"/>
  <c r="C10" i="2"/>
  <c r="K10" i="2" s="1"/>
  <c r="J10" i="2"/>
  <c r="Q10" i="2"/>
  <c r="F11" i="2"/>
  <c r="O11" i="2"/>
  <c r="Q13" i="2"/>
  <c r="G15" i="2"/>
  <c r="N16" i="2"/>
  <c r="E18" i="2"/>
  <c r="H4" i="2"/>
  <c r="I5" i="2"/>
  <c r="J6" i="2"/>
  <c r="S7" i="2"/>
  <c r="I10" i="2"/>
  <c r="H3" i="2"/>
  <c r="D5" i="2"/>
  <c r="R5" i="2"/>
  <c r="M6" i="2"/>
  <c r="S6" i="2"/>
  <c r="G7" i="2"/>
  <c r="N7" i="2"/>
  <c r="O8" i="2"/>
  <c r="I9" i="2"/>
  <c r="Q9" i="2"/>
  <c r="D10" i="2"/>
  <c r="R10" i="2"/>
  <c r="G11" i="2"/>
  <c r="P11" i="2"/>
  <c r="H13" i="2"/>
  <c r="R13" i="2"/>
  <c r="N14" i="2"/>
  <c r="H15" i="2"/>
  <c r="R16" i="2"/>
  <c r="I18" i="2"/>
  <c r="P19" i="2"/>
  <c r="O4" i="2"/>
  <c r="T17" i="2"/>
  <c r="P3" i="2"/>
  <c r="D4" i="2"/>
  <c r="J4" i="2"/>
  <c r="R4" i="2"/>
  <c r="E5" i="2"/>
  <c r="L5" i="2"/>
  <c r="S5" i="2"/>
  <c r="F6" i="2"/>
  <c r="N6" i="2"/>
  <c r="T6" i="2"/>
  <c r="O7" i="2"/>
  <c r="B8" i="2"/>
  <c r="D9" i="2"/>
  <c r="J9" i="2"/>
  <c r="E10" i="2"/>
  <c r="L10" i="2"/>
  <c r="S10" i="2"/>
  <c r="H11" i="2"/>
  <c r="Q11" i="2"/>
  <c r="T13" i="2"/>
  <c r="L15" i="2"/>
  <c r="C17" i="2"/>
  <c r="T19" i="2"/>
  <c r="C5" i="2"/>
  <c r="D6" i="2"/>
  <c r="E7" i="2"/>
  <c r="O9" i="2"/>
  <c r="I16" i="2"/>
  <c r="B3" i="2"/>
  <c r="C4" i="2"/>
  <c r="I3" i="2"/>
  <c r="E4" i="2"/>
  <c r="L4" i="2"/>
  <c r="F5" i="2"/>
  <c r="T5" i="2"/>
  <c r="G6" i="2"/>
  <c r="B7" i="2"/>
  <c r="H7" i="2"/>
  <c r="P7" i="2"/>
  <c r="J8" i="2"/>
  <c r="L9" i="2"/>
  <c r="R9" i="2"/>
  <c r="F10" i="2"/>
  <c r="M10" i="2"/>
  <c r="T10" i="2"/>
  <c r="I11" i="2"/>
  <c r="B14" i="2"/>
  <c r="P14" i="2"/>
  <c r="G17" i="2"/>
  <c r="N18" i="2"/>
  <c r="E20" i="2"/>
  <c r="R6" i="2"/>
  <c r="D15" i="2"/>
  <c r="Q4" i="2"/>
  <c r="C3" i="2"/>
  <c r="D3" i="2"/>
  <c r="L3" i="2"/>
  <c r="R3" i="2"/>
  <c r="S4" i="2"/>
  <c r="G5" i="2"/>
  <c r="H6" i="2"/>
  <c r="O6" i="2"/>
  <c r="C7" i="2"/>
  <c r="E9" i="2"/>
  <c r="M9" i="2"/>
  <c r="S9" i="2"/>
  <c r="N10" i="2"/>
  <c r="B11" i="2"/>
  <c r="J11" i="2"/>
  <c r="E14" i="2"/>
  <c r="R14" i="2"/>
  <c r="P15" i="2"/>
  <c r="L17" i="2"/>
  <c r="R18" i="2"/>
  <c r="I20" i="2"/>
  <c r="N5" i="2"/>
  <c r="I7" i="2"/>
  <c r="D8" i="2"/>
  <c r="H8" i="2"/>
  <c r="Q8" i="2"/>
  <c r="B9" i="2"/>
  <c r="S11" i="2"/>
  <c r="D12" i="2"/>
  <c r="H12" i="2"/>
  <c r="M12" i="2"/>
  <c r="Q12" i="2"/>
  <c r="B13" i="2"/>
  <c r="F13" i="2"/>
  <c r="J13" i="2"/>
  <c r="O13" i="2"/>
  <c r="D14" i="2"/>
  <c r="B19" i="2"/>
  <c r="J31" i="2"/>
  <c r="O31" i="2"/>
  <c r="S31" i="2"/>
  <c r="D32" i="2"/>
  <c r="H32" i="2"/>
  <c r="D34" i="2"/>
  <c r="M36" i="2"/>
  <c r="H42" i="2"/>
  <c r="M42" i="2"/>
  <c r="M44" i="2"/>
  <c r="F47" i="2"/>
  <c r="O51" i="2"/>
  <c r="I62" i="2"/>
  <c r="Q62" i="2"/>
  <c r="F63" i="2"/>
  <c r="O63" i="2"/>
  <c r="D64" i="2"/>
  <c r="M64" i="2"/>
  <c r="B65" i="2"/>
  <c r="J65" i="2"/>
  <c r="S65" i="2"/>
  <c r="H66" i="2"/>
  <c r="Q66" i="2"/>
  <c r="F67" i="2"/>
  <c r="O67" i="2"/>
  <c r="D68" i="2"/>
  <c r="M68" i="2"/>
  <c r="B69" i="2"/>
  <c r="J69" i="2"/>
  <c r="S69" i="2"/>
  <c r="H70" i="2"/>
  <c r="Q70" i="2"/>
  <c r="F71" i="2"/>
  <c r="O71" i="2"/>
  <c r="D72" i="2"/>
  <c r="B73" i="2"/>
  <c r="J73" i="2"/>
  <c r="S73" i="2"/>
  <c r="H74" i="2"/>
  <c r="Q74" i="2"/>
  <c r="F75" i="2"/>
  <c r="O75" i="2"/>
  <c r="G76" i="2"/>
  <c r="C77" i="2"/>
  <c r="N20" i="2"/>
  <c r="R20" i="2"/>
  <c r="C21" i="2"/>
  <c r="L21" i="2"/>
  <c r="P21" i="2"/>
  <c r="T21" i="2"/>
  <c r="E22" i="2"/>
  <c r="I22" i="2"/>
  <c r="N22" i="2"/>
  <c r="R22" i="2"/>
  <c r="C23" i="2"/>
  <c r="G23" i="2"/>
  <c r="L23" i="2"/>
  <c r="P23" i="2"/>
  <c r="T23" i="2"/>
  <c r="E24" i="2"/>
  <c r="I24" i="2"/>
  <c r="N24" i="2"/>
  <c r="R24" i="2"/>
  <c r="C25" i="2"/>
  <c r="G25" i="2"/>
  <c r="L25" i="2"/>
  <c r="P25" i="2"/>
  <c r="T25" i="2"/>
  <c r="E26" i="2"/>
  <c r="I26" i="2"/>
  <c r="N26" i="2"/>
  <c r="R26" i="2"/>
  <c r="C27" i="2"/>
  <c r="G27" i="2"/>
  <c r="L27" i="2"/>
  <c r="P27" i="2"/>
  <c r="T27" i="2"/>
  <c r="E28" i="2"/>
  <c r="I28" i="2"/>
  <c r="N28" i="2"/>
  <c r="R28" i="2"/>
  <c r="C29" i="2"/>
  <c r="G29" i="2"/>
  <c r="L29" i="2"/>
  <c r="P29" i="2"/>
  <c r="T29" i="2"/>
  <c r="E30" i="2"/>
  <c r="I30" i="2"/>
  <c r="N30" i="2"/>
  <c r="R30" i="2"/>
  <c r="C31" i="2"/>
  <c r="G31" i="2"/>
  <c r="T31" i="2"/>
  <c r="I32" i="2"/>
  <c r="N32" i="2"/>
  <c r="C33" i="2"/>
  <c r="P33" i="2"/>
  <c r="T33" i="2"/>
  <c r="E34" i="2"/>
  <c r="I34" i="2"/>
  <c r="N34" i="2"/>
  <c r="R34" i="2"/>
  <c r="C35" i="2"/>
  <c r="G35" i="2"/>
  <c r="L35" i="2"/>
  <c r="P35" i="2"/>
  <c r="T35" i="2"/>
  <c r="E36" i="2"/>
  <c r="I36" i="2"/>
  <c r="N36" i="2"/>
  <c r="R36" i="2"/>
  <c r="C37" i="2"/>
  <c r="G37" i="2"/>
  <c r="L37" i="2"/>
  <c r="P37" i="2"/>
  <c r="T37" i="2"/>
  <c r="E38" i="2"/>
  <c r="I38" i="2"/>
  <c r="N38" i="2"/>
  <c r="R38" i="2"/>
  <c r="C39" i="2"/>
  <c r="G39" i="2"/>
  <c r="L39" i="2"/>
  <c r="P39" i="2"/>
  <c r="T39" i="2"/>
  <c r="E40" i="2"/>
  <c r="I40" i="2"/>
  <c r="N40" i="2"/>
  <c r="R40" i="2"/>
  <c r="C41" i="2"/>
  <c r="G41" i="2"/>
  <c r="L41" i="2"/>
  <c r="P41" i="2"/>
  <c r="T41" i="2"/>
  <c r="E42" i="2"/>
  <c r="R42" i="2"/>
  <c r="G43" i="2"/>
  <c r="L43" i="2"/>
  <c r="P43" i="2"/>
  <c r="T43" i="2"/>
  <c r="E44" i="2"/>
  <c r="I44" i="2"/>
  <c r="N44" i="2"/>
  <c r="R44" i="2"/>
  <c r="C45" i="2"/>
  <c r="G45" i="2"/>
  <c r="L45" i="2"/>
  <c r="P45" i="2"/>
  <c r="T45" i="2"/>
  <c r="E46" i="2"/>
  <c r="N46" i="2"/>
  <c r="R46" i="2"/>
  <c r="C47" i="2"/>
  <c r="G47" i="2"/>
  <c r="L47" i="2"/>
  <c r="P47" i="2"/>
  <c r="T47" i="2"/>
  <c r="E48" i="2"/>
  <c r="I48" i="2"/>
  <c r="N48" i="2"/>
  <c r="R48" i="2"/>
  <c r="C49" i="2"/>
  <c r="G49" i="2"/>
  <c r="L49" i="2"/>
  <c r="P49" i="2"/>
  <c r="T49" i="2"/>
  <c r="E50" i="2"/>
  <c r="I50" i="2"/>
  <c r="N50" i="2"/>
  <c r="R50" i="2"/>
  <c r="C51" i="2"/>
  <c r="G51" i="2"/>
  <c r="L51" i="2"/>
  <c r="T51" i="2"/>
  <c r="E52" i="2"/>
  <c r="I52" i="2"/>
  <c r="N52" i="2"/>
  <c r="R52" i="2"/>
  <c r="C53" i="2"/>
  <c r="G53" i="2"/>
  <c r="L53" i="2"/>
  <c r="P53" i="2"/>
  <c r="T53" i="2"/>
  <c r="E54" i="2"/>
  <c r="I54" i="2"/>
  <c r="N54" i="2"/>
  <c r="R54" i="2"/>
  <c r="C55" i="2"/>
  <c r="G55" i="2"/>
  <c r="L55" i="2"/>
  <c r="P55" i="2"/>
  <c r="T55" i="2"/>
  <c r="E56" i="2"/>
  <c r="I56" i="2"/>
  <c r="N56" i="2"/>
  <c r="R56" i="2"/>
  <c r="C57" i="2"/>
  <c r="G57" i="2"/>
  <c r="L57" i="2"/>
  <c r="P57" i="2"/>
  <c r="T57" i="2"/>
  <c r="E58" i="2"/>
  <c r="I58" i="2"/>
  <c r="N58" i="2"/>
  <c r="R58" i="2"/>
  <c r="C59" i="2"/>
  <c r="G59" i="2"/>
  <c r="L59" i="2"/>
  <c r="P59" i="2"/>
  <c r="T59" i="2"/>
  <c r="E60" i="2"/>
  <c r="I60" i="2"/>
  <c r="N60" i="2"/>
  <c r="R60" i="2"/>
  <c r="C61" i="2"/>
  <c r="G61" i="2"/>
  <c r="L61" i="2"/>
  <c r="P61" i="2"/>
  <c r="T61" i="2"/>
  <c r="E62" i="2"/>
  <c r="R62" i="2"/>
  <c r="G63" i="2"/>
  <c r="P63" i="2"/>
  <c r="E64" i="2"/>
  <c r="N64" i="2"/>
  <c r="C65" i="2"/>
  <c r="L65" i="2"/>
  <c r="T65" i="2"/>
  <c r="I66" i="2"/>
  <c r="R66" i="2"/>
  <c r="G67" i="2"/>
  <c r="P67" i="2"/>
  <c r="E68" i="2"/>
  <c r="N68" i="2"/>
  <c r="C69" i="2"/>
  <c r="L69" i="2"/>
  <c r="T69" i="2"/>
  <c r="I70" i="2"/>
  <c r="G71" i="2"/>
  <c r="P71" i="2"/>
  <c r="E72" i="2"/>
  <c r="N72" i="2"/>
  <c r="C73" i="2"/>
  <c r="L73" i="2"/>
  <c r="T73" i="2"/>
  <c r="I74" i="2"/>
  <c r="R74" i="2"/>
  <c r="G75" i="2"/>
  <c r="P75" i="2"/>
  <c r="H76" i="2"/>
  <c r="G77" i="2"/>
  <c r="J3" i="2"/>
  <c r="O5" i="2"/>
  <c r="E8" i="2"/>
  <c r="I8" i="2"/>
  <c r="N8" i="2"/>
  <c r="R8" i="2"/>
  <c r="T11" i="2"/>
  <c r="E12" i="2"/>
  <c r="I12" i="2"/>
  <c r="N12" i="2"/>
  <c r="R12" i="2"/>
  <c r="C13" i="2"/>
  <c r="G13" i="2"/>
  <c r="L13" i="2"/>
  <c r="P13" i="2"/>
  <c r="L31" i="2"/>
  <c r="P31" i="2"/>
  <c r="E32" i="2"/>
  <c r="R32" i="2"/>
  <c r="G33" i="2"/>
  <c r="L33" i="2"/>
  <c r="I42" i="2"/>
  <c r="N42" i="2"/>
  <c r="C43" i="2"/>
  <c r="I46" i="2"/>
  <c r="P51" i="2"/>
  <c r="J62" i="2"/>
  <c r="S62" i="2"/>
  <c r="H63" i="2"/>
  <c r="Q63" i="2"/>
  <c r="F64" i="2"/>
  <c r="O64" i="2"/>
  <c r="D65" i="2"/>
  <c r="M65" i="2"/>
  <c r="B66" i="2"/>
  <c r="J66" i="2"/>
  <c r="S66" i="2"/>
  <c r="H67" i="2"/>
  <c r="Q67" i="2"/>
  <c r="F68" i="2"/>
  <c r="O68" i="2"/>
  <c r="D69" i="2"/>
  <c r="M69" i="2"/>
  <c r="B70" i="2"/>
  <c r="J70" i="2"/>
  <c r="S70" i="2"/>
  <c r="H71" i="2"/>
  <c r="Q71" i="2"/>
  <c r="F72" i="2"/>
  <c r="O72" i="2"/>
  <c r="M73" i="2"/>
  <c r="B74" i="2"/>
  <c r="J74" i="2"/>
  <c r="S74" i="2"/>
  <c r="H75" i="2"/>
  <c r="R75" i="2"/>
  <c r="I76" i="2"/>
  <c r="L77" i="2"/>
  <c r="Q15" i="2"/>
  <c r="B16" i="2"/>
  <c r="F16" i="2"/>
  <c r="J16" i="2"/>
  <c r="O16" i="2"/>
  <c r="S16" i="2"/>
  <c r="D17" i="2"/>
  <c r="H17" i="2"/>
  <c r="B18" i="2"/>
  <c r="F18" i="2"/>
  <c r="J18" i="2"/>
  <c r="O18" i="2"/>
  <c r="S18" i="2"/>
  <c r="D19" i="2"/>
  <c r="H19" i="2"/>
  <c r="Q19" i="2"/>
  <c r="F20" i="2"/>
  <c r="J20" i="2"/>
  <c r="O20" i="2"/>
  <c r="S20" i="2"/>
  <c r="D21" i="2"/>
  <c r="H21" i="2"/>
  <c r="Q21" i="2"/>
  <c r="B22" i="2"/>
  <c r="F22" i="2"/>
  <c r="J22" i="2"/>
  <c r="O22" i="2"/>
  <c r="S22" i="2"/>
  <c r="D23" i="2"/>
  <c r="H23" i="2"/>
  <c r="Q23" i="2"/>
  <c r="B24" i="2"/>
  <c r="F24" i="2"/>
  <c r="J24" i="2"/>
  <c r="O24" i="2"/>
  <c r="S24" i="2"/>
  <c r="D25" i="2"/>
  <c r="H25" i="2"/>
  <c r="Q25" i="2"/>
  <c r="B26" i="2"/>
  <c r="F26" i="2"/>
  <c r="J26" i="2"/>
  <c r="O26" i="2"/>
  <c r="S26" i="2"/>
  <c r="D27" i="2"/>
  <c r="H27" i="2"/>
  <c r="Q27" i="2"/>
  <c r="B28" i="2"/>
  <c r="F28" i="2"/>
  <c r="J28" i="2"/>
  <c r="O28" i="2"/>
  <c r="S28" i="2"/>
  <c r="D29" i="2"/>
  <c r="H29" i="2"/>
  <c r="Q29" i="2"/>
  <c r="B30" i="2"/>
  <c r="F30" i="2"/>
  <c r="J30" i="2"/>
  <c r="O30" i="2"/>
  <c r="S30" i="2"/>
  <c r="D31" i="2"/>
  <c r="J32" i="2"/>
  <c r="O32" i="2"/>
  <c r="D33" i="2"/>
  <c r="H33" i="2"/>
  <c r="Q33" i="2"/>
  <c r="B34" i="2"/>
  <c r="F34" i="2"/>
  <c r="J34" i="2"/>
  <c r="O34" i="2"/>
  <c r="S34" i="2"/>
  <c r="D35" i="2"/>
  <c r="H35" i="2"/>
  <c r="Q35" i="2"/>
  <c r="B36" i="2"/>
  <c r="F36" i="2"/>
  <c r="J36" i="2"/>
  <c r="O36" i="2"/>
  <c r="S36" i="2"/>
  <c r="D37" i="2"/>
  <c r="H37" i="2"/>
  <c r="M37" i="2"/>
  <c r="Q37" i="2"/>
  <c r="B38" i="2"/>
  <c r="F38" i="2"/>
  <c r="J38" i="2"/>
  <c r="O38" i="2"/>
  <c r="S38" i="2"/>
  <c r="D39" i="2"/>
  <c r="H39" i="2"/>
  <c r="M39" i="2"/>
  <c r="Q39" i="2"/>
  <c r="B40" i="2"/>
  <c r="F40" i="2"/>
  <c r="J40" i="2"/>
  <c r="O40" i="2"/>
  <c r="S40" i="2"/>
  <c r="D41" i="2"/>
  <c r="H41" i="2"/>
  <c r="M41" i="2"/>
  <c r="Q41" i="2"/>
  <c r="B42" i="2"/>
  <c r="F42" i="2"/>
  <c r="S42" i="2"/>
  <c r="D43" i="2"/>
  <c r="H43" i="2"/>
  <c r="Q43" i="2"/>
  <c r="B44" i="2"/>
  <c r="F44" i="2"/>
  <c r="J44" i="2"/>
  <c r="O44" i="2"/>
  <c r="S44" i="2"/>
  <c r="D45" i="2"/>
  <c r="H45" i="2"/>
  <c r="M45" i="2"/>
  <c r="Q45" i="2"/>
  <c r="B46" i="2"/>
  <c r="F46" i="2"/>
  <c r="J46" i="2"/>
  <c r="S46" i="2"/>
  <c r="D47" i="2"/>
  <c r="H47" i="2"/>
  <c r="Q47" i="2"/>
  <c r="B48" i="2"/>
  <c r="F48" i="2"/>
  <c r="J48" i="2"/>
  <c r="O48" i="2"/>
  <c r="S48" i="2"/>
  <c r="D49" i="2"/>
  <c r="H49" i="2"/>
  <c r="M49" i="2"/>
  <c r="Q49" i="2"/>
  <c r="B50" i="2"/>
  <c r="F50" i="2"/>
  <c r="J50" i="2"/>
  <c r="O50" i="2"/>
  <c r="S50" i="2"/>
  <c r="D51" i="2"/>
  <c r="H51" i="2"/>
  <c r="M51" i="2"/>
  <c r="Q51" i="2"/>
  <c r="B52" i="2"/>
  <c r="F52" i="2"/>
  <c r="J52" i="2"/>
  <c r="O52" i="2"/>
  <c r="S52" i="2"/>
  <c r="D53" i="2"/>
  <c r="H53" i="2"/>
  <c r="Q53" i="2"/>
  <c r="B54" i="2"/>
  <c r="F54" i="2"/>
  <c r="J54" i="2"/>
  <c r="O54" i="2"/>
  <c r="S54" i="2"/>
  <c r="D55" i="2"/>
  <c r="H55" i="2"/>
  <c r="Q55" i="2"/>
  <c r="B56" i="2"/>
  <c r="F56" i="2"/>
  <c r="J56" i="2"/>
  <c r="O56" i="2"/>
  <c r="S56" i="2"/>
  <c r="D57" i="2"/>
  <c r="H57" i="2"/>
  <c r="Q57" i="2"/>
  <c r="F58" i="2"/>
  <c r="J58" i="2"/>
  <c r="O58" i="2"/>
  <c r="S58" i="2"/>
  <c r="D59" i="2"/>
  <c r="H59" i="2"/>
  <c r="Q59" i="2"/>
  <c r="B60" i="2"/>
  <c r="F60" i="2"/>
  <c r="O60" i="2"/>
  <c r="S60" i="2"/>
  <c r="D61" i="2"/>
  <c r="H61" i="2"/>
  <c r="Q61" i="2"/>
  <c r="B62" i="2"/>
  <c r="F62" i="2"/>
  <c r="L62" i="2"/>
  <c r="T62" i="2"/>
  <c r="I63" i="2"/>
  <c r="R63" i="2"/>
  <c r="G64" i="2"/>
  <c r="P64" i="2"/>
  <c r="E65" i="2"/>
  <c r="N65" i="2"/>
  <c r="C66" i="2"/>
  <c r="L66" i="2"/>
  <c r="T66" i="2"/>
  <c r="I67" i="2"/>
  <c r="R67" i="2"/>
  <c r="G68" i="2"/>
  <c r="P68" i="2"/>
  <c r="E69" i="2"/>
  <c r="N69" i="2"/>
  <c r="C70" i="2"/>
  <c r="L70" i="2"/>
  <c r="T70" i="2"/>
  <c r="I71" i="2"/>
  <c r="R71" i="2"/>
  <c r="G72" i="2"/>
  <c r="P72" i="2"/>
  <c r="N73" i="2"/>
  <c r="C74" i="2"/>
  <c r="L74" i="2"/>
  <c r="T74" i="2"/>
  <c r="I75" i="2"/>
  <c r="S75" i="2"/>
  <c r="L76" i="2"/>
  <c r="B12" i="2"/>
  <c r="F12" i="2"/>
  <c r="J12" i="2"/>
  <c r="O12" i="2"/>
  <c r="S12" i="2"/>
  <c r="D13" i="2"/>
  <c r="M13" i="2"/>
  <c r="O14" i="2"/>
  <c r="Q17" i="2"/>
  <c r="B20" i="2"/>
  <c r="H31" i="2"/>
  <c r="M31" i="2"/>
  <c r="Q31" i="2"/>
  <c r="B32" i="2"/>
  <c r="F32" i="2"/>
  <c r="S32" i="2"/>
  <c r="J42" i="2"/>
  <c r="O42" i="2"/>
  <c r="O46" i="2"/>
  <c r="B58" i="2"/>
  <c r="J60" i="2"/>
  <c r="B63" i="2"/>
  <c r="J63" i="2"/>
  <c r="S63" i="2"/>
  <c r="H64" i="2"/>
  <c r="Q64" i="2"/>
  <c r="F65" i="2"/>
  <c r="O65" i="2"/>
  <c r="D66" i="2"/>
  <c r="M66" i="2"/>
  <c r="B67" i="2"/>
  <c r="J67" i="2"/>
  <c r="S67" i="2"/>
  <c r="H68" i="2"/>
  <c r="Q68" i="2"/>
  <c r="F69" i="2"/>
  <c r="O69" i="2"/>
  <c r="D70" i="2"/>
  <c r="M70" i="2"/>
  <c r="B71" i="2"/>
  <c r="J71" i="2"/>
  <c r="S71" i="2"/>
  <c r="H72" i="2"/>
  <c r="Q72" i="2"/>
  <c r="O73" i="2"/>
  <c r="D74" i="2"/>
  <c r="M74" i="2"/>
  <c r="B75" i="2"/>
  <c r="J75" i="2"/>
  <c r="T75" i="2"/>
  <c r="M76" i="2"/>
  <c r="P77" i="2"/>
  <c r="C14" i="2"/>
  <c r="G14" i="2"/>
  <c r="L14" i="2"/>
  <c r="T14" i="2"/>
  <c r="E15" i="2"/>
  <c r="I15" i="2"/>
  <c r="N15" i="2"/>
  <c r="R15" i="2"/>
  <c r="C16" i="2"/>
  <c r="G16" i="2"/>
  <c r="L16" i="2"/>
  <c r="P16" i="2"/>
  <c r="T16" i="2"/>
  <c r="E17" i="2"/>
  <c r="I17" i="2"/>
  <c r="N17" i="2"/>
  <c r="R17" i="2"/>
  <c r="C18" i="2"/>
  <c r="G18" i="2"/>
  <c r="L18" i="2"/>
  <c r="P18" i="2"/>
  <c r="T18" i="2"/>
  <c r="E19" i="2"/>
  <c r="I19" i="2"/>
  <c r="N19" i="2"/>
  <c r="R19" i="2"/>
  <c r="C20" i="2"/>
  <c r="G20" i="2"/>
  <c r="L20" i="2"/>
  <c r="P20" i="2"/>
  <c r="T20" i="2"/>
  <c r="E21" i="2"/>
  <c r="I21" i="2"/>
  <c r="N21" i="2"/>
  <c r="R21" i="2"/>
  <c r="C22" i="2"/>
  <c r="G22" i="2"/>
  <c r="L22" i="2"/>
  <c r="P22" i="2"/>
  <c r="T22" i="2"/>
  <c r="E23" i="2"/>
  <c r="I23" i="2"/>
  <c r="N23" i="2"/>
  <c r="R23" i="2"/>
  <c r="C24" i="2"/>
  <c r="G24" i="2"/>
  <c r="L24" i="2"/>
  <c r="P24" i="2"/>
  <c r="T24" i="2"/>
  <c r="I25" i="2"/>
  <c r="N25" i="2"/>
  <c r="R25" i="2"/>
  <c r="C26" i="2"/>
  <c r="G26" i="2"/>
  <c r="L26" i="2"/>
  <c r="P26" i="2"/>
  <c r="T26" i="2"/>
  <c r="E27" i="2"/>
  <c r="I27" i="2"/>
  <c r="N27" i="2"/>
  <c r="R27" i="2"/>
  <c r="C28" i="2"/>
  <c r="G28" i="2"/>
  <c r="L28" i="2"/>
  <c r="P28" i="2"/>
  <c r="T28" i="2"/>
  <c r="E29" i="2"/>
  <c r="I29" i="2"/>
  <c r="N29" i="2"/>
  <c r="R29" i="2"/>
  <c r="C30" i="2"/>
  <c r="G30" i="2"/>
  <c r="L30" i="2"/>
  <c r="P30" i="2"/>
  <c r="T30" i="2"/>
  <c r="E31" i="2"/>
  <c r="L32" i="2"/>
  <c r="P32" i="2"/>
  <c r="T32" i="2"/>
  <c r="E33" i="2"/>
  <c r="I33" i="2"/>
  <c r="N33" i="2"/>
  <c r="R33" i="2"/>
  <c r="C34" i="2"/>
  <c r="G34" i="2"/>
  <c r="L34" i="2"/>
  <c r="P34" i="2"/>
  <c r="T34" i="2"/>
  <c r="E35" i="2"/>
  <c r="I35" i="2"/>
  <c r="N35" i="2"/>
  <c r="R35" i="2"/>
  <c r="C36" i="2"/>
  <c r="G36" i="2"/>
  <c r="L36" i="2"/>
  <c r="P36" i="2"/>
  <c r="T36" i="2"/>
  <c r="E37" i="2"/>
  <c r="I37" i="2"/>
  <c r="N37" i="2"/>
  <c r="R37" i="2"/>
  <c r="C38" i="2"/>
  <c r="G38" i="2"/>
  <c r="L38" i="2"/>
  <c r="P38" i="2"/>
  <c r="T38" i="2"/>
  <c r="E39" i="2"/>
  <c r="I39" i="2"/>
  <c r="N39" i="2"/>
  <c r="R39" i="2"/>
  <c r="C40" i="2"/>
  <c r="G40" i="2"/>
  <c r="L40" i="2"/>
  <c r="P40" i="2"/>
  <c r="T40" i="2"/>
  <c r="E41" i="2"/>
  <c r="I41" i="2"/>
  <c r="N41" i="2"/>
  <c r="R41" i="2"/>
  <c r="C42" i="2"/>
  <c r="G42" i="2"/>
  <c r="P42" i="2"/>
  <c r="T42" i="2"/>
  <c r="I43" i="2"/>
  <c r="N43" i="2"/>
  <c r="R43" i="2"/>
  <c r="C44" i="2"/>
  <c r="G44" i="2"/>
  <c r="L44" i="2"/>
  <c r="P44" i="2"/>
  <c r="T44" i="2"/>
  <c r="E45" i="2"/>
  <c r="N45" i="2"/>
  <c r="R45" i="2"/>
  <c r="C46" i="2"/>
  <c r="G46" i="2"/>
  <c r="L46" i="2"/>
  <c r="P46" i="2"/>
  <c r="T46" i="2"/>
  <c r="I47" i="2"/>
  <c r="N47" i="2"/>
  <c r="R47" i="2"/>
  <c r="C48" i="2"/>
  <c r="G48" i="2"/>
  <c r="L48" i="2"/>
  <c r="P48" i="2"/>
  <c r="T48" i="2"/>
  <c r="E49" i="2"/>
  <c r="I49" i="2"/>
  <c r="N49" i="2"/>
  <c r="R49" i="2"/>
  <c r="C50" i="2"/>
  <c r="G50" i="2"/>
  <c r="L50" i="2"/>
  <c r="P50" i="2"/>
  <c r="T50" i="2"/>
  <c r="E51" i="2"/>
  <c r="I51" i="2"/>
  <c r="N51" i="2"/>
  <c r="R51" i="2"/>
  <c r="C52" i="2"/>
  <c r="G52" i="2"/>
  <c r="L52" i="2"/>
  <c r="P52" i="2"/>
  <c r="T52" i="2"/>
  <c r="E53" i="2"/>
  <c r="I53" i="2"/>
  <c r="N53" i="2"/>
  <c r="R53" i="2"/>
  <c r="C54" i="2"/>
  <c r="G54" i="2"/>
  <c r="L54" i="2"/>
  <c r="P54" i="2"/>
  <c r="T54" i="2"/>
  <c r="E55" i="2"/>
  <c r="I55" i="2"/>
  <c r="N55" i="2"/>
  <c r="R55" i="2"/>
  <c r="C56" i="2"/>
  <c r="G56" i="2"/>
  <c r="L56" i="2"/>
  <c r="P56" i="2"/>
  <c r="T56" i="2"/>
  <c r="E57" i="2"/>
  <c r="I57" i="2"/>
  <c r="N57" i="2"/>
  <c r="R57" i="2"/>
  <c r="C58" i="2"/>
  <c r="G58" i="2"/>
  <c r="L58" i="2"/>
  <c r="P58" i="2"/>
  <c r="T58" i="2"/>
  <c r="E59" i="2"/>
  <c r="I59" i="2"/>
  <c r="N59" i="2"/>
  <c r="R59" i="2"/>
  <c r="C60" i="2"/>
  <c r="G60" i="2"/>
  <c r="L60" i="2"/>
  <c r="P60" i="2"/>
  <c r="T60" i="2"/>
  <c r="E61" i="2"/>
  <c r="I61" i="2"/>
  <c r="N61" i="2"/>
  <c r="R61" i="2"/>
  <c r="C62" i="2"/>
  <c r="G62" i="2"/>
  <c r="N62" i="2"/>
  <c r="C63" i="2"/>
  <c r="L63" i="2"/>
  <c r="T63" i="2"/>
  <c r="I64" i="2"/>
  <c r="R64" i="2"/>
  <c r="G65" i="2"/>
  <c r="P65" i="2"/>
  <c r="E66" i="2"/>
  <c r="N66" i="2"/>
  <c r="C67" i="2"/>
  <c r="L67" i="2"/>
  <c r="T67" i="2"/>
  <c r="I68" i="2"/>
  <c r="R68" i="2"/>
  <c r="G69" i="2"/>
  <c r="P69" i="2"/>
  <c r="E70" i="2"/>
  <c r="N70" i="2"/>
  <c r="C71" i="2"/>
  <c r="L71" i="2"/>
  <c r="T71" i="2"/>
  <c r="I72" i="2"/>
  <c r="R72" i="2"/>
  <c r="G73" i="2"/>
  <c r="P73" i="2"/>
  <c r="E74" i="2"/>
  <c r="N74" i="2"/>
  <c r="C75" i="2"/>
  <c r="L75" i="2"/>
  <c r="C76" i="2"/>
  <c r="N76" i="2"/>
  <c r="T77" i="2"/>
  <c r="Q3" i="2"/>
  <c r="M5" i="2"/>
  <c r="Q5" i="2"/>
  <c r="G8" i="2"/>
  <c r="L8" i="2"/>
  <c r="P8" i="2"/>
  <c r="T8" i="2"/>
  <c r="E11" i="2"/>
  <c r="R11" i="2"/>
  <c r="C12" i="2"/>
  <c r="G12" i="2"/>
  <c r="L12" i="2"/>
  <c r="P12" i="2"/>
  <c r="T12" i="2"/>
  <c r="E13" i="2"/>
  <c r="I13" i="2"/>
  <c r="N13" i="2"/>
  <c r="E25" i="2"/>
  <c r="I31" i="2"/>
  <c r="N31" i="2"/>
  <c r="R31" i="2"/>
  <c r="C32" i="2"/>
  <c r="G32" i="2"/>
  <c r="L42" i="2"/>
  <c r="E43" i="2"/>
  <c r="I45" i="2"/>
  <c r="E47" i="2"/>
  <c r="O62" i="2"/>
  <c r="D63" i="2"/>
  <c r="B64" i="2"/>
  <c r="J64" i="2"/>
  <c r="S64" i="2"/>
  <c r="H65" i="2"/>
  <c r="Q65" i="2"/>
  <c r="F66" i="2"/>
  <c r="O66" i="2"/>
  <c r="D67" i="2"/>
  <c r="B68" i="2"/>
  <c r="J68" i="2"/>
  <c r="S68" i="2"/>
  <c r="H69" i="2"/>
  <c r="Q69" i="2"/>
  <c r="F70" i="2"/>
  <c r="O70" i="2"/>
  <c r="D71" i="2"/>
  <c r="M71" i="2"/>
  <c r="B72" i="2"/>
  <c r="J72" i="2"/>
  <c r="S72" i="2"/>
  <c r="H73" i="2"/>
  <c r="Q73" i="2"/>
  <c r="F74" i="2"/>
  <c r="O74" i="2"/>
  <c r="D75" i="2"/>
  <c r="M75" i="2"/>
  <c r="D76" i="2"/>
  <c r="Q76" i="2"/>
  <c r="S13" i="2"/>
  <c r="H14" i="2"/>
  <c r="Q14" i="2"/>
  <c r="B15" i="2"/>
  <c r="F15" i="2"/>
  <c r="J15" i="2"/>
  <c r="O15" i="2"/>
  <c r="S15" i="2"/>
  <c r="D16" i="2"/>
  <c r="H16" i="2"/>
  <c r="M16" i="2"/>
  <c r="Q16" i="2"/>
  <c r="B17" i="2"/>
  <c r="F17" i="2"/>
  <c r="J17" i="2"/>
  <c r="O17" i="2"/>
  <c r="S17" i="2"/>
  <c r="D18" i="2"/>
  <c r="H18" i="2"/>
  <c r="Q18" i="2"/>
  <c r="F19" i="2"/>
  <c r="J19" i="2"/>
  <c r="O19" i="2"/>
  <c r="S19" i="2"/>
  <c r="D20" i="2"/>
  <c r="H20" i="2"/>
  <c r="Q20" i="2"/>
  <c r="B21" i="2"/>
  <c r="F21" i="2"/>
  <c r="J21" i="2"/>
  <c r="O21" i="2"/>
  <c r="S21" i="2"/>
  <c r="D22" i="2"/>
  <c r="H22" i="2"/>
  <c r="M22" i="2"/>
  <c r="Q22" i="2"/>
  <c r="B23" i="2"/>
  <c r="F23" i="2"/>
  <c r="J23" i="2"/>
  <c r="O23" i="2"/>
  <c r="S23" i="2"/>
  <c r="D24" i="2"/>
  <c r="H24" i="2"/>
  <c r="Q24" i="2"/>
  <c r="B25" i="2"/>
  <c r="F25" i="2"/>
  <c r="J25" i="2"/>
  <c r="O25" i="2"/>
  <c r="S25" i="2"/>
  <c r="D26" i="2"/>
  <c r="H26" i="2"/>
  <c r="Q26" i="2"/>
  <c r="B27" i="2"/>
  <c r="F27" i="2"/>
  <c r="J27" i="2"/>
  <c r="O27" i="2"/>
  <c r="S27" i="2"/>
  <c r="D28" i="2"/>
  <c r="H28" i="2"/>
  <c r="Q28" i="2"/>
  <c r="B29" i="2"/>
  <c r="F29" i="2"/>
  <c r="J29" i="2"/>
  <c r="O29" i="2"/>
  <c r="S29" i="2"/>
  <c r="D30" i="2"/>
  <c r="H30" i="2"/>
  <c r="Q30" i="2"/>
  <c r="B31" i="2"/>
  <c r="F31" i="2"/>
  <c r="Q32" i="2"/>
  <c r="B33" i="2"/>
  <c r="F33" i="2"/>
  <c r="J33" i="2"/>
  <c r="O33" i="2"/>
  <c r="S33" i="2"/>
  <c r="H34" i="2"/>
  <c r="M34" i="2"/>
  <c r="Q34" i="2"/>
  <c r="B35" i="2"/>
  <c r="F35" i="2"/>
  <c r="J35" i="2"/>
  <c r="O35" i="2"/>
  <c r="S35" i="2"/>
  <c r="D36" i="2"/>
  <c r="H36" i="2"/>
  <c r="Q36" i="2"/>
  <c r="B37" i="2"/>
  <c r="F37" i="2"/>
  <c r="J37" i="2"/>
  <c r="O37" i="2"/>
  <c r="S37" i="2"/>
  <c r="D38" i="2"/>
  <c r="H38" i="2"/>
  <c r="M38" i="2"/>
  <c r="Q38" i="2"/>
  <c r="B39" i="2"/>
  <c r="F39" i="2"/>
  <c r="J39" i="2"/>
  <c r="O39" i="2"/>
  <c r="S39" i="2"/>
  <c r="D40" i="2"/>
  <c r="H40" i="2"/>
  <c r="M40" i="2"/>
  <c r="Q40" i="2"/>
  <c r="B41" i="2"/>
  <c r="F41" i="2"/>
  <c r="J41" i="2"/>
  <c r="O41" i="2"/>
  <c r="S41" i="2"/>
  <c r="D42" i="2"/>
  <c r="Q42" i="2"/>
  <c r="B43" i="2"/>
  <c r="F43" i="2"/>
  <c r="J43" i="2"/>
  <c r="O43" i="2"/>
  <c r="S43" i="2"/>
  <c r="D44" i="2"/>
  <c r="H44" i="2"/>
  <c r="Q44" i="2"/>
  <c r="B45" i="2"/>
  <c r="F45" i="2"/>
  <c r="J45" i="2"/>
  <c r="O45" i="2"/>
  <c r="S45" i="2"/>
  <c r="D46" i="2"/>
  <c r="H46" i="2"/>
  <c r="M46" i="2"/>
  <c r="Q46" i="2"/>
  <c r="B47" i="2"/>
  <c r="J47" i="2"/>
  <c r="O47" i="2"/>
  <c r="S47" i="2"/>
  <c r="D48" i="2"/>
  <c r="H48" i="2"/>
  <c r="M48" i="2"/>
  <c r="Q48" i="2"/>
  <c r="B49" i="2"/>
  <c r="F49" i="2"/>
  <c r="J49" i="2"/>
  <c r="O49" i="2"/>
  <c r="S49" i="2"/>
  <c r="D50" i="2"/>
  <c r="H50" i="2"/>
  <c r="M50" i="2"/>
  <c r="Q50" i="2"/>
  <c r="B51" i="2"/>
  <c r="F51" i="2"/>
  <c r="J51" i="2"/>
  <c r="S51" i="2"/>
  <c r="D52" i="2"/>
  <c r="H52" i="2"/>
  <c r="M52" i="2"/>
  <c r="Q52" i="2"/>
  <c r="B53" i="2"/>
  <c r="F53" i="2"/>
  <c r="J53" i="2"/>
  <c r="O53" i="2"/>
  <c r="S53" i="2"/>
  <c r="D54" i="2"/>
  <c r="H54" i="2"/>
  <c r="Q54" i="2"/>
  <c r="B55" i="2"/>
  <c r="F55" i="2"/>
  <c r="J55" i="2"/>
  <c r="O55" i="2"/>
  <c r="S55" i="2"/>
  <c r="D56" i="2"/>
  <c r="H56" i="2"/>
  <c r="Q56" i="2"/>
  <c r="B57" i="2"/>
  <c r="F57" i="2"/>
  <c r="J57" i="2"/>
  <c r="O57" i="2"/>
  <c r="S57" i="2"/>
  <c r="D58" i="2"/>
  <c r="H58" i="2"/>
  <c r="Q58" i="2"/>
  <c r="B59" i="2"/>
  <c r="F59" i="2"/>
  <c r="J59" i="2"/>
  <c r="O59" i="2"/>
  <c r="S59" i="2"/>
  <c r="D60" i="2"/>
  <c r="H60" i="2"/>
  <c r="Q60" i="2"/>
  <c r="B61" i="2"/>
  <c r="F61" i="2"/>
  <c r="J61" i="2"/>
  <c r="O61" i="2"/>
  <c r="S61" i="2"/>
  <c r="D62" i="2"/>
  <c r="H62" i="2"/>
  <c r="P62" i="2"/>
  <c r="E63" i="2"/>
  <c r="N63" i="2"/>
  <c r="C64" i="2"/>
  <c r="L64" i="2"/>
  <c r="T64" i="2"/>
  <c r="I65" i="2"/>
  <c r="R65" i="2"/>
  <c r="G66" i="2"/>
  <c r="P66" i="2"/>
  <c r="E67" i="2"/>
  <c r="N67" i="2"/>
  <c r="C68" i="2"/>
  <c r="L68" i="2"/>
  <c r="T68" i="2"/>
  <c r="I69" i="2"/>
  <c r="R69" i="2"/>
  <c r="G70" i="2"/>
  <c r="P70" i="2"/>
  <c r="E71" i="2"/>
  <c r="N71" i="2"/>
  <c r="C72" i="2"/>
  <c r="L72" i="2"/>
  <c r="T72" i="2"/>
  <c r="I73" i="2"/>
  <c r="R73" i="2"/>
  <c r="G74" i="2"/>
  <c r="P74" i="2"/>
  <c r="E75" i="2"/>
  <c r="N75" i="2"/>
  <c r="E76" i="2"/>
  <c r="R76" i="2"/>
  <c r="E73" i="2"/>
  <c r="G78" i="2"/>
  <c r="E87" i="2"/>
  <c r="N91" i="2"/>
  <c r="G100" i="2"/>
  <c r="R101" i="2"/>
  <c r="N103" i="2"/>
  <c r="I105" i="2"/>
  <c r="B77" i="2"/>
  <c r="F77" i="2"/>
  <c r="J77" i="2"/>
  <c r="O77" i="2"/>
  <c r="S77" i="2"/>
  <c r="D78" i="2"/>
  <c r="H78" i="2"/>
  <c r="Q78" i="2"/>
  <c r="F79" i="2"/>
  <c r="J79" i="2"/>
  <c r="O79" i="2"/>
  <c r="S79" i="2"/>
  <c r="D80" i="2"/>
  <c r="H80" i="2"/>
  <c r="M80" i="2"/>
  <c r="Q80" i="2"/>
  <c r="B81" i="2"/>
  <c r="F81" i="2"/>
  <c r="J81" i="2"/>
  <c r="O81" i="2"/>
  <c r="S81" i="2"/>
  <c r="D82" i="2"/>
  <c r="H82" i="2"/>
  <c r="M82" i="2"/>
  <c r="Q82" i="2"/>
  <c r="B83" i="2"/>
  <c r="F83" i="2"/>
  <c r="J83" i="2"/>
  <c r="O83" i="2"/>
  <c r="D84" i="2"/>
  <c r="H84" i="2"/>
  <c r="Q84" i="2"/>
  <c r="B85" i="2"/>
  <c r="F85" i="2"/>
  <c r="J85" i="2"/>
  <c r="S85" i="2"/>
  <c r="D86" i="2"/>
  <c r="H86" i="2"/>
  <c r="Q86" i="2"/>
  <c r="B87" i="2"/>
  <c r="F87" i="2"/>
  <c r="J87" i="2"/>
  <c r="O87" i="2"/>
  <c r="S87" i="2"/>
  <c r="D88" i="2"/>
  <c r="H88" i="2"/>
  <c r="Q88" i="2"/>
  <c r="B89" i="2"/>
  <c r="F89" i="2"/>
  <c r="J89" i="2"/>
  <c r="O89" i="2"/>
  <c r="S89" i="2"/>
  <c r="D90" i="2"/>
  <c r="H90" i="2"/>
  <c r="M90" i="2"/>
  <c r="Q90" i="2"/>
  <c r="B91" i="2"/>
  <c r="F91" i="2"/>
  <c r="J91" i="2"/>
  <c r="O91" i="2"/>
  <c r="D92" i="2"/>
  <c r="H92" i="2"/>
  <c r="Q92" i="2"/>
  <c r="B93" i="2"/>
  <c r="J93" i="2"/>
  <c r="O93" i="2"/>
  <c r="S93" i="2"/>
  <c r="D94" i="2"/>
  <c r="H94" i="2"/>
  <c r="Q94" i="2"/>
  <c r="J95" i="2"/>
  <c r="O95" i="2"/>
  <c r="S95" i="2"/>
  <c r="D96" i="2"/>
  <c r="H96" i="2"/>
  <c r="Q96" i="2"/>
  <c r="B97" i="2"/>
  <c r="F97" i="2"/>
  <c r="J97" i="2"/>
  <c r="O97" i="2"/>
  <c r="S97" i="2"/>
  <c r="D98" i="2"/>
  <c r="H98" i="2"/>
  <c r="M98" i="2"/>
  <c r="Q98" i="2"/>
  <c r="B99" i="2"/>
  <c r="F99" i="2"/>
  <c r="J99" i="2"/>
  <c r="O99" i="2"/>
  <c r="S99" i="2"/>
  <c r="H100" i="2"/>
  <c r="C102" i="2"/>
  <c r="R103" i="2"/>
  <c r="N105" i="2"/>
  <c r="F73" i="2"/>
  <c r="B79" i="2"/>
  <c r="S83" i="2"/>
  <c r="O85" i="2"/>
  <c r="S91" i="2"/>
  <c r="F93" i="2"/>
  <c r="B95" i="2"/>
  <c r="F95" i="2"/>
  <c r="T99" i="2"/>
  <c r="L100" i="2"/>
  <c r="G102" i="2"/>
  <c r="C104" i="2"/>
  <c r="R105" i="2"/>
  <c r="E78" i="2"/>
  <c r="I78" i="2"/>
  <c r="N78" i="2"/>
  <c r="R78" i="2"/>
  <c r="C79" i="2"/>
  <c r="G79" i="2"/>
  <c r="L79" i="2"/>
  <c r="P79" i="2"/>
  <c r="T79" i="2"/>
  <c r="E80" i="2"/>
  <c r="I80" i="2"/>
  <c r="N80" i="2"/>
  <c r="R80" i="2"/>
  <c r="C81" i="2"/>
  <c r="G81" i="2"/>
  <c r="L81" i="2"/>
  <c r="P81" i="2"/>
  <c r="T81" i="2"/>
  <c r="E82" i="2"/>
  <c r="I82" i="2"/>
  <c r="N82" i="2"/>
  <c r="R82" i="2"/>
  <c r="C83" i="2"/>
  <c r="G83" i="2"/>
  <c r="L83" i="2"/>
  <c r="P83" i="2"/>
  <c r="T83" i="2"/>
  <c r="E84" i="2"/>
  <c r="I84" i="2"/>
  <c r="N84" i="2"/>
  <c r="R84" i="2"/>
  <c r="C85" i="2"/>
  <c r="G85" i="2"/>
  <c r="L85" i="2"/>
  <c r="P85" i="2"/>
  <c r="T85" i="2"/>
  <c r="E86" i="2"/>
  <c r="I86" i="2"/>
  <c r="N86" i="2"/>
  <c r="R86" i="2"/>
  <c r="C87" i="2"/>
  <c r="G87" i="2"/>
  <c r="L87" i="2"/>
  <c r="P87" i="2"/>
  <c r="T87" i="2"/>
  <c r="E88" i="2"/>
  <c r="I88" i="2"/>
  <c r="N88" i="2"/>
  <c r="R88" i="2"/>
  <c r="C89" i="2"/>
  <c r="G89" i="2"/>
  <c r="L89" i="2"/>
  <c r="P89" i="2"/>
  <c r="T89" i="2"/>
  <c r="E90" i="2"/>
  <c r="I90" i="2"/>
  <c r="N90" i="2"/>
  <c r="R90" i="2"/>
  <c r="C91" i="2"/>
  <c r="G91" i="2"/>
  <c r="L91" i="2"/>
  <c r="P91" i="2"/>
  <c r="T91" i="2"/>
  <c r="I92" i="2"/>
  <c r="N92" i="2"/>
  <c r="R92" i="2"/>
  <c r="C93" i="2"/>
  <c r="G93" i="2"/>
  <c r="L93" i="2"/>
  <c r="P93" i="2"/>
  <c r="T93" i="2"/>
  <c r="E94" i="2"/>
  <c r="I94" i="2"/>
  <c r="N94" i="2"/>
  <c r="R94" i="2"/>
  <c r="C95" i="2"/>
  <c r="G95" i="2"/>
  <c r="L95" i="2"/>
  <c r="P95" i="2"/>
  <c r="T95" i="2"/>
  <c r="E96" i="2"/>
  <c r="I96" i="2"/>
  <c r="N96" i="2"/>
  <c r="R96" i="2"/>
  <c r="C97" i="2"/>
  <c r="G97" i="2"/>
  <c r="L97" i="2"/>
  <c r="P97" i="2"/>
  <c r="T97" i="2"/>
  <c r="I98" i="2"/>
  <c r="N98" i="2"/>
  <c r="R98" i="2"/>
  <c r="C99" i="2"/>
  <c r="G99" i="2"/>
  <c r="L99" i="2"/>
  <c r="P99" i="2"/>
  <c r="B100" i="2"/>
  <c r="P100" i="2"/>
  <c r="L102" i="2"/>
  <c r="G104" i="2"/>
  <c r="R70" i="2"/>
  <c r="E92" i="2"/>
  <c r="E98" i="2"/>
  <c r="C100" i="2"/>
  <c r="T100" i="2"/>
  <c r="P102" i="2"/>
  <c r="L104" i="2"/>
  <c r="G106" i="2"/>
  <c r="Q75" i="2"/>
  <c r="B76" i="2"/>
  <c r="F76" i="2"/>
  <c r="J76" i="2"/>
  <c r="O76" i="2"/>
  <c r="S76" i="2"/>
  <c r="D77" i="2"/>
  <c r="H77" i="2"/>
  <c r="Q77" i="2"/>
  <c r="B78" i="2"/>
  <c r="F78" i="2"/>
  <c r="J78" i="2"/>
  <c r="O78" i="2"/>
  <c r="S78" i="2"/>
  <c r="D79" i="2"/>
  <c r="H79" i="2"/>
  <c r="Q79" i="2"/>
  <c r="B80" i="2"/>
  <c r="F80" i="2"/>
  <c r="J80" i="2"/>
  <c r="O80" i="2"/>
  <c r="S80" i="2"/>
  <c r="D81" i="2"/>
  <c r="H81" i="2"/>
  <c r="M81" i="2"/>
  <c r="Q81" i="2"/>
  <c r="B82" i="2"/>
  <c r="F82" i="2"/>
  <c r="J82" i="2"/>
  <c r="O82" i="2"/>
  <c r="S82" i="2"/>
  <c r="D83" i="2"/>
  <c r="H83" i="2"/>
  <c r="Q83" i="2"/>
  <c r="B84" i="2"/>
  <c r="F84" i="2"/>
  <c r="J84" i="2"/>
  <c r="O84" i="2"/>
  <c r="S84" i="2"/>
  <c r="D85" i="2"/>
  <c r="H85" i="2"/>
  <c r="Q85" i="2"/>
  <c r="B86" i="2"/>
  <c r="F86" i="2"/>
  <c r="J86" i="2"/>
  <c r="O86" i="2"/>
  <c r="S86" i="2"/>
  <c r="D87" i="2"/>
  <c r="H87" i="2"/>
  <c r="M87" i="2"/>
  <c r="Q87" i="2"/>
  <c r="B88" i="2"/>
  <c r="F88" i="2"/>
  <c r="J88" i="2"/>
  <c r="O88" i="2"/>
  <c r="S88" i="2"/>
  <c r="D89" i="2"/>
  <c r="H89" i="2"/>
  <c r="M89" i="2"/>
  <c r="Q89" i="2"/>
  <c r="B90" i="2"/>
  <c r="F90" i="2"/>
  <c r="J90" i="2"/>
  <c r="O90" i="2"/>
  <c r="S90" i="2"/>
  <c r="D91" i="2"/>
  <c r="H91" i="2"/>
  <c r="Q91" i="2"/>
  <c r="B92" i="2"/>
  <c r="F92" i="2"/>
  <c r="J92" i="2"/>
  <c r="S92" i="2"/>
  <c r="D93" i="2"/>
  <c r="M93" i="2"/>
  <c r="Q93" i="2"/>
  <c r="B94" i="2"/>
  <c r="F94" i="2"/>
  <c r="J94" i="2"/>
  <c r="O94" i="2"/>
  <c r="S94" i="2"/>
  <c r="D95" i="2"/>
  <c r="H95" i="2"/>
  <c r="M95" i="2"/>
  <c r="Q95" i="2"/>
  <c r="B96" i="2"/>
  <c r="F96" i="2"/>
  <c r="J96" i="2"/>
  <c r="O96" i="2"/>
  <c r="S96" i="2"/>
  <c r="D97" i="2"/>
  <c r="H97" i="2"/>
  <c r="M97" i="2"/>
  <c r="Q97" i="2"/>
  <c r="B98" i="2"/>
  <c r="F98" i="2"/>
  <c r="J98" i="2"/>
  <c r="O98" i="2"/>
  <c r="S98" i="2"/>
  <c r="D99" i="2"/>
  <c r="H99" i="2"/>
  <c r="Q99" i="2"/>
  <c r="D100" i="2"/>
  <c r="E101" i="2"/>
  <c r="T102" i="2"/>
  <c r="P104" i="2"/>
  <c r="L106" i="2"/>
  <c r="D73" i="2"/>
  <c r="O92" i="2"/>
  <c r="H93" i="2"/>
  <c r="E100" i="2"/>
  <c r="I101" i="2"/>
  <c r="E103" i="2"/>
  <c r="T104" i="2"/>
  <c r="P76" i="2"/>
  <c r="T76" i="2"/>
  <c r="E77" i="2"/>
  <c r="I77" i="2"/>
  <c r="N77" i="2"/>
  <c r="R77" i="2"/>
  <c r="C78" i="2"/>
  <c r="L78" i="2"/>
  <c r="P78" i="2"/>
  <c r="T78" i="2"/>
  <c r="E79" i="2"/>
  <c r="I79" i="2"/>
  <c r="N79" i="2"/>
  <c r="R79" i="2"/>
  <c r="C80" i="2"/>
  <c r="G80" i="2"/>
  <c r="L80" i="2"/>
  <c r="P80" i="2"/>
  <c r="T80" i="2"/>
  <c r="E81" i="2"/>
  <c r="I81" i="2"/>
  <c r="N81" i="2"/>
  <c r="R81" i="2"/>
  <c r="C82" i="2"/>
  <c r="G82" i="2"/>
  <c r="L82" i="2"/>
  <c r="P82" i="2"/>
  <c r="T82" i="2"/>
  <c r="E83" i="2"/>
  <c r="I83" i="2"/>
  <c r="N83" i="2"/>
  <c r="R83" i="2"/>
  <c r="C84" i="2"/>
  <c r="G84" i="2"/>
  <c r="L84" i="2"/>
  <c r="P84" i="2"/>
  <c r="T84" i="2"/>
  <c r="E85" i="2"/>
  <c r="I85" i="2"/>
  <c r="N85" i="2"/>
  <c r="R85" i="2"/>
  <c r="C86" i="2"/>
  <c r="G86" i="2"/>
  <c r="L86" i="2"/>
  <c r="P86" i="2"/>
  <c r="T86" i="2"/>
  <c r="I87" i="2"/>
  <c r="N87" i="2"/>
  <c r="R87" i="2"/>
  <c r="C88" i="2"/>
  <c r="G88" i="2"/>
  <c r="L88" i="2"/>
  <c r="P88" i="2"/>
  <c r="T88" i="2"/>
  <c r="E89" i="2"/>
  <c r="I89" i="2"/>
  <c r="N89" i="2"/>
  <c r="R89" i="2"/>
  <c r="C90" i="2"/>
  <c r="G90" i="2"/>
  <c r="L90" i="2"/>
  <c r="P90" i="2"/>
  <c r="T90" i="2"/>
  <c r="E91" i="2"/>
  <c r="I91" i="2"/>
  <c r="R91" i="2"/>
  <c r="C92" i="2"/>
  <c r="G92" i="2"/>
  <c r="L92" i="2"/>
  <c r="P92" i="2"/>
  <c r="T92" i="2"/>
  <c r="E93" i="2"/>
  <c r="I93" i="2"/>
  <c r="N93" i="2"/>
  <c r="R93" i="2"/>
  <c r="C94" i="2"/>
  <c r="G94" i="2"/>
  <c r="L94" i="2"/>
  <c r="P94" i="2"/>
  <c r="T94" i="2"/>
  <c r="E95" i="2"/>
  <c r="I95" i="2"/>
  <c r="N95" i="2"/>
  <c r="R95" i="2"/>
  <c r="C96" i="2"/>
  <c r="G96" i="2"/>
  <c r="L96" i="2"/>
  <c r="P96" i="2"/>
  <c r="T96" i="2"/>
  <c r="E97" i="2"/>
  <c r="I97" i="2"/>
  <c r="N97" i="2"/>
  <c r="R97" i="2"/>
  <c r="C98" i="2"/>
  <c r="G98" i="2"/>
  <c r="L98" i="2"/>
  <c r="P98" i="2"/>
  <c r="T98" i="2"/>
  <c r="E99" i="2"/>
  <c r="I99" i="2"/>
  <c r="N99" i="2"/>
  <c r="R99" i="2"/>
  <c r="F100" i="2"/>
  <c r="N101" i="2"/>
  <c r="I103" i="2"/>
  <c r="E105" i="2"/>
  <c r="B106" i="2"/>
  <c r="F106" i="2"/>
  <c r="S106" i="2"/>
  <c r="D107" i="2"/>
  <c r="M107" i="2"/>
  <c r="Q107" i="2"/>
  <c r="B108" i="2"/>
  <c r="F108" i="2"/>
  <c r="J108" i="2"/>
  <c r="O108" i="2"/>
  <c r="S108" i="2"/>
  <c r="D109" i="2"/>
  <c r="H109" i="2"/>
  <c r="Q109" i="2"/>
  <c r="B110" i="2"/>
  <c r="F110" i="2"/>
  <c r="J110" i="2"/>
  <c r="O110" i="2"/>
  <c r="S110" i="2"/>
  <c r="H111" i="2"/>
  <c r="M111" i="2"/>
  <c r="Q111" i="2"/>
  <c r="B112" i="2"/>
  <c r="F112" i="2"/>
  <c r="J112" i="2"/>
  <c r="O112" i="2"/>
  <c r="S112" i="2"/>
  <c r="H113" i="2"/>
  <c r="Q113" i="2"/>
  <c r="F114" i="2"/>
  <c r="J114" i="2"/>
  <c r="O114" i="2"/>
  <c r="S114" i="2"/>
  <c r="D115" i="2"/>
  <c r="M115" i="2"/>
  <c r="Q115" i="2"/>
  <c r="B116" i="2"/>
  <c r="F116" i="2"/>
  <c r="J116" i="2"/>
  <c r="O116" i="2"/>
  <c r="S116" i="2"/>
  <c r="D117" i="2"/>
  <c r="H117" i="2"/>
  <c r="Q117" i="2"/>
  <c r="B118" i="2"/>
  <c r="F118" i="2"/>
  <c r="J118" i="2"/>
  <c r="O118" i="2"/>
  <c r="J120" i="2"/>
  <c r="O120" i="2"/>
  <c r="S120" i="2"/>
  <c r="D121" i="2"/>
  <c r="H121" i="2"/>
  <c r="Q121" i="2"/>
  <c r="J122" i="2"/>
  <c r="F140" i="2"/>
  <c r="S141" i="2"/>
  <c r="G142" i="2"/>
  <c r="P142" i="2"/>
  <c r="E143" i="2"/>
  <c r="N143" i="2"/>
  <c r="D144" i="2"/>
  <c r="G108" i="2"/>
  <c r="I109" i="2"/>
  <c r="G110" i="2"/>
  <c r="E111" i="2"/>
  <c r="I115" i="2"/>
  <c r="G116" i="2"/>
  <c r="L118" i="2"/>
  <c r="P118" i="2"/>
  <c r="T118" i="2"/>
  <c r="E119" i="2"/>
  <c r="I119" i="2"/>
  <c r="N119" i="2"/>
  <c r="R119" i="2"/>
  <c r="C120" i="2"/>
  <c r="G120" i="2"/>
  <c r="C122" i="2"/>
  <c r="G122" i="2"/>
  <c r="L122" i="2"/>
  <c r="P122" i="2"/>
  <c r="T122" i="2"/>
  <c r="E123" i="2"/>
  <c r="I123" i="2"/>
  <c r="N123" i="2"/>
  <c r="R123" i="2"/>
  <c r="C124" i="2"/>
  <c r="G124" i="2"/>
  <c r="L124" i="2"/>
  <c r="P124" i="2"/>
  <c r="T124" i="2"/>
  <c r="E125" i="2"/>
  <c r="I125" i="2"/>
  <c r="N125" i="2"/>
  <c r="R125" i="2"/>
  <c r="C126" i="2"/>
  <c r="G126" i="2"/>
  <c r="L126" i="2"/>
  <c r="P126" i="2"/>
  <c r="T126" i="2"/>
  <c r="E127" i="2"/>
  <c r="I127" i="2"/>
  <c r="N127" i="2"/>
  <c r="R127" i="2"/>
  <c r="C128" i="2"/>
  <c r="G128" i="2"/>
  <c r="L128" i="2"/>
  <c r="P128" i="2"/>
  <c r="T128" i="2"/>
  <c r="E129" i="2"/>
  <c r="I129" i="2"/>
  <c r="N129" i="2"/>
  <c r="R129" i="2"/>
  <c r="C130" i="2"/>
  <c r="G130" i="2"/>
  <c r="L130" i="2"/>
  <c r="P130" i="2"/>
  <c r="T130" i="2"/>
  <c r="E131" i="2"/>
  <c r="I131" i="2"/>
  <c r="N131" i="2"/>
  <c r="R131" i="2"/>
  <c r="C132" i="2"/>
  <c r="G132" i="2"/>
  <c r="L132" i="2"/>
  <c r="P132" i="2"/>
  <c r="T132" i="2"/>
  <c r="E133" i="2"/>
  <c r="I133" i="2"/>
  <c r="N133" i="2"/>
  <c r="R133" i="2"/>
  <c r="C134" i="2"/>
  <c r="G134" i="2"/>
  <c r="L134" i="2"/>
  <c r="P134" i="2"/>
  <c r="T134" i="2"/>
  <c r="E135" i="2"/>
  <c r="I135" i="2"/>
  <c r="N135" i="2"/>
  <c r="R135" i="2"/>
  <c r="C136" i="2"/>
  <c r="G136" i="2"/>
  <c r="L136" i="2"/>
  <c r="P136" i="2"/>
  <c r="T136" i="2"/>
  <c r="E137" i="2"/>
  <c r="I137" i="2"/>
  <c r="N137" i="2"/>
  <c r="R137" i="2"/>
  <c r="C138" i="2"/>
  <c r="G138" i="2"/>
  <c r="L138" i="2"/>
  <c r="P138" i="2"/>
  <c r="T138" i="2"/>
  <c r="E139" i="2"/>
  <c r="I139" i="2"/>
  <c r="N139" i="2"/>
  <c r="R139" i="2"/>
  <c r="C140" i="2"/>
  <c r="G140" i="2"/>
  <c r="L140" i="2"/>
  <c r="P140" i="2"/>
  <c r="T140" i="2"/>
  <c r="E141" i="2"/>
  <c r="I141" i="2"/>
  <c r="N141" i="2"/>
  <c r="T141" i="2"/>
  <c r="H142" i="2"/>
  <c r="Q142" i="2"/>
  <c r="F143" i="2"/>
  <c r="O143" i="2"/>
  <c r="F144" i="2"/>
  <c r="C106" i="2"/>
  <c r="P106" i="2"/>
  <c r="T106" i="2"/>
  <c r="E107" i="2"/>
  <c r="I107" i="2"/>
  <c r="N107" i="2"/>
  <c r="R107" i="2"/>
  <c r="C108" i="2"/>
  <c r="L108" i="2"/>
  <c r="P108" i="2"/>
  <c r="T108" i="2"/>
  <c r="E109" i="2"/>
  <c r="N109" i="2"/>
  <c r="R109" i="2"/>
  <c r="C110" i="2"/>
  <c r="L110" i="2"/>
  <c r="P110" i="2"/>
  <c r="T110" i="2"/>
  <c r="I111" i="2"/>
  <c r="N111" i="2"/>
  <c r="R111" i="2"/>
  <c r="C112" i="2"/>
  <c r="G112" i="2"/>
  <c r="L112" i="2"/>
  <c r="P112" i="2"/>
  <c r="T112" i="2"/>
  <c r="E113" i="2"/>
  <c r="I113" i="2"/>
  <c r="N113" i="2"/>
  <c r="R113" i="2"/>
  <c r="C114" i="2"/>
  <c r="G114" i="2"/>
  <c r="L114" i="2"/>
  <c r="P114" i="2"/>
  <c r="T114" i="2"/>
  <c r="E115" i="2"/>
  <c r="N115" i="2"/>
  <c r="R115" i="2"/>
  <c r="C116" i="2"/>
  <c r="L116" i="2"/>
  <c r="P116" i="2"/>
  <c r="T116" i="2"/>
  <c r="E117" i="2"/>
  <c r="I117" i="2"/>
  <c r="N117" i="2"/>
  <c r="R117" i="2"/>
  <c r="C118" i="2"/>
  <c r="G118" i="2"/>
  <c r="L120" i="2"/>
  <c r="P120" i="2"/>
  <c r="T120" i="2"/>
  <c r="E121" i="2"/>
  <c r="I121" i="2"/>
  <c r="N121" i="2"/>
  <c r="R121" i="2"/>
  <c r="B142" i="2"/>
  <c r="I142" i="2"/>
  <c r="R142" i="2"/>
  <c r="G143" i="2"/>
  <c r="P143" i="2"/>
  <c r="H144" i="2"/>
  <c r="M100" i="2"/>
  <c r="Q100" i="2"/>
  <c r="B101" i="2"/>
  <c r="F101" i="2"/>
  <c r="J101" i="2"/>
  <c r="O101" i="2"/>
  <c r="S101" i="2"/>
  <c r="D102" i="2"/>
  <c r="H102" i="2"/>
  <c r="M102" i="2"/>
  <c r="Q102" i="2"/>
  <c r="B103" i="2"/>
  <c r="F103" i="2"/>
  <c r="J103" i="2"/>
  <c r="O103" i="2"/>
  <c r="S103" i="2"/>
  <c r="D104" i="2"/>
  <c r="H104" i="2"/>
  <c r="M104" i="2"/>
  <c r="Q104" i="2"/>
  <c r="B105" i="2"/>
  <c r="F105" i="2"/>
  <c r="J105" i="2"/>
  <c r="O105" i="2"/>
  <c r="S105" i="2"/>
  <c r="H106" i="2"/>
  <c r="J107" i="2"/>
  <c r="H108" i="2"/>
  <c r="B109" i="2"/>
  <c r="B111" i="2"/>
  <c r="F115" i="2"/>
  <c r="J115" i="2"/>
  <c r="H116" i="2"/>
  <c r="B117" i="2"/>
  <c r="Q118" i="2"/>
  <c r="B119" i="2"/>
  <c r="F119" i="2"/>
  <c r="J119" i="2"/>
  <c r="O119" i="2"/>
  <c r="S119" i="2"/>
  <c r="D120" i="2"/>
  <c r="Q120" i="2"/>
  <c r="D122" i="2"/>
  <c r="H122" i="2"/>
  <c r="M122" i="2"/>
  <c r="Q122" i="2"/>
  <c r="B123" i="2"/>
  <c r="F123" i="2"/>
  <c r="J123" i="2"/>
  <c r="O123" i="2"/>
  <c r="S123" i="2"/>
  <c r="D124" i="2"/>
  <c r="H124" i="2"/>
  <c r="Q124" i="2"/>
  <c r="B125" i="2"/>
  <c r="F125" i="2"/>
  <c r="J125" i="2"/>
  <c r="O125" i="2"/>
  <c r="S125" i="2"/>
  <c r="D126" i="2"/>
  <c r="H126" i="2"/>
  <c r="Q126" i="2"/>
  <c r="B127" i="2"/>
  <c r="F127" i="2"/>
  <c r="J127" i="2"/>
  <c r="O127" i="2"/>
  <c r="S127" i="2"/>
  <c r="D128" i="2"/>
  <c r="H128" i="2"/>
  <c r="Q128" i="2"/>
  <c r="B129" i="2"/>
  <c r="F129" i="2"/>
  <c r="J129" i="2"/>
  <c r="O129" i="2"/>
  <c r="S129" i="2"/>
  <c r="D130" i="2"/>
  <c r="H130" i="2"/>
  <c r="Q130" i="2"/>
  <c r="B131" i="2"/>
  <c r="F131" i="2"/>
  <c r="J131" i="2"/>
  <c r="O131" i="2"/>
  <c r="S131" i="2"/>
  <c r="D132" i="2"/>
  <c r="H132" i="2"/>
  <c r="Q132" i="2"/>
  <c r="F133" i="2"/>
  <c r="O133" i="2"/>
  <c r="D134" i="2"/>
  <c r="H134" i="2"/>
  <c r="Q134" i="2"/>
  <c r="B135" i="2"/>
  <c r="F135" i="2"/>
  <c r="J135" i="2"/>
  <c r="O135" i="2"/>
  <c r="S135" i="2"/>
  <c r="D136" i="2"/>
  <c r="H136" i="2"/>
  <c r="M136" i="2"/>
  <c r="Q136" i="2"/>
  <c r="B137" i="2"/>
  <c r="F137" i="2"/>
  <c r="J137" i="2"/>
  <c r="O137" i="2"/>
  <c r="S137" i="2"/>
  <c r="D138" i="2"/>
  <c r="H138" i="2"/>
  <c r="M138" i="2"/>
  <c r="Q138" i="2"/>
  <c r="B139" i="2"/>
  <c r="F139" i="2"/>
  <c r="J139" i="2"/>
  <c r="O139" i="2"/>
  <c r="S139" i="2"/>
  <c r="D140" i="2"/>
  <c r="H140" i="2"/>
  <c r="F141" i="2"/>
  <c r="J141" i="2"/>
  <c r="O141" i="2"/>
  <c r="C142" i="2"/>
  <c r="J142" i="2"/>
  <c r="S142" i="2"/>
  <c r="H143" i="2"/>
  <c r="Q143" i="2"/>
  <c r="J144" i="2"/>
  <c r="D106" i="2"/>
  <c r="Q106" i="2"/>
  <c r="B107" i="2"/>
  <c r="F107" i="2"/>
  <c r="O107" i="2"/>
  <c r="S107" i="2"/>
  <c r="D108" i="2"/>
  <c r="M108" i="2"/>
  <c r="Q108" i="2"/>
  <c r="F109" i="2"/>
  <c r="J109" i="2"/>
  <c r="O109" i="2"/>
  <c r="S109" i="2"/>
  <c r="D110" i="2"/>
  <c r="H110" i="2"/>
  <c r="M110" i="2"/>
  <c r="Q110" i="2"/>
  <c r="F111" i="2"/>
  <c r="J111" i="2"/>
  <c r="O111" i="2"/>
  <c r="S111" i="2"/>
  <c r="D112" i="2"/>
  <c r="H112" i="2"/>
  <c r="Q112" i="2"/>
  <c r="B113" i="2"/>
  <c r="F113" i="2"/>
  <c r="J113" i="2"/>
  <c r="O113" i="2"/>
  <c r="S113" i="2"/>
  <c r="D114" i="2"/>
  <c r="H114" i="2"/>
  <c r="Q114" i="2"/>
  <c r="B115" i="2"/>
  <c r="O115" i="2"/>
  <c r="S115" i="2"/>
  <c r="D116" i="2"/>
  <c r="M116" i="2"/>
  <c r="Q116" i="2"/>
  <c r="F117" i="2"/>
  <c r="J117" i="2"/>
  <c r="O117" i="2"/>
  <c r="S117" i="2"/>
  <c r="D118" i="2"/>
  <c r="H118" i="2"/>
  <c r="M118" i="2"/>
  <c r="H120" i="2"/>
  <c r="B121" i="2"/>
  <c r="F121" i="2"/>
  <c r="J121" i="2"/>
  <c r="O121" i="2"/>
  <c r="S121" i="2"/>
  <c r="B133" i="2"/>
  <c r="J133" i="2"/>
  <c r="S133" i="2"/>
  <c r="Q140" i="2"/>
  <c r="B141" i="2"/>
  <c r="P141" i="2"/>
  <c r="L142" i="2"/>
  <c r="T142" i="2"/>
  <c r="I143" i="2"/>
  <c r="R143" i="2"/>
  <c r="I100" i="2"/>
  <c r="N100" i="2"/>
  <c r="R100" i="2"/>
  <c r="C101" i="2"/>
  <c r="G101" i="2"/>
  <c r="L101" i="2"/>
  <c r="P101" i="2"/>
  <c r="T101" i="2"/>
  <c r="E102" i="2"/>
  <c r="I102" i="2"/>
  <c r="N102" i="2"/>
  <c r="R102" i="2"/>
  <c r="C103" i="2"/>
  <c r="G103" i="2"/>
  <c r="L103" i="2"/>
  <c r="P103" i="2"/>
  <c r="T103" i="2"/>
  <c r="E104" i="2"/>
  <c r="I104" i="2"/>
  <c r="N104" i="2"/>
  <c r="R104" i="2"/>
  <c r="C105" i="2"/>
  <c r="G105" i="2"/>
  <c r="L105" i="2"/>
  <c r="P105" i="2"/>
  <c r="I106" i="2"/>
  <c r="N106" i="2"/>
  <c r="C111" i="2"/>
  <c r="T113" i="2"/>
  <c r="G115" i="2"/>
  <c r="L115" i="2"/>
  <c r="C117" i="2"/>
  <c r="R118" i="2"/>
  <c r="C119" i="2"/>
  <c r="G119" i="2"/>
  <c r="L119" i="2"/>
  <c r="P119" i="2"/>
  <c r="T119" i="2"/>
  <c r="E120" i="2"/>
  <c r="E122" i="2"/>
  <c r="N122" i="2"/>
  <c r="R122" i="2"/>
  <c r="C123" i="2"/>
  <c r="G123" i="2"/>
  <c r="L123" i="2"/>
  <c r="T123" i="2"/>
  <c r="E124" i="2"/>
  <c r="I124" i="2"/>
  <c r="N124" i="2"/>
  <c r="R124" i="2"/>
  <c r="C125" i="2"/>
  <c r="G125" i="2"/>
  <c r="L125" i="2"/>
  <c r="P125" i="2"/>
  <c r="T125" i="2"/>
  <c r="E126" i="2"/>
  <c r="I126" i="2"/>
  <c r="N126" i="2"/>
  <c r="R126" i="2"/>
  <c r="C127" i="2"/>
  <c r="G127" i="2"/>
  <c r="L127" i="2"/>
  <c r="P127" i="2"/>
  <c r="T127" i="2"/>
  <c r="E128" i="2"/>
  <c r="I128" i="2"/>
  <c r="N128" i="2"/>
  <c r="R128" i="2"/>
  <c r="C129" i="2"/>
  <c r="G129" i="2"/>
  <c r="L129" i="2"/>
  <c r="P129" i="2"/>
  <c r="T129" i="2"/>
  <c r="E130" i="2"/>
  <c r="I130" i="2"/>
  <c r="N130" i="2"/>
  <c r="R130" i="2"/>
  <c r="C131" i="2"/>
  <c r="G131" i="2"/>
  <c r="L131" i="2"/>
  <c r="P131" i="2"/>
  <c r="T131" i="2"/>
  <c r="E132" i="2"/>
  <c r="I132" i="2"/>
  <c r="N132" i="2"/>
  <c r="R132" i="2"/>
  <c r="C133" i="2"/>
  <c r="G133" i="2"/>
  <c r="L133" i="2"/>
  <c r="P133" i="2"/>
  <c r="T133" i="2"/>
  <c r="E134" i="2"/>
  <c r="I134" i="2"/>
  <c r="N134" i="2"/>
  <c r="R134" i="2"/>
  <c r="C135" i="2"/>
  <c r="G135" i="2"/>
  <c r="L135" i="2"/>
  <c r="P135" i="2"/>
  <c r="T135" i="2"/>
  <c r="E136" i="2"/>
  <c r="I136" i="2"/>
  <c r="N136" i="2"/>
  <c r="R136" i="2"/>
  <c r="C137" i="2"/>
  <c r="G137" i="2"/>
  <c r="L137" i="2"/>
  <c r="P137" i="2"/>
  <c r="T137" i="2"/>
  <c r="E138" i="2"/>
  <c r="I138" i="2"/>
  <c r="N138" i="2"/>
  <c r="R138" i="2"/>
  <c r="C139" i="2"/>
  <c r="G139" i="2"/>
  <c r="L139" i="2"/>
  <c r="P139" i="2"/>
  <c r="E140" i="2"/>
  <c r="I140" i="2"/>
  <c r="N140" i="2"/>
  <c r="R140" i="2"/>
  <c r="C141" i="2"/>
  <c r="G141" i="2"/>
  <c r="L141" i="2"/>
  <c r="Q141" i="2"/>
  <c r="D142" i="2"/>
  <c r="B143" i="2"/>
  <c r="J143" i="2"/>
  <c r="S143" i="2"/>
  <c r="O144" i="2"/>
  <c r="T105" i="2"/>
  <c r="E106" i="2"/>
  <c r="R106" i="2"/>
  <c r="C107" i="2"/>
  <c r="G107" i="2"/>
  <c r="L107" i="2"/>
  <c r="P107" i="2"/>
  <c r="T107" i="2"/>
  <c r="E108" i="2"/>
  <c r="I108" i="2"/>
  <c r="N108" i="2"/>
  <c r="R108" i="2"/>
  <c r="C109" i="2"/>
  <c r="G109" i="2"/>
  <c r="L109" i="2"/>
  <c r="P109" i="2"/>
  <c r="T109" i="2"/>
  <c r="E110" i="2"/>
  <c r="I110" i="2"/>
  <c r="N110" i="2"/>
  <c r="R110" i="2"/>
  <c r="G111" i="2"/>
  <c r="L111" i="2"/>
  <c r="P111" i="2"/>
  <c r="T111" i="2"/>
  <c r="E112" i="2"/>
  <c r="I112" i="2"/>
  <c r="N112" i="2"/>
  <c r="R112" i="2"/>
  <c r="C113" i="2"/>
  <c r="G113" i="2"/>
  <c r="L113" i="2"/>
  <c r="P113" i="2"/>
  <c r="E114" i="2"/>
  <c r="I114" i="2"/>
  <c r="N114" i="2"/>
  <c r="R114" i="2"/>
  <c r="C115" i="2"/>
  <c r="P115" i="2"/>
  <c r="T115" i="2"/>
  <c r="E116" i="2"/>
  <c r="I116" i="2"/>
  <c r="N116" i="2"/>
  <c r="R116" i="2"/>
  <c r="G117" i="2"/>
  <c r="L117" i="2"/>
  <c r="P117" i="2"/>
  <c r="T117" i="2"/>
  <c r="E118" i="2"/>
  <c r="I118" i="2"/>
  <c r="N118" i="2"/>
  <c r="I120" i="2"/>
  <c r="N120" i="2"/>
  <c r="R120" i="2"/>
  <c r="C121" i="2"/>
  <c r="G121" i="2"/>
  <c r="L121" i="2"/>
  <c r="P121" i="2"/>
  <c r="T121" i="2"/>
  <c r="I122" i="2"/>
  <c r="P123" i="2"/>
  <c r="T139" i="2"/>
  <c r="R141" i="2"/>
  <c r="E142" i="2"/>
  <c r="N142" i="2"/>
  <c r="C143" i="2"/>
  <c r="L143" i="2"/>
  <c r="B144" i="2"/>
  <c r="J100" i="2"/>
  <c r="O100" i="2"/>
  <c r="S100" i="2"/>
  <c r="D101" i="2"/>
  <c r="H101" i="2"/>
  <c r="M101" i="2"/>
  <c r="Q101" i="2"/>
  <c r="B102" i="2"/>
  <c r="F102" i="2"/>
  <c r="J102" i="2"/>
  <c r="O102" i="2"/>
  <c r="S102" i="2"/>
  <c r="D103" i="2"/>
  <c r="H103" i="2"/>
  <c r="M103" i="2"/>
  <c r="Q103" i="2"/>
  <c r="B104" i="2"/>
  <c r="F104" i="2"/>
  <c r="J104" i="2"/>
  <c r="O104" i="2"/>
  <c r="S104" i="2"/>
  <c r="D105" i="2"/>
  <c r="H105" i="2"/>
  <c r="M105" i="2"/>
  <c r="Q105" i="2"/>
  <c r="J106" i="2"/>
  <c r="O106" i="2"/>
  <c r="H107" i="2"/>
  <c r="D111" i="2"/>
  <c r="D113" i="2"/>
  <c r="B114" i="2"/>
  <c r="H115" i="2"/>
  <c r="S118" i="2"/>
  <c r="D119" i="2"/>
  <c r="H119" i="2"/>
  <c r="M119" i="2"/>
  <c r="Q119" i="2"/>
  <c r="B120" i="2"/>
  <c r="F120" i="2"/>
  <c r="M121" i="2"/>
  <c r="B122" i="2"/>
  <c r="F122" i="2"/>
  <c r="O122" i="2"/>
  <c r="S122" i="2"/>
  <c r="D123" i="2"/>
  <c r="H123" i="2"/>
  <c r="M123" i="2"/>
  <c r="Q123" i="2"/>
  <c r="B124" i="2"/>
  <c r="F124" i="2"/>
  <c r="J124" i="2"/>
  <c r="O124" i="2"/>
  <c r="S124" i="2"/>
  <c r="D125" i="2"/>
  <c r="H125" i="2"/>
  <c r="M125" i="2"/>
  <c r="Q125" i="2"/>
  <c r="B126" i="2"/>
  <c r="F126" i="2"/>
  <c r="J126" i="2"/>
  <c r="O126" i="2"/>
  <c r="S126" i="2"/>
  <c r="D127" i="2"/>
  <c r="H127" i="2"/>
  <c r="Q127" i="2"/>
  <c r="B128" i="2"/>
  <c r="F128" i="2"/>
  <c r="J128" i="2"/>
  <c r="O128" i="2"/>
  <c r="S128" i="2"/>
  <c r="D129" i="2"/>
  <c r="H129" i="2"/>
  <c r="Q129" i="2"/>
  <c r="B130" i="2"/>
  <c r="F130" i="2"/>
  <c r="J130" i="2"/>
  <c r="O130" i="2"/>
  <c r="S130" i="2"/>
  <c r="D131" i="2"/>
  <c r="H131" i="2"/>
  <c r="Q131" i="2"/>
  <c r="B132" i="2"/>
  <c r="F132" i="2"/>
  <c r="J132" i="2"/>
  <c r="O132" i="2"/>
  <c r="S132" i="2"/>
  <c r="D133" i="2"/>
  <c r="H133" i="2"/>
  <c r="M133" i="2"/>
  <c r="Q133" i="2"/>
  <c r="B134" i="2"/>
  <c r="F134" i="2"/>
  <c r="J134" i="2"/>
  <c r="O134" i="2"/>
  <c r="S134" i="2"/>
  <c r="D135" i="2"/>
  <c r="H135" i="2"/>
  <c r="Q135" i="2"/>
  <c r="B136" i="2"/>
  <c r="F136" i="2"/>
  <c r="J136" i="2"/>
  <c r="O136" i="2"/>
  <c r="S136" i="2"/>
  <c r="D137" i="2"/>
  <c r="H137" i="2"/>
  <c r="M137" i="2"/>
  <c r="Q137" i="2"/>
  <c r="B138" i="2"/>
  <c r="F138" i="2"/>
  <c r="J138" i="2"/>
  <c r="O138" i="2"/>
  <c r="S138" i="2"/>
  <c r="D139" i="2"/>
  <c r="H139" i="2"/>
  <c r="M139" i="2"/>
  <c r="Q139" i="2"/>
  <c r="B140" i="2"/>
  <c r="J140" i="2"/>
  <c r="O140" i="2"/>
  <c r="S140" i="2"/>
  <c r="D141" i="2"/>
  <c r="H141" i="2"/>
  <c r="M141" i="2"/>
  <c r="F142" i="2"/>
  <c r="O142" i="2"/>
  <c r="D143" i="2"/>
  <c r="M143" i="2"/>
  <c r="C144" i="2"/>
  <c r="G144" i="2"/>
  <c r="L144" i="2"/>
  <c r="P144" i="2"/>
  <c r="T144" i="2"/>
  <c r="E145" i="2"/>
  <c r="I145" i="2"/>
  <c r="N145" i="2"/>
  <c r="R145" i="2"/>
  <c r="C146" i="2"/>
  <c r="G146" i="2"/>
  <c r="L146" i="2"/>
  <c r="P146" i="2"/>
  <c r="T146" i="2"/>
  <c r="E147" i="2"/>
  <c r="I147" i="2"/>
  <c r="N147" i="2"/>
  <c r="R147" i="2"/>
  <c r="C148" i="2"/>
  <c r="G148" i="2"/>
  <c r="L148" i="2"/>
  <c r="P148" i="2"/>
  <c r="T148" i="2"/>
  <c r="E149" i="2"/>
  <c r="I149" i="2"/>
  <c r="N149" i="2"/>
  <c r="R149" i="2"/>
  <c r="C150" i="2"/>
  <c r="G150" i="2"/>
  <c r="L150" i="2"/>
  <c r="P150" i="2"/>
  <c r="T150" i="2"/>
  <c r="E151" i="2"/>
  <c r="I151" i="2"/>
  <c r="N151" i="2"/>
  <c r="R151" i="2"/>
  <c r="C152" i="2"/>
  <c r="G152" i="2"/>
  <c r="L152" i="2"/>
  <c r="P152" i="2"/>
  <c r="T152" i="2"/>
  <c r="E153" i="2"/>
  <c r="I153" i="2"/>
  <c r="N153" i="2"/>
  <c r="R153" i="2"/>
  <c r="C154" i="2"/>
  <c r="G154" i="2"/>
  <c r="L154" i="2"/>
  <c r="P154" i="2"/>
  <c r="T154" i="2"/>
  <c r="E155" i="2"/>
  <c r="I155" i="2"/>
  <c r="N155" i="2"/>
  <c r="R155" i="2"/>
  <c r="C156" i="2"/>
  <c r="G156" i="2"/>
  <c r="L156" i="2"/>
  <c r="P156" i="2"/>
  <c r="T156" i="2"/>
  <c r="E157" i="2"/>
  <c r="I157" i="2"/>
  <c r="N157" i="2"/>
  <c r="R157" i="2"/>
  <c r="C158" i="2"/>
  <c r="I158" i="2"/>
  <c r="N159" i="2"/>
  <c r="I161" i="2"/>
  <c r="P162" i="2"/>
  <c r="L164" i="2"/>
  <c r="R165" i="2"/>
  <c r="I167" i="2"/>
  <c r="P168" i="2"/>
  <c r="G170" i="2"/>
  <c r="N171" i="2"/>
  <c r="E173" i="2"/>
  <c r="E179" i="2"/>
  <c r="P180" i="2"/>
  <c r="R183" i="2"/>
  <c r="T186" i="2"/>
  <c r="L188" i="2"/>
  <c r="C190" i="2"/>
  <c r="J158" i="2"/>
  <c r="R159" i="2"/>
  <c r="T162" i="2"/>
  <c r="C166" i="2"/>
  <c r="T168" i="2"/>
  <c r="L170" i="2"/>
  <c r="R171" i="2"/>
  <c r="I173" i="2"/>
  <c r="E187" i="2"/>
  <c r="G190" i="2"/>
  <c r="Q144" i="2"/>
  <c r="B145" i="2"/>
  <c r="F145" i="2"/>
  <c r="J145" i="2"/>
  <c r="O145" i="2"/>
  <c r="S145" i="2"/>
  <c r="D146" i="2"/>
  <c r="H146" i="2"/>
  <c r="M146" i="2"/>
  <c r="Q146" i="2"/>
  <c r="B147" i="2"/>
  <c r="F147" i="2"/>
  <c r="J147" i="2"/>
  <c r="O147" i="2"/>
  <c r="S147" i="2"/>
  <c r="D148" i="2"/>
  <c r="H148" i="2"/>
  <c r="Q148" i="2"/>
  <c r="B149" i="2"/>
  <c r="F149" i="2"/>
  <c r="J149" i="2"/>
  <c r="O149" i="2"/>
  <c r="S149" i="2"/>
  <c r="D150" i="2"/>
  <c r="H150" i="2"/>
  <c r="Q150" i="2"/>
  <c r="B151" i="2"/>
  <c r="F151" i="2"/>
  <c r="J151" i="2"/>
  <c r="O151" i="2"/>
  <c r="S151" i="2"/>
  <c r="D152" i="2"/>
  <c r="H152" i="2"/>
  <c r="M152" i="2"/>
  <c r="Q152" i="2"/>
  <c r="B153" i="2"/>
  <c r="F153" i="2"/>
  <c r="J153" i="2"/>
  <c r="O153" i="2"/>
  <c r="S153" i="2"/>
  <c r="D154" i="2"/>
  <c r="H154" i="2"/>
  <c r="M154" i="2"/>
  <c r="Q154" i="2"/>
  <c r="B155" i="2"/>
  <c r="F155" i="2"/>
  <c r="J155" i="2"/>
  <c r="S155" i="2"/>
  <c r="D156" i="2"/>
  <c r="H156" i="2"/>
  <c r="M156" i="2"/>
  <c r="Q156" i="2"/>
  <c r="B157" i="2"/>
  <c r="F157" i="2"/>
  <c r="J157" i="2"/>
  <c r="O157" i="2"/>
  <c r="S157" i="2"/>
  <c r="D158" i="2"/>
  <c r="L158" i="2"/>
  <c r="C160" i="2"/>
  <c r="N161" i="2"/>
  <c r="E163" i="2"/>
  <c r="P164" i="2"/>
  <c r="G166" i="2"/>
  <c r="N167" i="2"/>
  <c r="C172" i="2"/>
  <c r="L176" i="2"/>
  <c r="N179" i="2"/>
  <c r="G184" i="2"/>
  <c r="I187" i="2"/>
  <c r="P188" i="2"/>
  <c r="L190" i="2"/>
  <c r="O155" i="2"/>
  <c r="M158" i="2"/>
  <c r="G160" i="2"/>
  <c r="R161" i="2"/>
  <c r="I163" i="2"/>
  <c r="T164" i="2"/>
  <c r="L166" i="2"/>
  <c r="R167" i="2"/>
  <c r="I169" i="2"/>
  <c r="P170" i="2"/>
  <c r="G172" i="2"/>
  <c r="N173" i="2"/>
  <c r="E175" i="2"/>
  <c r="R179" i="2"/>
  <c r="L184" i="2"/>
  <c r="T188" i="2"/>
  <c r="T143" i="2"/>
  <c r="E144" i="2"/>
  <c r="I144" i="2"/>
  <c r="N144" i="2"/>
  <c r="C145" i="2"/>
  <c r="G145" i="2"/>
  <c r="L145" i="2"/>
  <c r="P145" i="2"/>
  <c r="T145" i="2"/>
  <c r="E146" i="2"/>
  <c r="I146" i="2"/>
  <c r="N146" i="2"/>
  <c r="R146" i="2"/>
  <c r="C147" i="2"/>
  <c r="G147" i="2"/>
  <c r="L147" i="2"/>
  <c r="P147" i="2"/>
  <c r="T147" i="2"/>
  <c r="E148" i="2"/>
  <c r="I148" i="2"/>
  <c r="N148" i="2"/>
  <c r="R148" i="2"/>
  <c r="C149" i="2"/>
  <c r="G149" i="2"/>
  <c r="L149" i="2"/>
  <c r="P149" i="2"/>
  <c r="T149" i="2"/>
  <c r="E150" i="2"/>
  <c r="I150" i="2"/>
  <c r="N150" i="2"/>
  <c r="R150" i="2"/>
  <c r="C151" i="2"/>
  <c r="G151" i="2"/>
  <c r="L151" i="2"/>
  <c r="P151" i="2"/>
  <c r="T151" i="2"/>
  <c r="E152" i="2"/>
  <c r="I152" i="2"/>
  <c r="N152" i="2"/>
  <c r="R152" i="2"/>
  <c r="C153" i="2"/>
  <c r="G153" i="2"/>
  <c r="L153" i="2"/>
  <c r="P153" i="2"/>
  <c r="T153" i="2"/>
  <c r="E154" i="2"/>
  <c r="I154" i="2"/>
  <c r="N154" i="2"/>
  <c r="R154" i="2"/>
  <c r="C155" i="2"/>
  <c r="G155" i="2"/>
  <c r="L155" i="2"/>
  <c r="P155" i="2"/>
  <c r="E156" i="2"/>
  <c r="I156" i="2"/>
  <c r="N156" i="2"/>
  <c r="R156" i="2"/>
  <c r="C157" i="2"/>
  <c r="G157" i="2"/>
  <c r="L157" i="2"/>
  <c r="P157" i="2"/>
  <c r="T157" i="2"/>
  <c r="E158" i="2"/>
  <c r="P158" i="2"/>
  <c r="C162" i="2"/>
  <c r="N163" i="2"/>
  <c r="E165" i="2"/>
  <c r="C168" i="2"/>
  <c r="T170" i="2"/>
  <c r="L172" i="2"/>
  <c r="R173" i="2"/>
  <c r="C180" i="2"/>
  <c r="P184" i="2"/>
  <c r="E189" i="2"/>
  <c r="R144" i="2"/>
  <c r="T155" i="2"/>
  <c r="T158" i="2"/>
  <c r="P160" i="2"/>
  <c r="G162" i="2"/>
  <c r="R163" i="2"/>
  <c r="I165" i="2"/>
  <c r="P166" i="2"/>
  <c r="G168" i="2"/>
  <c r="E171" i="2"/>
  <c r="G180" i="2"/>
  <c r="T184" i="2"/>
  <c r="R187" i="2"/>
  <c r="I189" i="2"/>
  <c r="S144" i="2"/>
  <c r="D145" i="2"/>
  <c r="H145" i="2"/>
  <c r="Q145" i="2"/>
  <c r="B146" i="2"/>
  <c r="F146" i="2"/>
  <c r="J146" i="2"/>
  <c r="O146" i="2"/>
  <c r="S146" i="2"/>
  <c r="D147" i="2"/>
  <c r="H147" i="2"/>
  <c r="Q147" i="2"/>
  <c r="B148" i="2"/>
  <c r="F148" i="2"/>
  <c r="J148" i="2"/>
  <c r="O148" i="2"/>
  <c r="S148" i="2"/>
  <c r="D149" i="2"/>
  <c r="H149" i="2"/>
  <c r="Q149" i="2"/>
  <c r="B150" i="2"/>
  <c r="F150" i="2"/>
  <c r="J150" i="2"/>
  <c r="O150" i="2"/>
  <c r="S150" i="2"/>
  <c r="D151" i="2"/>
  <c r="H151" i="2"/>
  <c r="M151" i="2"/>
  <c r="Q151" i="2"/>
  <c r="B152" i="2"/>
  <c r="F152" i="2"/>
  <c r="O152" i="2"/>
  <c r="S152" i="2"/>
  <c r="D153" i="2"/>
  <c r="Q153" i="2"/>
  <c r="B154" i="2"/>
  <c r="F154" i="2"/>
  <c r="J154" i="2"/>
  <c r="O154" i="2"/>
  <c r="S154" i="2"/>
  <c r="D155" i="2"/>
  <c r="H155" i="2"/>
  <c r="M155" i="2"/>
  <c r="Q155" i="2"/>
  <c r="B156" i="2"/>
  <c r="F156" i="2"/>
  <c r="J156" i="2"/>
  <c r="O156" i="2"/>
  <c r="S156" i="2"/>
  <c r="D157" i="2"/>
  <c r="H157" i="2"/>
  <c r="M157" i="2"/>
  <c r="B158" i="2"/>
  <c r="G158" i="2"/>
  <c r="E159" i="2"/>
  <c r="T160" i="2"/>
  <c r="C164" i="2"/>
  <c r="T166" i="2"/>
  <c r="L168" i="2"/>
  <c r="I171" i="2"/>
  <c r="P172" i="2"/>
  <c r="G174" i="2"/>
  <c r="L180" i="2"/>
  <c r="E185" i="2"/>
  <c r="C188" i="2"/>
  <c r="N189" i="2"/>
  <c r="J152" i="2"/>
  <c r="H153" i="2"/>
  <c r="Q157" i="2"/>
  <c r="H158" i="2"/>
  <c r="I159" i="2"/>
  <c r="E161" i="2"/>
  <c r="G164" i="2"/>
  <c r="E167" i="2"/>
  <c r="C170" i="2"/>
  <c r="T172" i="2"/>
  <c r="L174" i="2"/>
  <c r="R175" i="2"/>
  <c r="N183" i="2"/>
  <c r="I185" i="2"/>
  <c r="P186" i="2"/>
  <c r="G188" i="2"/>
  <c r="R189" i="2"/>
  <c r="F158" i="2"/>
  <c r="Q159" i="2"/>
  <c r="B164" i="2"/>
  <c r="F164" i="2"/>
  <c r="F168" i="2"/>
  <c r="D169" i="2"/>
  <c r="H169" i="2"/>
  <c r="Q169" i="2"/>
  <c r="F170" i="2"/>
  <c r="J172" i="2"/>
  <c r="J174" i="2"/>
  <c r="O174" i="2"/>
  <c r="H175" i="2"/>
  <c r="B176" i="2"/>
  <c r="F176" i="2"/>
  <c r="O176" i="2"/>
  <c r="S176" i="2"/>
  <c r="D177" i="2"/>
  <c r="H177" i="2"/>
  <c r="Q177" i="2"/>
  <c r="B178" i="2"/>
  <c r="F178" i="2"/>
  <c r="J178" i="2"/>
  <c r="O178" i="2"/>
  <c r="S178" i="2"/>
  <c r="D179" i="2"/>
  <c r="H179" i="2"/>
  <c r="J180" i="2"/>
  <c r="S180" i="2"/>
  <c r="D181" i="2"/>
  <c r="H181" i="2"/>
  <c r="Q181" i="2"/>
  <c r="B182" i="2"/>
  <c r="F182" i="2"/>
  <c r="J182" i="2"/>
  <c r="O182" i="2"/>
  <c r="S182" i="2"/>
  <c r="H183" i="2"/>
  <c r="F184" i="2"/>
  <c r="H185" i="2"/>
  <c r="Q185" i="2"/>
  <c r="B186" i="2"/>
  <c r="F186" i="2"/>
  <c r="J186" i="2"/>
  <c r="O186" i="2"/>
  <c r="H193" i="2"/>
  <c r="Q193" i="2"/>
  <c r="B194" i="2"/>
  <c r="F196" i="2"/>
  <c r="P190" i="2"/>
  <c r="T190" i="2"/>
  <c r="E191" i="2"/>
  <c r="I191" i="2"/>
  <c r="N191" i="2"/>
  <c r="R191" i="2"/>
  <c r="C192" i="2"/>
  <c r="G192" i="2"/>
  <c r="L192" i="2"/>
  <c r="P192" i="2"/>
  <c r="T192" i="2"/>
  <c r="E193" i="2"/>
  <c r="N193" i="2"/>
  <c r="G194" i="2"/>
  <c r="L194" i="2"/>
  <c r="P194" i="2"/>
  <c r="T194" i="2"/>
  <c r="E195" i="2"/>
  <c r="I195" i="2"/>
  <c r="L196" i="2"/>
  <c r="P196" i="2"/>
  <c r="T196" i="2"/>
  <c r="L160" i="2"/>
  <c r="L162" i="2"/>
  <c r="N165" i="2"/>
  <c r="E169" i="2"/>
  <c r="N169" i="2"/>
  <c r="R169" i="2"/>
  <c r="C174" i="2"/>
  <c r="P174" i="2"/>
  <c r="T174" i="2"/>
  <c r="I175" i="2"/>
  <c r="N175" i="2"/>
  <c r="C176" i="2"/>
  <c r="G176" i="2"/>
  <c r="P176" i="2"/>
  <c r="T176" i="2"/>
  <c r="E177" i="2"/>
  <c r="I177" i="2"/>
  <c r="N177" i="2"/>
  <c r="R177" i="2"/>
  <c r="C178" i="2"/>
  <c r="G178" i="2"/>
  <c r="L178" i="2"/>
  <c r="P178" i="2"/>
  <c r="T178" i="2"/>
  <c r="I179" i="2"/>
  <c r="T180" i="2"/>
  <c r="E181" i="2"/>
  <c r="I181" i="2"/>
  <c r="N181" i="2"/>
  <c r="R181" i="2"/>
  <c r="C182" i="2"/>
  <c r="G182" i="2"/>
  <c r="L182" i="2"/>
  <c r="P182" i="2"/>
  <c r="T182" i="2"/>
  <c r="E183" i="2"/>
  <c r="I183" i="2"/>
  <c r="C184" i="2"/>
  <c r="N185" i="2"/>
  <c r="R185" i="2"/>
  <c r="C186" i="2"/>
  <c r="G186" i="2"/>
  <c r="L186" i="2"/>
  <c r="N187" i="2"/>
  <c r="I193" i="2"/>
  <c r="R193" i="2"/>
  <c r="C194" i="2"/>
  <c r="N195" i="2"/>
  <c r="R195" i="2"/>
  <c r="C196" i="2"/>
  <c r="G196" i="2"/>
  <c r="Q158" i="2"/>
  <c r="F159" i="2"/>
  <c r="J159" i="2"/>
  <c r="O159" i="2"/>
  <c r="S159" i="2"/>
  <c r="D160" i="2"/>
  <c r="M160" i="2"/>
  <c r="Q160" i="2"/>
  <c r="B161" i="2"/>
  <c r="F161" i="2"/>
  <c r="J161" i="2"/>
  <c r="O161" i="2"/>
  <c r="S161" i="2"/>
  <c r="D162" i="2"/>
  <c r="H162" i="2"/>
  <c r="Q162" i="2"/>
  <c r="B163" i="2"/>
  <c r="J163" i="2"/>
  <c r="O163" i="2"/>
  <c r="S163" i="2"/>
  <c r="D164" i="2"/>
  <c r="H164" i="2"/>
  <c r="Q164" i="2"/>
  <c r="B165" i="2"/>
  <c r="F165" i="2"/>
  <c r="J165" i="2"/>
  <c r="S165" i="2"/>
  <c r="D166" i="2"/>
  <c r="H166" i="2"/>
  <c r="Q166" i="2"/>
  <c r="B167" i="2"/>
  <c r="F167" i="2"/>
  <c r="J167" i="2"/>
  <c r="O167" i="2"/>
  <c r="S167" i="2"/>
  <c r="D168" i="2"/>
  <c r="H168" i="2"/>
  <c r="Q168" i="2"/>
  <c r="B169" i="2"/>
  <c r="J169" i="2"/>
  <c r="S169" i="2"/>
  <c r="D170" i="2"/>
  <c r="H170" i="2"/>
  <c r="Q170" i="2"/>
  <c r="B171" i="2"/>
  <c r="F171" i="2"/>
  <c r="J171" i="2"/>
  <c r="O171" i="2"/>
  <c r="S171" i="2"/>
  <c r="D172" i="2"/>
  <c r="H172" i="2"/>
  <c r="Q172" i="2"/>
  <c r="B173" i="2"/>
  <c r="F173" i="2"/>
  <c r="J173" i="2"/>
  <c r="O173" i="2"/>
  <c r="S173" i="2"/>
  <c r="D176" i="2"/>
  <c r="B179" i="2"/>
  <c r="J179" i="2"/>
  <c r="O179" i="2"/>
  <c r="S179" i="2"/>
  <c r="D180" i="2"/>
  <c r="H180" i="2"/>
  <c r="Q180" i="2"/>
  <c r="B183" i="2"/>
  <c r="J183" i="2"/>
  <c r="O183" i="2"/>
  <c r="S183" i="2"/>
  <c r="H184" i="2"/>
  <c r="M184" i="2"/>
  <c r="Q184" i="2"/>
  <c r="B185" i="2"/>
  <c r="F185" i="2"/>
  <c r="B187" i="2"/>
  <c r="F187" i="2"/>
  <c r="J187" i="2"/>
  <c r="O187" i="2"/>
  <c r="S187" i="2"/>
  <c r="D188" i="2"/>
  <c r="H188" i="2"/>
  <c r="Q188" i="2"/>
  <c r="B189" i="2"/>
  <c r="F189" i="2"/>
  <c r="J189" i="2"/>
  <c r="O189" i="2"/>
  <c r="S189" i="2"/>
  <c r="D190" i="2"/>
  <c r="H190" i="2"/>
  <c r="Q190" i="2"/>
  <c r="B191" i="2"/>
  <c r="F191" i="2"/>
  <c r="O191" i="2"/>
  <c r="S191" i="2"/>
  <c r="D192" i="2"/>
  <c r="H192" i="2"/>
  <c r="Q192" i="2"/>
  <c r="B193" i="2"/>
  <c r="F193" i="2"/>
  <c r="H194" i="2"/>
  <c r="Q194" i="2"/>
  <c r="B195" i="2"/>
  <c r="F195" i="2"/>
  <c r="J195" i="2"/>
  <c r="O195" i="2"/>
  <c r="S195" i="2"/>
  <c r="D196" i="2"/>
  <c r="H196" i="2"/>
  <c r="Q196" i="2"/>
  <c r="B159" i="2"/>
  <c r="H160" i="2"/>
  <c r="F163" i="2"/>
  <c r="O165" i="2"/>
  <c r="F169" i="2"/>
  <c r="O169" i="2"/>
  <c r="D174" i="2"/>
  <c r="H174" i="2"/>
  <c r="Q174" i="2"/>
  <c r="B175" i="2"/>
  <c r="F175" i="2"/>
  <c r="J175" i="2"/>
  <c r="O175" i="2"/>
  <c r="S175" i="2"/>
  <c r="H176" i="2"/>
  <c r="Q176" i="2"/>
  <c r="B177" i="2"/>
  <c r="F177" i="2"/>
  <c r="J177" i="2"/>
  <c r="O177" i="2"/>
  <c r="S177" i="2"/>
  <c r="D178" i="2"/>
  <c r="H178" i="2"/>
  <c r="M178" i="2"/>
  <c r="Q178" i="2"/>
  <c r="F179" i="2"/>
  <c r="B181" i="2"/>
  <c r="F181" i="2"/>
  <c r="J181" i="2"/>
  <c r="O181" i="2"/>
  <c r="S181" i="2"/>
  <c r="D182" i="2"/>
  <c r="H182" i="2"/>
  <c r="M182" i="2"/>
  <c r="Q182" i="2"/>
  <c r="F183" i="2"/>
  <c r="D184" i="2"/>
  <c r="J185" i="2"/>
  <c r="O185" i="2"/>
  <c r="S185" i="2"/>
  <c r="D186" i="2"/>
  <c r="H186" i="2"/>
  <c r="Q186" i="2"/>
  <c r="J191" i="2"/>
  <c r="J193" i="2"/>
  <c r="O193" i="2"/>
  <c r="S193" i="2"/>
  <c r="D194" i="2"/>
  <c r="N158" i="2"/>
  <c r="R158" i="2"/>
  <c r="C159" i="2"/>
  <c r="G159" i="2"/>
  <c r="L159" i="2"/>
  <c r="P159" i="2"/>
  <c r="T159" i="2"/>
  <c r="E160" i="2"/>
  <c r="I160" i="2"/>
  <c r="N160" i="2"/>
  <c r="R160" i="2"/>
  <c r="C161" i="2"/>
  <c r="G161" i="2"/>
  <c r="L161" i="2"/>
  <c r="P161" i="2"/>
  <c r="T161" i="2"/>
  <c r="I162" i="2"/>
  <c r="N162" i="2"/>
  <c r="R162" i="2"/>
  <c r="C163" i="2"/>
  <c r="L163" i="2"/>
  <c r="P163" i="2"/>
  <c r="T163" i="2"/>
  <c r="E164" i="2"/>
  <c r="I164" i="2"/>
  <c r="N164" i="2"/>
  <c r="R164" i="2"/>
  <c r="C165" i="2"/>
  <c r="G165" i="2"/>
  <c r="L165" i="2"/>
  <c r="P165" i="2"/>
  <c r="T165" i="2"/>
  <c r="E166" i="2"/>
  <c r="I166" i="2"/>
  <c r="N166" i="2"/>
  <c r="R166" i="2"/>
  <c r="C167" i="2"/>
  <c r="G167" i="2"/>
  <c r="L167" i="2"/>
  <c r="P167" i="2"/>
  <c r="T167" i="2"/>
  <c r="E168" i="2"/>
  <c r="I168" i="2"/>
  <c r="N168" i="2"/>
  <c r="R168" i="2"/>
  <c r="G169" i="2"/>
  <c r="L169" i="2"/>
  <c r="P169" i="2"/>
  <c r="T169" i="2"/>
  <c r="E170" i="2"/>
  <c r="I170" i="2"/>
  <c r="N170" i="2"/>
  <c r="C171" i="2"/>
  <c r="G171" i="2"/>
  <c r="L171" i="2"/>
  <c r="P171" i="2"/>
  <c r="T171" i="2"/>
  <c r="E172" i="2"/>
  <c r="I172" i="2"/>
  <c r="N172" i="2"/>
  <c r="R172" i="2"/>
  <c r="L173" i="2"/>
  <c r="P173" i="2"/>
  <c r="T173" i="2"/>
  <c r="I176" i="2"/>
  <c r="T177" i="2"/>
  <c r="L179" i="2"/>
  <c r="P179" i="2"/>
  <c r="T179" i="2"/>
  <c r="E180" i="2"/>
  <c r="I180" i="2"/>
  <c r="N180" i="2"/>
  <c r="R180" i="2"/>
  <c r="L183" i="2"/>
  <c r="T183" i="2"/>
  <c r="I184" i="2"/>
  <c r="N184" i="2"/>
  <c r="R184" i="2"/>
  <c r="C185" i="2"/>
  <c r="G185" i="2"/>
  <c r="C187" i="2"/>
  <c r="G187" i="2"/>
  <c r="L187" i="2"/>
  <c r="P187" i="2"/>
  <c r="T187" i="2"/>
  <c r="E188" i="2"/>
  <c r="I188" i="2"/>
  <c r="N188" i="2"/>
  <c r="R188" i="2"/>
  <c r="C189" i="2"/>
  <c r="G189" i="2"/>
  <c r="P189" i="2"/>
  <c r="T189" i="2"/>
  <c r="E190" i="2"/>
  <c r="I190" i="2"/>
  <c r="N190" i="2"/>
  <c r="R190" i="2"/>
  <c r="C191" i="2"/>
  <c r="G191" i="2"/>
  <c r="L191" i="2"/>
  <c r="P191" i="2"/>
  <c r="T191" i="2"/>
  <c r="I192" i="2"/>
  <c r="N192" i="2"/>
  <c r="R192" i="2"/>
  <c r="C193" i="2"/>
  <c r="G193" i="2"/>
  <c r="T193" i="2"/>
  <c r="E194" i="2"/>
  <c r="I194" i="2"/>
  <c r="N194" i="2"/>
  <c r="R194" i="2"/>
  <c r="C195" i="2"/>
  <c r="G195" i="2"/>
  <c r="L195" i="2"/>
  <c r="P195" i="2"/>
  <c r="T195" i="2"/>
  <c r="I196" i="2"/>
  <c r="R196" i="2"/>
  <c r="E162" i="2"/>
  <c r="G163" i="2"/>
  <c r="C169" i="2"/>
  <c r="R170" i="2"/>
  <c r="C173" i="2"/>
  <c r="G173" i="2"/>
  <c r="E174" i="2"/>
  <c r="I174" i="2"/>
  <c r="N174" i="2"/>
  <c r="R174" i="2"/>
  <c r="C175" i="2"/>
  <c r="G175" i="2"/>
  <c r="L175" i="2"/>
  <c r="P175" i="2"/>
  <c r="T175" i="2"/>
  <c r="E176" i="2"/>
  <c r="N176" i="2"/>
  <c r="R176" i="2"/>
  <c r="C177" i="2"/>
  <c r="G177" i="2"/>
  <c r="L177" i="2"/>
  <c r="P177" i="2"/>
  <c r="E178" i="2"/>
  <c r="I178" i="2"/>
  <c r="N178" i="2"/>
  <c r="R178" i="2"/>
  <c r="C179" i="2"/>
  <c r="G179" i="2"/>
  <c r="C181" i="2"/>
  <c r="G181" i="2"/>
  <c r="L181" i="2"/>
  <c r="P181" i="2"/>
  <c r="T181" i="2"/>
  <c r="E182" i="2"/>
  <c r="I182" i="2"/>
  <c r="N182" i="2"/>
  <c r="R182" i="2"/>
  <c r="C183" i="2"/>
  <c r="G183" i="2"/>
  <c r="P183" i="2"/>
  <c r="E184" i="2"/>
  <c r="L185" i="2"/>
  <c r="P185" i="2"/>
  <c r="T185" i="2"/>
  <c r="E186" i="2"/>
  <c r="I186" i="2"/>
  <c r="N186" i="2"/>
  <c r="R186" i="2"/>
  <c r="L189" i="2"/>
  <c r="E192" i="2"/>
  <c r="L193" i="2"/>
  <c r="P193" i="2"/>
  <c r="E196" i="2"/>
  <c r="N196" i="2"/>
  <c r="O158" i="2"/>
  <c r="S158" i="2"/>
  <c r="D159" i="2"/>
  <c r="H159" i="2"/>
  <c r="M159" i="2"/>
  <c r="B160" i="2"/>
  <c r="F160" i="2"/>
  <c r="J160" i="2"/>
  <c r="O160" i="2"/>
  <c r="S160" i="2"/>
  <c r="D161" i="2"/>
  <c r="H161" i="2"/>
  <c r="Q161" i="2"/>
  <c r="B162" i="2"/>
  <c r="F162" i="2"/>
  <c r="J162" i="2"/>
  <c r="O162" i="2"/>
  <c r="S162" i="2"/>
  <c r="D163" i="2"/>
  <c r="H163" i="2"/>
  <c r="M163" i="2"/>
  <c r="Q163" i="2"/>
  <c r="J164" i="2"/>
  <c r="O164" i="2"/>
  <c r="S164" i="2"/>
  <c r="D165" i="2"/>
  <c r="H165" i="2"/>
  <c r="Q165" i="2"/>
  <c r="B166" i="2"/>
  <c r="F166" i="2"/>
  <c r="J166" i="2"/>
  <c r="O166" i="2"/>
  <c r="S166" i="2"/>
  <c r="D167" i="2"/>
  <c r="H167" i="2"/>
  <c r="Q167" i="2"/>
  <c r="B168" i="2"/>
  <c r="J168" i="2"/>
  <c r="O168" i="2"/>
  <c r="S168" i="2"/>
  <c r="B170" i="2"/>
  <c r="J170" i="2"/>
  <c r="O170" i="2"/>
  <c r="S170" i="2"/>
  <c r="D171" i="2"/>
  <c r="H171" i="2"/>
  <c r="Q171" i="2"/>
  <c r="B172" i="2"/>
  <c r="F172" i="2"/>
  <c r="O172" i="2"/>
  <c r="S172" i="2"/>
  <c r="D173" i="2"/>
  <c r="H173" i="2"/>
  <c r="Q173" i="2"/>
  <c r="B174" i="2"/>
  <c r="F174" i="2"/>
  <c r="S174" i="2"/>
  <c r="D175" i="2"/>
  <c r="Q175" i="2"/>
  <c r="J176" i="2"/>
  <c r="M179" i="2"/>
  <c r="Q179" i="2"/>
  <c r="B180" i="2"/>
  <c r="F180" i="2"/>
  <c r="O180" i="2"/>
  <c r="D183" i="2"/>
  <c r="Q183" i="2"/>
  <c r="B184" i="2"/>
  <c r="J184" i="2"/>
  <c r="O184" i="2"/>
  <c r="S184" i="2"/>
  <c r="D185" i="2"/>
  <c r="S186" i="2"/>
  <c r="D187" i="2"/>
  <c r="H187" i="2"/>
  <c r="Q187" i="2"/>
  <c r="B188" i="2"/>
  <c r="F188" i="2"/>
  <c r="J188" i="2"/>
  <c r="O188" i="2"/>
  <c r="S188" i="2"/>
  <c r="D189" i="2"/>
  <c r="H189" i="2"/>
  <c r="M189" i="2"/>
  <c r="Q189" i="2"/>
  <c r="B190" i="2"/>
  <c r="F190" i="2"/>
  <c r="J190" i="2"/>
  <c r="O190" i="2"/>
  <c r="S190" i="2"/>
  <c r="D191" i="2"/>
  <c r="H191" i="2"/>
  <c r="Q191" i="2"/>
  <c r="B192" i="2"/>
  <c r="F192" i="2"/>
  <c r="J192" i="2"/>
  <c r="O192" i="2"/>
  <c r="S192" i="2"/>
  <c r="D193" i="2"/>
  <c r="F194" i="2"/>
  <c r="J194" i="2"/>
  <c r="O194" i="2"/>
  <c r="S194" i="2"/>
  <c r="D195" i="2"/>
  <c r="H195" i="2"/>
  <c r="Q195" i="2"/>
  <c r="B196" i="2"/>
  <c r="J196" i="2"/>
  <c r="O196" i="2"/>
  <c r="S196" i="2"/>
  <c r="U188" i="2"/>
  <c r="U156" i="2"/>
  <c r="U179" i="2"/>
  <c r="U155" i="2"/>
  <c r="U143" i="2"/>
  <c r="U127" i="2"/>
  <c r="U111" i="2"/>
  <c r="U103" i="2"/>
  <c r="U91" i="2"/>
  <c r="U190" i="2"/>
  <c r="U182" i="2"/>
  <c r="U174" i="2"/>
  <c r="U166" i="2"/>
  <c r="U158" i="2"/>
  <c r="U150" i="2"/>
  <c r="U142" i="2"/>
  <c r="U134" i="2"/>
  <c r="U126" i="2"/>
  <c r="U118" i="2"/>
  <c r="U110" i="2"/>
  <c r="U102" i="2"/>
  <c r="U94" i="2"/>
  <c r="U86" i="2"/>
  <c r="U82" i="2"/>
  <c r="U74" i="2"/>
  <c r="U66" i="2"/>
  <c r="U58" i="2"/>
  <c r="U50" i="2"/>
  <c r="U46" i="2"/>
  <c r="U38" i="2"/>
  <c r="U30" i="2"/>
  <c r="U26" i="2"/>
  <c r="U18" i="2"/>
  <c r="U14" i="2"/>
  <c r="U10" i="2"/>
  <c r="U180" i="2"/>
  <c r="U195" i="2"/>
  <c r="U171" i="2"/>
  <c r="U139" i="2"/>
  <c r="U189" i="2"/>
  <c r="U185" i="2"/>
  <c r="U181" i="2"/>
  <c r="U173" i="2"/>
  <c r="U169" i="2"/>
  <c r="U165" i="2"/>
  <c r="U161" i="2"/>
  <c r="U157" i="2"/>
  <c r="U153" i="2"/>
  <c r="U149" i="2"/>
  <c r="U145" i="2"/>
  <c r="U141" i="2"/>
  <c r="U137" i="2"/>
  <c r="U129" i="2"/>
  <c r="U125" i="2"/>
  <c r="U121" i="2"/>
  <c r="U117" i="2"/>
  <c r="U113" i="2"/>
  <c r="U109" i="2"/>
  <c r="U105" i="2"/>
  <c r="U101" i="2"/>
  <c r="U97" i="2"/>
  <c r="U93" i="2"/>
  <c r="U89" i="2"/>
  <c r="U85" i="2"/>
  <c r="U81" i="2"/>
  <c r="U77" i="2"/>
  <c r="U73" i="2"/>
  <c r="U69" i="2"/>
  <c r="U65" i="2"/>
  <c r="U61" i="2"/>
  <c r="U57" i="2"/>
  <c r="U53" i="2"/>
  <c r="U49" i="2"/>
  <c r="U45" i="2"/>
  <c r="U41" i="2"/>
  <c r="U37" i="2"/>
  <c r="U33" i="2"/>
  <c r="U29" i="2"/>
  <c r="U25" i="2"/>
  <c r="U21" i="2"/>
  <c r="U17" i="2"/>
  <c r="U13" i="2"/>
  <c r="U9" i="2"/>
  <c r="U5" i="2"/>
  <c r="U152" i="2"/>
  <c r="U183" i="2"/>
  <c r="U159" i="2"/>
  <c r="U135" i="2"/>
  <c r="U193" i="2"/>
  <c r="U177" i="2"/>
  <c r="U133" i="2"/>
  <c r="U184" i="2"/>
  <c r="U160" i="2"/>
  <c r="U144" i="2"/>
  <c r="U136" i="2"/>
  <c r="U128" i="2"/>
  <c r="U124" i="2"/>
  <c r="U116" i="2"/>
  <c r="U112" i="2"/>
  <c r="U108" i="2"/>
  <c r="U104" i="2"/>
  <c r="U100" i="2"/>
  <c r="U96" i="2"/>
  <c r="U92" i="2"/>
  <c r="U88" i="2"/>
  <c r="U84" i="2"/>
  <c r="U80" i="2"/>
  <c r="U76" i="2"/>
  <c r="U72" i="2"/>
  <c r="U68" i="2"/>
  <c r="U64" i="2"/>
  <c r="U60" i="2"/>
  <c r="U56" i="2"/>
  <c r="U52" i="2"/>
  <c r="U44" i="2"/>
  <c r="U40" i="2"/>
  <c r="U36" i="2"/>
  <c r="U32" i="2"/>
  <c r="U28" i="2"/>
  <c r="U24" i="2"/>
  <c r="U20" i="2"/>
  <c r="U16" i="2"/>
  <c r="U12" i="2"/>
  <c r="U8" i="2"/>
  <c r="U4" i="2"/>
  <c r="U176" i="2"/>
  <c r="U148" i="2"/>
  <c r="U140" i="2"/>
  <c r="U132" i="2"/>
  <c r="U120" i="2"/>
  <c r="U48" i="2"/>
  <c r="U172" i="2"/>
  <c r="U191" i="2"/>
  <c r="U167" i="2"/>
  <c r="U147" i="2"/>
  <c r="U131" i="2"/>
  <c r="U119" i="2"/>
  <c r="U107" i="2"/>
  <c r="U99" i="2"/>
  <c r="U95" i="2"/>
  <c r="U87" i="2"/>
  <c r="U83" i="2"/>
  <c r="U79" i="2"/>
  <c r="U75" i="2"/>
  <c r="U71" i="2"/>
  <c r="U67" i="2"/>
  <c r="U63" i="2"/>
  <c r="U59" i="2"/>
  <c r="U55" i="2"/>
  <c r="U51" i="2"/>
  <c r="U47" i="2"/>
  <c r="U43" i="2"/>
  <c r="U35" i="2"/>
  <c r="U31" i="2"/>
  <c r="U27" i="2"/>
  <c r="U23" i="2"/>
  <c r="U19" i="2"/>
  <c r="U15" i="2"/>
  <c r="U11" i="2"/>
  <c r="U7" i="2"/>
  <c r="U3" i="2"/>
  <c r="U196" i="2"/>
  <c r="U164" i="2"/>
  <c r="U163" i="2"/>
  <c r="U123" i="2"/>
  <c r="U39" i="2"/>
  <c r="U192" i="2"/>
  <c r="U168" i="2"/>
  <c r="U187" i="2"/>
  <c r="U175" i="2"/>
  <c r="U151" i="2"/>
  <c r="U115" i="2"/>
  <c r="U194" i="2"/>
  <c r="U186" i="2"/>
  <c r="U178" i="2"/>
  <c r="U170" i="2"/>
  <c r="U162" i="2"/>
  <c r="U154" i="2"/>
  <c r="U146" i="2"/>
  <c r="U138" i="2"/>
  <c r="U130" i="2"/>
  <c r="U122" i="2"/>
  <c r="U114" i="2"/>
  <c r="U106" i="2"/>
  <c r="U98" i="2"/>
  <c r="U90" i="2"/>
  <c r="U78" i="2"/>
  <c r="U70" i="2"/>
  <c r="U62" i="2"/>
  <c r="U54" i="2"/>
  <c r="U42" i="2"/>
  <c r="U34" i="2"/>
  <c r="U22" i="2"/>
  <c r="U6" i="2"/>
  <c r="D5" i="1"/>
  <c r="K3" i="2"/>
  <c r="K4" i="2"/>
  <c r="K5" i="2"/>
  <c r="K6" i="2"/>
  <c r="K7" i="2"/>
  <c r="C8" i="2"/>
  <c r="K8" i="2" s="1"/>
  <c r="C9" i="2"/>
  <c r="K9" i="2" s="1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M2" i="2" a="1"/>
  <c r="A2" i="2"/>
  <c r="O2" i="2" a="1"/>
  <c r="R2" i="2" a="1"/>
  <c r="H2" i="2" a="1"/>
  <c r="C2" i="2" a="1"/>
  <c r="G2" i="2" a="1"/>
  <c r="T2" i="2" a="1"/>
  <c r="Q2" i="2" a="1"/>
  <c r="E2" i="2" a="1"/>
  <c r="S2" i="2" a="1"/>
  <c r="I2" i="2" a="1"/>
  <c r="F2" i="2" a="1"/>
  <c r="L2" i="2" a="1"/>
  <c r="P2" i="2" a="1"/>
  <c r="N2" i="2" a="1"/>
  <c r="B2" i="2" a="1"/>
  <c r="D2" i="2" a="1"/>
  <c r="J2" i="2" a="1"/>
  <c r="M2" i="2"/>
  <c r="U2" i="2" a="1"/>
  <c r="U2" i="2" l="1"/>
  <c r="J2" i="2"/>
  <c r="D2" i="2"/>
  <c r="C8" i="6" s="1" a="1"/>
  <c r="C8" i="6" s="1"/>
  <c r="B2" i="2"/>
  <c r="N2" i="2"/>
  <c r="P2" i="2"/>
  <c r="L2" i="2"/>
  <c r="F2" i="2"/>
  <c r="I2" i="2"/>
  <c r="S2" i="2"/>
  <c r="E2" i="2"/>
  <c r="Q2" i="2"/>
  <c r="T2" i="2"/>
  <c r="G2" i="2"/>
  <c r="C2" i="2"/>
  <c r="K2" i="2" s="1"/>
  <c r="H2" i="2"/>
  <c r="R2" i="2"/>
  <c r="O2" i="2"/>
  <c r="E2" i="3" a="1"/>
  <c r="E2" i="3" s="1"/>
  <c r="F2" i="3" s="1" a="1"/>
  <c r="F2" i="3" s="1"/>
  <c r="A2" i="3" a="1"/>
  <c r="A2" i="3" s="1"/>
  <c r="B2" i="3" a="1"/>
  <c r="B2" i="3" s="1"/>
  <c r="C2" i="3" l="1" a="1"/>
  <c r="C2" i="3" s="1"/>
  <c r="D2" i="3" s="1" a="1"/>
  <c r="D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<sst xmlns="http://schemas.openxmlformats.org/spreadsheetml/2006/main" count="396" uniqueCount="328">
  <si>
    <t>worksheet ID</t>
  </si>
  <si>
    <t>name</t>
  </si>
  <si>
    <t>worksheet get</t>
  </si>
  <si>
    <t>ID_ISIN</t>
  </si>
  <si>
    <t>security name</t>
  </si>
  <si>
    <t>ticker</t>
  </si>
  <si>
    <t>coupon</t>
  </si>
  <si>
    <t>nxt_call_dt</t>
  </si>
  <si>
    <t>mty_typ</t>
  </si>
  <si>
    <t>crncy</t>
  </si>
  <si>
    <t>amt_outstanding</t>
  </si>
  <si>
    <t>industry_sector</t>
  </si>
  <si>
    <t>unique lookup</t>
  </si>
  <si>
    <t>unique ticker</t>
  </si>
  <si>
    <t>excatly once</t>
  </si>
  <si>
    <t>multiple sort</t>
  </si>
  <si>
    <t>number of bonds</t>
  </si>
  <si>
    <t>unique sector</t>
  </si>
  <si>
    <t>count sector</t>
  </si>
  <si>
    <t>value measures</t>
  </si>
  <si>
    <t>redHedge hybrids</t>
  </si>
  <si>
    <t>RH sector buckets</t>
  </si>
  <si>
    <t>Perp Voon 1</t>
  </si>
  <si>
    <t>blp_i_sprd_mid</t>
  </si>
  <si>
    <t>SOLBBB</t>
  </si>
  <si>
    <t>Low Beta</t>
  </si>
  <si>
    <t>AdditionalTier-01</t>
  </si>
  <si>
    <t>EJ917655 Corp</t>
  </si>
  <si>
    <t>Z_SPRD_MID</t>
  </si>
  <si>
    <t>BAYNGR</t>
  </si>
  <si>
    <t>w-33CB3C8E018449F9B25026E8124459F9</t>
  </si>
  <si>
    <t>New Worksheet</t>
  </si>
  <si>
    <t>AV915324 Corp</t>
  </si>
  <si>
    <t>YAS_BOND_YLD</t>
  </si>
  <si>
    <t>BNFP</t>
  </si>
  <si>
    <t>w-1B20051C9B5544769B5409E7E56378C3</t>
  </si>
  <si>
    <t>QJ937566 Corp</t>
  </si>
  <si>
    <t>YLD_CNV_MID</t>
  </si>
  <si>
    <t>ERFFP</t>
  </si>
  <si>
    <t>missing</t>
  </si>
  <si>
    <t>w-2D0FBA1982BA434C81055AA9406F7ACF</t>
  </si>
  <si>
    <t>CDS Curves</t>
  </si>
  <si>
    <t>EK834863 Corp</t>
  </si>
  <si>
    <t>yas_ispread</t>
  </si>
  <si>
    <t>MRKGR</t>
  </si>
  <si>
    <t>w-B151B691AD7245A385D6917055BF88DC</t>
  </si>
  <si>
    <t>IG Corp Autos</t>
  </si>
  <si>
    <t>EK352403 Corp</t>
  </si>
  <si>
    <t>AKEFP</t>
  </si>
  <si>
    <t>w-BB807655FF7748D8A00C0861FC439807</t>
  </si>
  <si>
    <t>IG Corp Utils Oil</t>
  </si>
  <si>
    <t>ZQ512606 Corp</t>
  </si>
  <si>
    <t>LXSGR</t>
  </si>
  <si>
    <t>w-E611ED8AD9DC40C28C2B7A2106215B8E</t>
  </si>
  <si>
    <t>AT1 Voon 1</t>
  </si>
  <si>
    <t>ZQ513315 Corp</t>
  </si>
  <si>
    <t>LHNVX</t>
  </si>
  <si>
    <t>w-F108C3EBE2474CA8B3A18F62934FB94B</t>
  </si>
  <si>
    <t>IG Corp TMT</t>
  </si>
  <si>
    <t>BJ736567 Corp</t>
  </si>
  <si>
    <t>EVKGR</t>
  </si>
  <si>
    <t>others</t>
  </si>
  <si>
    <t>EK634166 Corp</t>
  </si>
  <si>
    <t>DBHNGR</t>
  </si>
  <si>
    <t>EK648265 Corp</t>
  </si>
  <si>
    <t>OMVAV</t>
  </si>
  <si>
    <t>Energy</t>
  </si>
  <si>
    <t>AZ208021 Corp</t>
  </si>
  <si>
    <t>REPSM</t>
  </si>
  <si>
    <t>AZ207706 Corp</t>
  </si>
  <si>
    <t>TOTAL</t>
  </si>
  <si>
    <t>EK545606 Corp</t>
  </si>
  <si>
    <t>BHP</t>
  </si>
  <si>
    <t>AZ018655 Corp</t>
  </si>
  <si>
    <t>AMXLMM</t>
  </si>
  <si>
    <t>TMT/ AUTO</t>
  </si>
  <si>
    <t>ZP482524 Corp</t>
  </si>
  <si>
    <t>BERTEL</t>
  </si>
  <si>
    <t>lookup sheet</t>
  </si>
  <si>
    <t>AL243419 Corp</t>
  </si>
  <si>
    <t>KPN</t>
  </si>
  <si>
    <t>AX960245 Corp</t>
  </si>
  <si>
    <t>TELIAS</t>
  </si>
  <si>
    <t>AO148682 Corp</t>
  </si>
  <si>
    <t>SESGFP</t>
  </si>
  <si>
    <t>ZR457518 Corp</t>
  </si>
  <si>
    <t>ORAFP</t>
  </si>
  <si>
    <t>EK856946 Corp</t>
  </si>
  <si>
    <t>TELEFO</t>
  </si>
  <si>
    <t>AP809058 Corp</t>
  </si>
  <si>
    <t>VOD</t>
  </si>
  <si>
    <t>AP691131 Corp</t>
  </si>
  <si>
    <t>BRITEL</t>
  </si>
  <si>
    <t>AR887333 Corp</t>
  </si>
  <si>
    <t>IFXGR</t>
  </si>
  <si>
    <t>UV391246 Corp</t>
  </si>
  <si>
    <t>T</t>
  </si>
  <si>
    <t>BJ924355 Corp</t>
  </si>
  <si>
    <t>ENGIFP</t>
  </si>
  <si>
    <t>UTILS</t>
  </si>
  <si>
    <t>ZQ099270 Corp</t>
  </si>
  <si>
    <t>SEVFP</t>
  </si>
  <si>
    <t>ZQ100348 Corp</t>
  </si>
  <si>
    <t>EDF</t>
  </si>
  <si>
    <t>UV853118 Corp</t>
  </si>
  <si>
    <t>ENBW</t>
  </si>
  <si>
    <t>AR776117 Corp</t>
  </si>
  <si>
    <t>RWE</t>
  </si>
  <si>
    <t>QJ993374 Corp</t>
  </si>
  <si>
    <t>TENN</t>
  </si>
  <si>
    <t>EK803079 Corp</t>
  </si>
  <si>
    <t>VATFAL</t>
  </si>
  <si>
    <t>EK814844 Corp</t>
  </si>
  <si>
    <t>ENELIM</t>
  </si>
  <si>
    <t>BJ814648 Corp</t>
  </si>
  <si>
    <t>IBESM</t>
  </si>
  <si>
    <t>BJ815149 Corp</t>
  </si>
  <si>
    <t>NTGYSM</t>
  </si>
  <si>
    <t>BK122273 Corp</t>
  </si>
  <si>
    <t>CNALN</t>
  </si>
  <si>
    <t>BK123260 Corp</t>
  </si>
  <si>
    <t>NGGLN</t>
  </si>
  <si>
    <t>BK123548 Corp</t>
  </si>
  <si>
    <t>SSELN</t>
  </si>
  <si>
    <t>BK115993 Corp</t>
  </si>
  <si>
    <t>ALLRNV</t>
  </si>
  <si>
    <t>BK116008 Corp</t>
  </si>
  <si>
    <t>ORSTED</t>
  </si>
  <si>
    <t>EK755354 Corp</t>
  </si>
  <si>
    <t>STEDIN</t>
  </si>
  <si>
    <t>LW068019 Corp</t>
  </si>
  <si>
    <t>EDPPL</t>
  </si>
  <si>
    <t>QZ730280 Corp</t>
  </si>
  <si>
    <t>ELIASO</t>
  </si>
  <si>
    <t>AX895488 Corp</t>
  </si>
  <si>
    <t>VLVY</t>
  </si>
  <si>
    <t>EK755342 Corp</t>
  </si>
  <si>
    <t>VW</t>
  </si>
  <si>
    <t>QZ730458 Corp</t>
  </si>
  <si>
    <t>ACFP</t>
  </si>
  <si>
    <t>REIT</t>
  </si>
  <si>
    <t>QJ190690 Corp</t>
  </si>
  <si>
    <t>AFFP</t>
  </si>
  <si>
    <t>QJ190880 Corp</t>
  </si>
  <si>
    <t>LHAGR</t>
  </si>
  <si>
    <t>QJ201812 Corp</t>
  </si>
  <si>
    <t>WIEAV</t>
  </si>
  <si>
    <t>QJ201811 Corp</t>
  </si>
  <si>
    <t>FERSM</t>
  </si>
  <si>
    <t>QJ191077 Corp</t>
  </si>
  <si>
    <t>SBRYLN</t>
  </si>
  <si>
    <t>EJ814830 Corp</t>
  </si>
  <si>
    <t>DBOERS</t>
  </si>
  <si>
    <t>EJ814840 Corp</t>
  </si>
  <si>
    <t>ANNGR</t>
  </si>
  <si>
    <t>EK848378 Corp</t>
  </si>
  <si>
    <t>ULFP</t>
  </si>
  <si>
    <t>EK864970 Corp</t>
  </si>
  <si>
    <t>AKFAST</t>
  </si>
  <si>
    <t>EJ606316 Corp</t>
  </si>
  <si>
    <t>BALDER</t>
  </si>
  <si>
    <t>ZQ376350 Corp</t>
  </si>
  <si>
    <t>TLGGR</t>
  </si>
  <si>
    <t>AM938782 Corp</t>
  </si>
  <si>
    <t>HEIBOS</t>
  </si>
  <si>
    <t>ZP870673 Corp</t>
  </si>
  <si>
    <t>SBBBSS</t>
  </si>
  <si>
    <t>LW253022 Corp</t>
  </si>
  <si>
    <t>ARNDTN</t>
  </si>
  <si>
    <t>AL211915 Corp</t>
  </si>
  <si>
    <t>GYCGR</t>
  </si>
  <si>
    <t>EK508481 Corp</t>
  </si>
  <si>
    <t>CPIPGR</t>
  </si>
  <si>
    <t>EK041235 Corp</t>
  </si>
  <si>
    <t>JUSTLN</t>
  </si>
  <si>
    <t>ZS023353 Corp</t>
  </si>
  <si>
    <t>SZUGR</t>
  </si>
  <si>
    <t>EK508523 Corp</t>
  </si>
  <si>
    <t>COFP</t>
  </si>
  <si>
    <t>ZR570567 Corp</t>
  </si>
  <si>
    <t>TRAFIG</t>
  </si>
  <si>
    <t>EK041241 Corp</t>
  </si>
  <si>
    <t>ECLEAR</t>
  </si>
  <si>
    <t>EK508571 Corp</t>
  </si>
  <si>
    <t>SOFTBK</t>
  </si>
  <si>
    <t>QZ498658 Corp</t>
  </si>
  <si>
    <t>BPLN</t>
  </si>
  <si>
    <t>AQ234625 Corp</t>
  </si>
  <si>
    <t>AR738776 Corp</t>
  </si>
  <si>
    <t>EK143492 Corp</t>
  </si>
  <si>
    <t>AX520482 Corp</t>
  </si>
  <si>
    <t>AR738797 Corp</t>
  </si>
  <si>
    <t>ZP707724 Corp</t>
  </si>
  <si>
    <t>ZR655675 Corp</t>
  </si>
  <si>
    <t>AU654481 Corp</t>
  </si>
  <si>
    <t>AU692498 Corp</t>
  </si>
  <si>
    <t>AU654475 Corp</t>
  </si>
  <si>
    <t>AU654357 Corp</t>
  </si>
  <si>
    <t>AX916964 Corp</t>
  </si>
  <si>
    <t>BG013162 Corp</t>
  </si>
  <si>
    <t>ZR796682 Corp</t>
  </si>
  <si>
    <t>ZR796862 Corp</t>
  </si>
  <si>
    <t>ZP991036 Corp</t>
  </si>
  <si>
    <t>EJ744879 Corp</t>
  </si>
  <si>
    <t>AQ711148 Corp</t>
  </si>
  <si>
    <t>EK293278 Corp</t>
  </si>
  <si>
    <t>AW770805 Corp</t>
  </si>
  <si>
    <t>AZ371883 Corp</t>
  </si>
  <si>
    <t>EK821917 Corp</t>
  </si>
  <si>
    <t>AN206662 Corp</t>
  </si>
  <si>
    <t>ZR441424 Corp</t>
  </si>
  <si>
    <t>EK024532 Corp</t>
  </si>
  <si>
    <t>AU669900 Corp</t>
  </si>
  <si>
    <t>EJ516233 Corp</t>
  </si>
  <si>
    <t>EK024568 Corp</t>
  </si>
  <si>
    <t>ZQ782646 Corp</t>
  </si>
  <si>
    <t>EJ516173 Corp</t>
  </si>
  <si>
    <t>EK024610 Corp</t>
  </si>
  <si>
    <t>EJ530879 Corp</t>
  </si>
  <si>
    <t>EK027221 Corp</t>
  </si>
  <si>
    <t>EK117900 Corp</t>
  </si>
  <si>
    <t>QZ716550 Corp</t>
  </si>
  <si>
    <t>AZ851393 Corp</t>
  </si>
  <si>
    <t>BK184880 Corp</t>
  </si>
  <si>
    <t>AZ851450 Corp</t>
  </si>
  <si>
    <t>QZ677477 Corp</t>
  </si>
  <si>
    <t>EK858851 Corp</t>
  </si>
  <si>
    <t>EK858869 Corp</t>
  </si>
  <si>
    <t>UV323151 Corp</t>
  </si>
  <si>
    <t>AM888722 Corp</t>
  </si>
  <si>
    <t>EK785024 Corp</t>
  </si>
  <si>
    <t>QJ787834 Corp</t>
  </si>
  <si>
    <t>AS640422 Corp</t>
  </si>
  <si>
    <t>EJ670730 Corp</t>
  </si>
  <si>
    <t>ZS668300 Corp</t>
  </si>
  <si>
    <t>AS640440 Corp</t>
  </si>
  <si>
    <t>EJ817236 Corp</t>
  </si>
  <si>
    <t>EK013966 Corp</t>
  </si>
  <si>
    <t>EJ843360 Corp</t>
  </si>
  <si>
    <t>AQ026565 Corp</t>
  </si>
  <si>
    <t>AR810587 Corp</t>
  </si>
  <si>
    <t>AX076550 Corp</t>
  </si>
  <si>
    <t>EK588292 Corp</t>
  </si>
  <si>
    <t>EK872764 Corp</t>
  </si>
  <si>
    <t>EK825033 Corp</t>
  </si>
  <si>
    <t>EK824997 Corp</t>
  </si>
  <si>
    <t>ZR363806 Corp</t>
  </si>
  <si>
    <t>ZR363807 Corp</t>
  </si>
  <si>
    <t>EJ575377 Corp</t>
  </si>
  <si>
    <t>EK768069 Corp</t>
  </si>
  <si>
    <t>AM717420 Corp</t>
  </si>
  <si>
    <t>BK290986 Corp</t>
  </si>
  <si>
    <t>EK770296 Corp</t>
  </si>
  <si>
    <t>BK293686 Corp</t>
  </si>
  <si>
    <t>AM714338 Corp</t>
  </si>
  <si>
    <t>AR008123 Corp</t>
  </si>
  <si>
    <t>EK888464 Corp</t>
  </si>
  <si>
    <t>EJ723329 Corp</t>
  </si>
  <si>
    <t>AQ077157 Corp</t>
  </si>
  <si>
    <t>ZQ804479 Corp</t>
  </si>
  <si>
    <t>EK605885 Corp</t>
  </si>
  <si>
    <t>UV785974 Corp</t>
  </si>
  <si>
    <t>AW875570 Corp</t>
  </si>
  <si>
    <t>ZP454068 Corp</t>
  </si>
  <si>
    <t>AU216832 Corp</t>
  </si>
  <si>
    <t>EK628291 Corp</t>
  </si>
  <si>
    <t>EK131366 Corp</t>
  </si>
  <si>
    <t>EK811633 Corp</t>
  </si>
  <si>
    <t>AN880322 Corp</t>
  </si>
  <si>
    <t>EJ811600 Corp</t>
  </si>
  <si>
    <t>AT214421 Corp</t>
  </si>
  <si>
    <t>BJ980509 Corp</t>
  </si>
  <si>
    <t>EK131372 Corp</t>
  </si>
  <si>
    <t>AN880326 Corp</t>
  </si>
  <si>
    <t>AT214434 Corp</t>
  </si>
  <si>
    <t>BJ980938 Corp</t>
  </si>
  <si>
    <t>EK811579 Corp</t>
  </si>
  <si>
    <t>EK337178 Corp</t>
  </si>
  <si>
    <t>AW798439 Corp</t>
  </si>
  <si>
    <t>ZQ258633 Corp</t>
  </si>
  <si>
    <t>EK808355 Corp</t>
  </si>
  <si>
    <t>UV429459 Corp</t>
  </si>
  <si>
    <t>AP909674 Corp</t>
  </si>
  <si>
    <t>EK642935 Corp</t>
  </si>
  <si>
    <t>AS146424 Corp</t>
  </si>
  <si>
    <t>AS146490 Corp</t>
  </si>
  <si>
    <t>AR936992 Corp</t>
  </si>
  <si>
    <t>ZP989429 Corp</t>
  </si>
  <si>
    <t>AO971106 Corp</t>
  </si>
  <si>
    <t>ZR668027 Corp</t>
  </si>
  <si>
    <t>ZQ578143 Corp</t>
  </si>
  <si>
    <t>ZS235422 Corp</t>
  </si>
  <si>
    <t>ZP659512 Corp</t>
  </si>
  <si>
    <t>QZ912649 Corp</t>
  </si>
  <si>
    <t>AQ713600 Corp</t>
  </si>
  <si>
    <t>AZ576858 Corp</t>
  </si>
  <si>
    <t>AN964724 Corp</t>
  </si>
  <si>
    <t>AZ207973 Corp</t>
  </si>
  <si>
    <t>EK753416 Corp</t>
  </si>
  <si>
    <t>QZ509895 Corp</t>
  </si>
  <si>
    <t>AS256491 Corp</t>
  </si>
  <si>
    <t>AS322477 Corp</t>
  </si>
  <si>
    <t>ZS108668 Corp</t>
  </si>
  <si>
    <t>AX691342 Corp</t>
  </si>
  <si>
    <t>ED984069 Corp</t>
  </si>
  <si>
    <t>EJ891119 Corp</t>
  </si>
  <si>
    <t>UV309787 Corp</t>
  </si>
  <si>
    <t>EK523297 Corp</t>
  </si>
  <si>
    <t>AM679347 Corp</t>
  </si>
  <si>
    <t>AZ920495 Corp</t>
  </si>
  <si>
    <t>AO262498 Corp</t>
  </si>
  <si>
    <t>AO262515 Corp</t>
  </si>
  <si>
    <t>w-A2662832868646BF98C30314CC8F2D6D</t>
  </si>
  <si>
    <t>hybrids 01</t>
  </si>
  <si>
    <t>w-77BCEE348D564FB78774144C42EF84D4</t>
  </si>
  <si>
    <t>result</t>
  </si>
  <si>
    <t>rtg_moody</t>
  </si>
  <si>
    <t>bb_composite</t>
  </si>
  <si>
    <t>rtg_sp</t>
  </si>
  <si>
    <t>av spread 30d</t>
  </si>
  <si>
    <t>st dev 30d</t>
  </si>
  <si>
    <t>low 30d</t>
  </si>
  <si>
    <t>high 30d</t>
  </si>
  <si>
    <t>w-55F6F816E93547B58DAD99F9F740410F</t>
  </si>
  <si>
    <t>green_bond_loan_indicator</t>
  </si>
  <si>
    <t>rows</t>
  </si>
  <si>
    <t>columns</t>
  </si>
  <si>
    <t>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</si>
</sst>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ourier New"/>
      <family val="3"/>
    </font>
    <font>
      <sz val="8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0" xfId="0" applyFont="1"/>
    <xf numFmtId="14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2" fillId="0" borderId="0" xfId="0" applyFont="1"/>
    <xf numFmtId="1" fontId="1" fillId="0" borderId="1" xfId="0" applyNumberFormat="1" applyFont="1" applyBorder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2" borderId="2" xfId="0" applyFont="1" applyFill="1" applyBorder="1"/>
    <xf numFmtId="0" fontId="2" fillId="0" borderId="0" xfId="0" applyNumberFormat="1" applyFont="1" applyAlignment="1">
      <alignment horizontal="left"/>
    </xf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3" formatCode="#,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alignment horizontal="left" vertical="bottom" textRotation="0" wrapText="0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192.44534199701948</v>
        <stp/>
        <stp>##V3_BDPV12</stp>
        <stp>QZ716550 Corp</stp>
        <stp>yas_ispread</stp>
        <stp>[DATA_BBG.xlsx]BBGdata!R106C12</stp>
        <tr r="L106" s="2"/>
      </tp>
      <tp t="s">
        <v>#N/A N/A</v>
        <stp/>
        <stp>##V3_BDPV12</stp>
        <stp>UV785974 Corp</stp>
        <stp>yas_ispread</stp>
        <stp>[DATA_BBG.xlsx]BBGdata!R146C12</stp>
        <tr r="L146" s="2"/>
      </tp>
      <tp>
        <v>920.8590331630644</v>
        <stp/>
        <stp>##V3_BDPV12</stp>
        <stp>AZ920495 Corp</stp>
        <stp>yas_ispread</stp>
        <stp>[DATA_BBG.xlsx]BBGdata!R194C12</stp>
        <tr r="L194" s="2"/>
      </tp>
      <tp>
        <v>295.83415205940059</v>
        <stp/>
        <stp>##V3_BDPV12</stp>
        <stp>QZ677477 Corp</stp>
        <stp>yas_ispread</stp>
        <stp>[DATA_BBG.xlsx]BBGdata!R110C12</stp>
        <tr r="L110" s="2"/>
      </tp>
      <tp>
        <v>232.32949688425205</v>
        <stp/>
        <stp>##V3_BDPV12</stp>
        <stp>AZ851450 Corp</stp>
        <stp>yas_ispread</stp>
        <stp>[DATA_BBG.xlsx]BBGdata!R109C12</stp>
        <tr r="L109" s="2"/>
      </tp>
      <tp>
        <v>252.14655595283776</v>
        <stp/>
        <stp>##V3_BDPV12</stp>
        <stp>AU216832 Corp</stp>
        <stp>yas_ispread</stp>
        <stp>[DATA_BBG.xlsx]BBGdata!R149C12</stp>
        <tr r="L149" s="2"/>
      </tp>
      <tp>
        <v>214.11552559380343</v>
        <stp/>
        <stp>##V3_BDPV12</stp>
        <stp>AX076550 Corp</stp>
        <stp>yas_ispread</stp>
        <stp>[DATA_BBG.xlsx]BBGdata!R126C12</stp>
        <tr r="L126" s="2"/>
      </tp>
    </main>
    <main first="bloomberg.rtd">
      <tp>
        <v>431.18130700847149</v>
        <stp/>
        <stp>##V3_BDPV12</stp>
        <stp>QZ912649 Corp</stp>
        <stp>yas_ispread</stp>
        <stp>[DATA_BBG.xlsx]BBGdata!R178C12</stp>
        <tr r="L178" s="2"/>
      </tp>
      <tp>
        <v>1058.9680559399351</v>
        <stp/>
        <stp>##V3_BDPV12</stp>
        <stp>AX691342 Corp</stp>
        <stp>yas_ispread</stp>
        <stp>[DATA_BBG.xlsx]BBGdata!R188C12</stp>
        <tr r="L188" s="2"/>
      </tp>
      <tp>
        <v>396.72454133060057</v>
        <stp/>
        <stp>##V3_BDPV12</stp>
        <stp>AR936992 Corp</stp>
        <stp>yas_ispread</stp>
        <stp>[DATA_BBG.xlsx]BBGdata!R171C12</stp>
        <tr r="L171" s="2"/>
      </tp>
      <tp t="s">
        <v>BB+</v>
        <stp/>
        <stp>##V3_BDPV12</stp>
        <stp>ZQ513315 Corp</stp>
        <stp>bb_composite</stp>
        <stp>[DATA_BBG.xlsx]BBGdata!R9C16</stp>
        <tr r="P9" s="2"/>
      </tp>
      <tp>
        <v>233.49571086423566</v>
        <stp/>
        <stp>##V3_BDPV12</stp>
        <stp>ZR363806 Corp</stp>
        <stp>yas_ispread</stp>
        <stp>[DATA_BBG.xlsx]BBGdata!R131C12</stp>
        <tr r="L131" s="2"/>
      </tp>
      <tp>
        <v>264.17517809241184</v>
        <stp/>
        <stp>##V3_BDPV12</stp>
        <stp>ZR363807 Corp</stp>
        <stp>yas_ispread</stp>
        <stp>[DATA_BBG.xlsx]BBGdata!R132C12</stp>
        <tr r="L132" s="2"/>
      </tp>
    </main>
    <main first="bloomberg.rtd">
      <tp t="s">
        <v>BB+</v>
        <stp/>
        <stp>##V3_BDPV12</stp>
        <stp>ZQ512606 Corp</stp>
        <stp>bb_composite</stp>
        <stp>[DATA_BBG.xlsx]BBGdata!R8C16</stp>
        <tr r="P8" s="2"/>
      </tp>
    </main>
    <main first="bloomberg.rtd">
      <tp>
        <v>210.41025693056503</v>
        <stp/>
        <stp>##V3_BDPV12</stp>
        <stp>AZ851393 Corp</stp>
        <stp>yas_ispread</stp>
        <stp>[DATA_BBG.xlsx]BBGdata!R107C12</stp>
        <tr r="L107" s="2"/>
      </tp>
      <tp>
        <v>305.79513003281261</v>
        <stp/>
        <stp>##V3_BDPV12</stp>
        <stp>AS640440 Corp</stp>
        <stp>yas_ispread</stp>
        <stp>[DATA_BBG.xlsx]BBGdata!R120C12</stp>
        <tr r="L120" s="2"/>
      </tp>
      <tp>
        <v>697.96650056835654</v>
        <stp/>
        <stp>##V3_BDPV12</stp>
        <stp>AS146424 Corp</stp>
        <stp>yas_ispread</stp>
        <stp>[DATA_BBG.xlsx]BBGdata!R169C12</stp>
        <tr r="L169" s="2"/>
      </tp>
      <tp>
        <v>205.45938896560517</v>
        <stp/>
        <stp>##V3_BDPV12</stp>
        <stp>AR810587 Corp</stp>
        <stp>yas_ispread</stp>
        <stp>[DATA_BBG.xlsx]BBGdata!R125C12</stp>
        <tr r="L125" s="2"/>
      </tp>
      <tp>
        <v>473.37623241017246</v>
        <stp/>
        <stp>##V3_BDPV12</stp>
        <stp>ZS235422 Corp</stp>
        <stp>yas_ispread</stp>
        <stp>[DATA_BBG.xlsx]BBGdata!R176C12</stp>
        <tr r="L176" s="2"/>
      </tp>
      <tp>
        <v>741.29252546327587</v>
        <stp/>
        <stp>##V3_BDPV12</stp>
        <stp>ZQ258633 Corp</stp>
        <stp>yas_ispread</stp>
        <stp>[DATA_BBG.xlsx]BBGdata!R164C12</stp>
        <tr r="L164" s="2"/>
      </tp>
      <tp>
        <v>405.99052411062581</v>
        <stp/>
        <stp>##V3_BDPV12</stp>
        <stp>UV323151 Corp</stp>
        <stp>yas_ispread</stp>
        <stp>[DATA_BBG.xlsx]BBGdata!R113C12</stp>
        <tr r="L113" s="2"/>
      </tp>
      <tp>
        <v>463.28696150532249</v>
        <stp/>
        <stp>##V3_BDPV12</stp>
        <stp>AQ713600 Corp</stp>
        <stp>yas_ispread</stp>
        <stp>[DATA_BBG.xlsx]BBGdata!R179C12</stp>
        <tr r="L179" s="2"/>
      </tp>
      <tp>
        <v>267.8397691051718</v>
        <stp/>
        <stp>##V3_BDPV12</stp>
        <stp>AS640422 Corp</stp>
        <stp>yas_ispread</stp>
        <stp>[DATA_BBG.xlsx]BBGdata!R117C12</stp>
        <tr r="L117" s="2"/>
      </tp>
      <tp>
        <v>540.83480941054268</v>
        <stp/>
        <stp>##V3_BDPV12</stp>
        <stp>AS322477 Corp</stp>
        <stp>yas_ispread</stp>
        <stp>[DATA_BBG.xlsx]BBGdata!R186C12</stp>
        <tr r="L186" s="2"/>
      </tp>
      <tp>
        <v>325.52055448552102</v>
        <stp/>
        <stp>##V3_BDPV12</stp>
        <stp>AS256491 Corp</stp>
        <stp>yas_ispread</stp>
        <stp>[DATA_BBG.xlsx]BBGdata!R185C12</stp>
        <tr r="L185" s="2"/>
      </tp>
      <tp>
        <v>552.41533683757496</v>
        <stp/>
        <stp>##V3_BDPV12</stp>
        <stp>AS146490 Corp</stp>
        <stp>yas_ispread</stp>
        <stp>[DATA_BBG.xlsx]BBGdata!R170C12</stp>
        <tr r="L170" s="2"/>
      </tp>
      <tp>
        <v>450.12355030049014</v>
        <stp/>
        <stp>##V3_BDPV12</stp>
        <stp>AP909674 Corp</stp>
        <stp>yas_ispread</stp>
        <stp>[DATA_BBG.xlsx]BBGdata!R167C12</stp>
        <tr r="L167" s="2"/>
      </tp>
      <tp>
        <v>487.60404706393723</v>
        <stp/>
        <stp>##V3_BDPV12</stp>
        <stp>ZP659512 Corp</stp>
        <stp>yas_ispread</stp>
        <stp>[DATA_BBG.xlsx]BBGdata!R177C12</stp>
        <tr r="L177" s="2"/>
      </tp>
      <tp>
        <v>554.18657942723155</v>
        <stp/>
        <stp>##V3_BDPV12</stp>
        <stp>ZS108668 Corp</stp>
        <stp>yas_ispread</stp>
        <stp>[DATA_BBG.xlsx]BBGdata!R187C12</stp>
        <tr r="L187" s="2"/>
      </tp>
      <tp>
        <v>222.71464122437737</v>
        <stp/>
        <stp>##V3_BDPV12</stp>
        <stp>ZQ804479 Corp</stp>
        <stp>yas_ispread</stp>
        <stp>[DATA_BBG.xlsx]BBGdata!R144C12</stp>
        <tr r="L144" s="2"/>
      </tp>
      <tp>
        <v>212.88164463293634</v>
        <stp/>
        <stp>##V3_BDPV12</stp>
        <stp>AQ026565 Corp</stp>
        <stp>yas_ispread</stp>
        <stp>[DATA_BBG.xlsx]BBGdata!R124C12</stp>
        <tr r="L124" s="2"/>
      </tp>
      <tp>
        <v>427.00369466330238</v>
        <stp/>
        <stp>##V3_BDPV12</stp>
        <stp>ZP989429 Corp</stp>
        <stp>yas_ispread</stp>
        <stp>[DATA_BBG.xlsx]BBGdata!R172C12</stp>
        <tr r="L172" s="2"/>
      </tp>
      <tp t="s">
        <v>BB+</v>
        <stp/>
        <stp>##V3_BDPV12</stp>
        <stp>QJ937566 Corp</stp>
        <stp>bb_composite</stp>
        <stp>[DATA_BBG.xlsx]BBGdata!R5C16</stp>
        <tr r="P5" s="2"/>
      </tp>
      <tp t="s">
        <v>BB+</v>
        <stp/>
        <stp>##V3_BDPV12</stp>
        <stp>QJ937853 Corp</stp>
        <stp>bb_composite</stp>
        <stp>[DATA_BBG.xlsx]BBGdata!R2C16</stp>
        <tr r="P2" s="2"/>
      </tp>
      <tp>
        <v>146.29485757939455</v>
        <stp/>
        <stp>##V3_BDPV12</stp>
        <stp>AR008123 Corp</stp>
        <stp>yas_ispread</stp>
        <stp>[DATA_BBG.xlsx]BBGdata!R140C12</stp>
        <tr r="L140" s="2"/>
      </tp>
      <tp>
        <v>694.60739532335958</v>
        <stp/>
        <stp>##V3_BDPV12</stp>
        <stp>AW798439 Corp</stp>
        <stp>yas_ispread</stp>
        <stp>[DATA_BBG.xlsx]BBGdata!R163C12</stp>
        <tr r="L163" s="2"/>
      </tp>
      <tp>
        <v>441.07301864967667</v>
        <stp/>
        <stp>##V3_BDPV12</stp>
        <stp>AZ207973 Corp</stp>
        <stp>yas_ispread</stp>
        <stp>[DATA_BBG.xlsx]BBGdata!R182C12</stp>
        <tr r="L182" s="2"/>
      </tp>
      <tp>
        <v>448.08256879244385</v>
        <stp/>
        <stp>##V3_BDPV12</stp>
        <stp>AZ576858 Corp</stp>
        <stp>yas_ispread</stp>
        <stp>[DATA_BBG.xlsx]BBGdata!R180C12</stp>
        <tr r="L180" s="2"/>
      </tp>
      <tp>
        <v>3718.9111778914566</v>
        <stp/>
        <stp>##V3_BDPV12</stp>
        <stp>UV429459 Corp</stp>
        <stp>yas_ispread</stp>
        <stp>[DATA_BBG.xlsx]BBGdata!R166C12</stp>
        <tr r="L166" s="2"/>
      </tp>
      <tp>
        <v>501.34811953271895</v>
        <stp/>
        <stp>##V3_BDPV12</stp>
        <stp>ZR668027 Corp</stp>
        <stp>yas_ispread</stp>
        <stp>[DATA_BBG.xlsx]BBGdata!R174C12</stp>
        <tr r="L174" s="2"/>
      </tp>
      <tp>
        <v>290.14796052099115</v>
        <stp/>
        <stp>##V3_BDPV12</stp>
        <stp>AW875570 Corp</stp>
        <stp>yas_ispread</stp>
        <stp>[DATA_BBG.xlsx]BBGdata!R147C12</stp>
        <tr r="L147" s="2"/>
      </tp>
      <tp>
        <v>314.09741121571068</v>
        <stp/>
        <stp>##V3_BDPV12</stp>
        <stp>QZ509895 Corp</stp>
        <stp>yas_ispread</stp>
        <stp>[DATA_BBG.xlsx]BBGdata!R184C12</stp>
        <tr r="L184" s="2"/>
      </tp>
      <tp>
        <v>8.8158498908559313</v>
        <stp/>
        <stp>##V3_BDPV12</stp>
        <stp>UV309787 Corp</stp>
        <stp>yas_ispread</stp>
        <stp>[DATA_BBG.xlsx]BBGdata!R191C12</stp>
        <tr r="L191" s="2"/>
      </tp>
      <tp>
        <v>326.13138560134109</v>
        <stp/>
        <stp>##V3_BDPV12</stp>
        <stp>ZP454068 Corp</stp>
        <stp>yas_ispread</stp>
        <stp>[DATA_BBG.xlsx]BBGdata!R148C12</stp>
        <tr r="L148" s="2"/>
      </tp>
      <tp>
        <v>391.07000076361447</v>
        <stp/>
        <stp>##V3_BDPV12</stp>
        <stp>AT214421 Corp</stp>
        <stp>yas_ispread</stp>
        <stp>[DATA_BBG.xlsx]BBGdata!R155C12</stp>
        <tr r="L155" s="2"/>
      </tp>
      <tp>
        <v>420.22675224533987</v>
        <stp/>
        <stp>##V3_BDPV12</stp>
        <stp>AT214434 Corp</stp>
        <stp>yas_ispread</stp>
        <stp>[DATA_BBG.xlsx]BBGdata!R159C12</stp>
        <tr r="L159" s="2"/>
      </tp>
      <tp>
        <v>447.49873286437918</v>
        <stp/>
        <stp>##V3_BDPV12</stp>
        <stp>ZQ578143 Corp</stp>
        <stp>yas_ispread</stp>
        <stp>[DATA_BBG.xlsx]BBGdata!R175C12</stp>
        <tr r="L175" s="2"/>
      </tp>
      <tp>
        <v>284.66427738150043</v>
        <stp/>
        <stp>##V3_BDPV12</stp>
        <stp>ZS668300 Corp</stp>
        <stp>yas_ispread</stp>
        <stp>[DATA_BBG.xlsx]BBGdata!R119C12</stp>
        <tr r="L119" s="2"/>
      </tp>
      <tp>
        <v>201.71043152111105</v>
        <stp/>
        <stp>##V3_BDPV12</stp>
        <stp>AQ077157 Corp</stp>
        <stp>yas_ispread</stp>
        <stp>[DATA_BBG.xlsx]BBGdata!R143C12</stp>
        <tr r="L143" s="2"/>
      </tp>
      <tp>
        <v>262.55286088790564</v>
        <stp/>
        <stp>##V3_BDPV12</stp>
        <stp>EK753416 Corp</stp>
        <stp>yas_ispread</stp>
        <stp>[DATA_BBG.xlsx]BBGdata!R183C12</stp>
        <tr r="L183" s="2"/>
      </tp>
      <tp>
        <v>401.55216965154193</v>
        <stp/>
        <stp>##V3_BDPV12</stp>
        <stp>BJ980509 Corp</stp>
        <stp>yas_ispread</stp>
        <stp>[DATA_BBG.xlsx]BBGdata!R156C12</stp>
        <tr r="L156" s="2"/>
      </tp>
      <tp t="s">
        <v>#N/A N/A</v>
        <stp/>
        <stp>##V3_BDPV12</stp>
        <stp>EK888464 Corp</stp>
        <stp>yas_ispread</stp>
        <stp>[DATA_BBG.xlsx]BBGdata!R141C12</stp>
        <tr r="L141" s="2"/>
      </tp>
      <tp t="s">
        <v>N</v>
        <stp/>
        <stp>##V3_BDPV12</stp>
        <stp>AO262498 Corp</stp>
        <stp>green_bond_loan_indicator</stp>
        <stp>[DATA_BBG.xlsx]BBGdata!R195C21</stp>
        <tr r="U195" s="2"/>
      </tp>
      <tp t="s">
        <v>N</v>
        <stp/>
        <stp>##V3_BDPV12</stp>
        <stp>AN880326 Corp</stp>
        <stp>green_bond_loan_indicator</stp>
        <stp>[DATA_BBG.xlsx]BBGdata!R158C21</stp>
        <tr r="U158" s="2"/>
      </tp>
    </main>
    <main first="bloomberg.rtd">
      <tp>
        <v>1295.539411097327</v>
        <stp/>
        <stp>##V3_BDPV12</stp>
        <stp>AM679347 Corp</stp>
        <stp>yas_ispread</stp>
        <stp>[DATA_BBG.xlsx]BBGdata!R193C12</stp>
        <tr r="L193" s="2"/>
      </tp>
      <tp>
        <v>410.02495113987106</v>
        <stp/>
        <stp>##V3_BDPV12</stp>
        <stp>AM714338 Corp</stp>
        <stp>yas_ispread</stp>
        <stp>[DATA_BBG.xlsx]BBGdata!R139C12</stp>
        <tr r="L139" s="2"/>
      </tp>
      <tp>
        <v>485.4792868225685</v>
        <stp/>
        <stp>##V3_BDPV12</stp>
        <stp>AO971106 Corp</stp>
        <stp>yas_ispread</stp>
        <stp>[DATA_BBG.xlsx]BBGdata!R173C12</stp>
        <tr r="L173" s="2"/>
      </tp>
      <tp>
        <v>398.55349865938547</v>
        <stp/>
        <stp>##V3_BDPV12</stp>
        <stp>EK811579 Corp</stp>
        <stp>yas_ispread</stp>
        <stp>[DATA_BBG.xlsx]BBGdata!R161C12</stp>
        <tr r="L161" s="2"/>
      </tp>
      <tp t="s">
        <v>01/07/2024</v>
        <stp/>
        <stp>##V3_BDPV12</stp>
        <stp>EK352403 Corp</stp>
        <stp>nxt_call_dt</stp>
        <stp>[DATA_BBG.xlsx]BBGdata!R7C6</stp>
        <tr r="F7" s="2"/>
      </tp>
      <tp t="s">
        <v>N</v>
        <stp/>
        <stp>##V3_BDPV12</stp>
        <stp>BK290986 Corp</stp>
        <stp>green_bond_loan_indicator</stp>
        <stp>[DATA_BBG.xlsx]BBGdata!R136C21</stp>
        <tr r="U136" s="2"/>
      </tp>
      <tp t="s">
        <v>N</v>
        <stp/>
        <stp>##V3_BDPV12</stp>
        <stp>BK293686 Corp</stp>
        <stp>green_bond_loan_indicator</stp>
        <stp>[DATA_BBG.xlsx]BBGdata!R138C21</stp>
        <tr r="U138" s="2"/>
      </tp>
      <tp t="s">
        <v>N</v>
        <stp/>
        <stp>##V3_BDPV12</stp>
        <stp>AZ576858 Corp</stp>
        <stp>green_bond_loan_indicator</stp>
        <stp>[DATA_BBG.xlsx]BBGdata!R180C21</stp>
        <tr r="U180" s="2"/>
      </tp>
      <tp t="s">
        <v>N</v>
        <stp/>
        <stp>##V3_BDPV12</stp>
        <stp>EK768069 Corp</stp>
        <stp>green_bond_loan_indicator</stp>
        <stp>[DATA_BBG.xlsx]BBGdata!R134C21</stp>
        <tr r="U134" s="2"/>
      </tp>
    </main>
    <main first="bloomberg.rtd">
      <tp>
        <v>473.57900525205031</v>
        <stp/>
        <stp>##V3_BDPV12</stp>
        <stp>EK024610 Corp</stp>
        <stp>yas_ispread</stp>
        <stp>[DATA_BBG.xlsx]BBGdata!R101C12</stp>
        <tr r="L101" s="2"/>
      </tp>
      <tp>
        <v>254.44552259967614</v>
        <stp/>
        <stp>##V3_BDPV12</stp>
        <stp>EJ670730 Corp</stp>
        <stp>yas_ispread</stp>
        <stp>[DATA_BBG.xlsx]BBGdata!R118C12</stp>
        <tr r="L118" s="2"/>
      </tp>
      <tp>
        <v>333.89907153231479</v>
        <stp/>
        <stp>##V3_BDPV12</stp>
        <stp>BK293686 Corp</stp>
        <stp>yas_ispread</stp>
        <stp>[DATA_BBG.xlsx]BBGdata!R138C12</stp>
        <tr r="L138" s="2"/>
      </tp>
      <tp>
        <v>381.39226707444124</v>
        <stp/>
        <stp>##V3_BDPV12</stp>
        <stp>AN880322 Corp</stp>
        <stp>yas_ispread</stp>
        <stp>[DATA_BBG.xlsx]BBGdata!R153C12</stp>
        <tr r="L153" s="2"/>
      </tp>
      <tp>
        <v>407.99414477247097</v>
        <stp/>
        <stp>##V3_BDPV12</stp>
        <stp>AN880326 Corp</stp>
        <stp>yas_ispread</stp>
        <stp>[DATA_BBG.xlsx]BBGdata!R158C12</stp>
        <tr r="L158" s="2"/>
      </tp>
      <tp>
        <v>379.96049443631182</v>
        <stp/>
        <stp>##V3_BDPV12</stp>
        <stp>EK811633 Corp</stp>
        <stp>yas_ispread</stp>
        <stp>[DATA_BBG.xlsx]BBGdata!R152C12</stp>
        <tr r="L152" s="2"/>
      </tp>
      <tp t="s">
        <v>N</v>
        <stp/>
        <stp>##V3_BDPV12</stp>
        <stp>UV785974 Corp</stp>
        <stp>green_bond_loan_indicator</stp>
        <stp>[DATA_BBG.xlsx]BBGdata!R146C21</stp>
        <tr r="U146" s="2"/>
      </tp>
      <tp t="s">
        <v>N</v>
        <stp/>
        <stp>##V3_BDPV12</stp>
        <stp>QJ787834 Corp</stp>
        <stp>green_bond_loan_indicator</stp>
        <stp>[DATA_BBG.xlsx]BBGdata!R116C21</stp>
        <tr r="U116" s="2"/>
      </tp>
      <tp t="s">
        <v>N</v>
        <stp/>
        <stp>##V3_BDPV12</stp>
        <stp>EK785024 Corp</stp>
        <stp>green_bond_loan_indicator</stp>
        <stp>[DATA_BBG.xlsx]BBGdata!R115C21</stp>
        <tr r="U115" s="2"/>
      </tp>
      <tp t="s">
        <v>N</v>
        <stp/>
        <stp>##V3_BDPV12</stp>
        <stp>EK858869 Corp</stp>
        <stp>green_bond_loan_indicator</stp>
        <stp>[DATA_BBG.xlsx]BBGdata!R112C21</stp>
        <tr r="U112" s="2"/>
      </tp>
      <tp t="s">
        <v>N</v>
        <stp/>
        <stp>##V3_BDPV12</stp>
        <stp>EK888464 Corp</stp>
        <stp>green_bond_loan_indicator</stp>
        <stp>[DATA_BBG.xlsx]BBGdata!R141C21</stp>
        <tr r="U141" s="2"/>
      </tp>
    </main>
    <main first="bloomberg.rtd">
      <tp>
        <v>23.85256929298912</v>
        <stp/>
        <stp>##V3_BDPV12</stp>
        <stp>ZQ512606 Corp</stp>
        <stp>interval_std_dev</stp>
        <stp>[DATA_BBG.xlsx]BBGdata!R8C18</stp>
        <stp>calc_interval=30d</stp>
        <stp>market_data_override=blp_i_sprd_mid</stp>
        <tr r="R8" s="2"/>
      </tp>
    </main>
    <main first="bloomberg.rtd">
      <tp>
        <v>352.50492837699858</v>
        <stp/>
        <stp>##V3_BDPV12</stp>
        <stp>EJ811600 Corp</stp>
        <stp>yas_ispread</stp>
        <stp>[DATA_BBG.xlsx]BBGdata!R154C12</stp>
        <tr r="L154" s="2"/>
      </tp>
      <tp>
        <v>342.69128186440872</v>
        <stp/>
        <stp>##V3_BDPV12</stp>
        <stp>EK872764 Corp</stp>
        <stp>yas_ispread</stp>
        <stp>[DATA_BBG.xlsx]BBGdata!R128C12</stp>
        <tr r="L128" s="2"/>
      </tp>
      <tp t="s">
        <v>Y</v>
        <stp/>
        <stp>##V3_BDPV12</stp>
        <stp>ZP454068 Corp</stp>
        <stp>green_bond_loan_indicator</stp>
        <stp>[DATA_BBG.xlsx]BBGdata!R148C21</stp>
        <tr r="U148" s="2"/>
      </tp>
    </main>
    <main first="bloomberg.rtd">
      <tp>
        <v>20.196284576795222</v>
        <stp/>
        <stp>##V3_BDPV12</stp>
        <stp>ZQ513315 Corp</stp>
        <stp>interval_std_dev</stp>
        <stp>[DATA_BBG.xlsx]BBGdata!R9C18</stp>
        <stp>calc_interval=30d</stp>
        <stp>market_data_override=blp_i_sprd_mid</stp>
        <tr r="R9" s="2"/>
      </tp>
    </main>
    <main first="bloomberg.rtd">
      <tp>
        <v>419.85115699899825</v>
        <stp/>
        <stp>##V3_BDPV12</stp>
        <stp>EJ516173 Corp</stp>
        <stp>yas_ispread</stp>
        <stp>[DATA_BBG.xlsx]BBGdata!R100C12</stp>
        <tr r="L100" s="2"/>
      </tp>
      <tp>
        <v>211.74297275674624</v>
        <stp/>
        <stp>##V3_BDPV12</stp>
        <stp>EK768069 Corp</stp>
        <stp>yas_ispread</stp>
        <stp>[DATA_BBG.xlsx]BBGdata!R134C12</stp>
        <tr r="L134" s="2"/>
      </tp>
      <tp>
        <v>267.90832831663892</v>
        <stp/>
        <stp>##V3_BDPV12</stp>
        <stp>EK785024 Corp</stp>
        <stp>yas_ispread</stp>
        <stp>[DATA_BBG.xlsx]BBGdata!R115C12</stp>
        <tr r="L115" s="2"/>
      </tp>
      <tp>
        <v>889.81559963996426</v>
        <stp/>
        <stp>##V3_BDPV12</stp>
        <stp>AO262498 Corp</stp>
        <stp>yas_ispread</stp>
        <stp>[DATA_BBG.xlsx]BBGdata!R195C12</stp>
        <tr r="L195" s="2"/>
      </tp>
      <tp>
        <v>483.33106095362729</v>
        <stp/>
        <stp>##V3_BDPV12</stp>
        <stp>EK825033 Corp</stp>
        <stp>yas_ispread</stp>
        <stp>[DATA_BBG.xlsx]BBGdata!R129C12</stp>
        <tr r="L129" s="2"/>
      </tp>
      <tp>
        <v>2760.8268846465048</v>
        <stp/>
        <stp>##V3_BDPV12</stp>
        <stp>EJ891119 Corp</stp>
        <stp>yas_ispread</stp>
        <stp>[DATA_BBG.xlsx]BBGdata!R190C12</stp>
        <tr r="L190" s="2"/>
      </tp>
      <tp t="s">
        <v>N</v>
        <stp/>
        <stp>##V3_BDPV12</stp>
        <stp>AN880322 Corp</stp>
        <stp>green_bond_loan_indicator</stp>
        <stp>[DATA_BBG.xlsx]BBGdata!R153C21</stp>
        <tr r="U153" s="2"/>
      </tp>
      <tp t="s">
        <v>N</v>
        <stp/>
        <stp>##V3_BDPV12</stp>
        <stp>EJ530879 Corp</stp>
        <stp>green_bond_loan_indicator</stp>
        <stp>[DATA_BBG.xlsx]BBGdata!R102C21</stp>
        <tr r="U102" s="2"/>
      </tp>
      <tp t="s">
        <v>Y</v>
        <stp/>
        <stp>##V3_BDPV12</stp>
        <stp>AM888722 Corp</stp>
        <stp>green_bond_loan_indicator</stp>
        <stp>[DATA_BBG.xlsx]BBGdata!R114C21</stp>
        <tr r="U114" s="2"/>
      </tp>
      <tp t="s">
        <v>N</v>
        <stp/>
        <stp>##V3_BDPV12</stp>
        <stp>EK588292 Corp</stp>
        <stp>green_bond_loan_indicator</stp>
        <stp>[DATA_BBG.xlsx]BBGdata!R127C21</stp>
        <tr r="U127" s="2"/>
      </tp>
    </main>
    <main first="bloomberg.rtd">
      <tp>
        <v>24.38823898108517</v>
        <stp/>
        <stp>##V3_BDPV12</stp>
        <stp>EK352403 Corp</stp>
        <stp>interval_std_dev</stp>
        <stp>[DATA_BBG.xlsx]BBGdata!R7C18</stp>
        <stp>calc_interval=30d</stp>
        <stp>market_data_override=blp_i_sprd_mid</stp>
        <tr r="R7" s="2"/>
      </tp>
    </main>
    <main first="bloomberg.rtd">
      <tp>
        <v>760.80114405666109</v>
        <stp/>
        <stp>##V3_BDPV12</stp>
        <stp>AO262515 Corp</stp>
        <stp>yas_ispread</stp>
        <stp>[DATA_BBG.xlsx]BBGdata!R196C12</stp>
        <tr r="L196" s="2"/>
      </tp>
      <tp t="s">
        <v>#N/A N/A</v>
        <stp/>
        <stp>##V3_BDPV12</stp>
        <stp>EK337178 Corp</stp>
        <stp>yas_ispread</stp>
        <stp>[DATA_BBG.xlsx]BBGdata!R162C12</stp>
        <tr r="L162" s="2"/>
      </tp>
      <tp>
        <v>235.40394475373949</v>
        <stp/>
        <stp>##V3_BDPV12</stp>
        <stp>AM888722 Corp</stp>
        <stp>yas_ispread</stp>
        <stp>[DATA_BBG.xlsx]BBGdata!R114C12</stp>
        <tr r="L114" s="2"/>
      </tp>
      <tp t="s">
        <v>N</v>
        <stp/>
        <stp>##V3_BDPV12</stp>
        <stp>UV429459 Corp</stp>
        <stp>green_bond_loan_indicator</stp>
        <stp>[DATA_BBG.xlsx]BBGdata!R166C21</stp>
        <tr r="U166" s="2"/>
      </tp>
      <tp t="s">
        <v>N</v>
        <stp/>
        <stp>##V3_BDPV12</stp>
        <stp>EK337178 Corp</stp>
        <stp>green_bond_loan_indicator</stp>
        <stp>[DATA_BBG.xlsx]BBGdata!R162C21</stp>
        <tr r="U162" s="2"/>
      </tp>
      <tp t="s">
        <v>N</v>
        <stp/>
        <stp>##V3_BDPV12</stp>
        <stp>AX691342 Corp</stp>
        <stp>green_bond_loan_indicator</stp>
        <stp>[DATA_BBG.xlsx]BBGdata!R188C21</stp>
        <tr r="U188" s="2"/>
      </tp>
      <tp t="s">
        <v>N</v>
        <stp/>
        <stp>##V3_BDPV12</stp>
        <stp>EJ723329 Corp</stp>
        <stp>green_bond_loan_indicator</stp>
        <stp>[DATA_BBG.xlsx]BBGdata!R142C21</stp>
        <tr r="U142" s="2"/>
      </tp>
    </main>
    <main first="bloomberg.rtd">
      <tp>
        <v>252.74913299644354</v>
        <stp/>
        <stp>##V3_BDPV12</stp>
        <stp>EJ575377 Corp</stp>
        <stp>yas_ispread</stp>
        <stp>[DATA_BBG.xlsx]BBGdata!R133C12</stp>
        <tr r="L133" s="2"/>
      </tp>
      <tp>
        <v>403.01179612129954</v>
        <stp/>
        <stp>##V3_BDPV12</stp>
        <stp>EK027221 Corp</stp>
        <stp>yas_ispread</stp>
        <stp>[DATA_BBG.xlsx]BBGdata!R103C12</stp>
        <tr r="L103" s="2"/>
      </tp>
      <tp>
        <v>289.69062561659229</v>
        <stp/>
        <stp>##V3_BDPV12</stp>
        <stp>AM717420 Corp</stp>
        <stp>yas_ispread</stp>
        <stp>[DATA_BBG.xlsx]BBGdata!R135C12</stp>
        <tr r="L135" s="2"/>
      </tp>
      <tp>
        <v>183.46531881143321</v>
        <stp/>
        <stp>##V3_BDPV12</stp>
        <stp>EJ723329 Corp</stp>
        <stp>yas_ispread</stp>
        <stp>[DATA_BBG.xlsx]BBGdata!R142C12</stp>
        <tr r="L142" s="2"/>
      </tp>
      <tp>
        <v>485.93658783530509</v>
        <stp/>
        <stp>##V3_BDPV12</stp>
        <stp>AN964724 Corp</stp>
        <stp>yas_ispread</stp>
        <stp>[DATA_BBG.xlsx]BBGdata!R181C12</stp>
        <tr r="L181" s="2"/>
      </tp>
      <tp>
        <v>383.14943706104441</v>
        <stp/>
        <stp>##V3_BDPV12</stp>
        <stp>EJ843360 Corp</stp>
        <stp>yas_ispread</stp>
        <stp>[DATA_BBG.xlsx]BBGdata!R123C12</stp>
        <tr r="L123" s="2"/>
      </tp>
      <tp>
        <v>274.33782147557019</v>
        <stp/>
        <stp>##V3_BDPV12</stp>
        <stp>EK770296 Corp</stp>
        <stp>yas_ispread</stp>
        <stp>[DATA_BBG.xlsx]BBGdata!R137C12</stp>
        <tr r="L137" s="2"/>
      </tp>
      <tp>
        <v>231.10172688608003</v>
        <stp/>
        <stp>##V3_BDPV12</stp>
        <stp>EK628291 Corp</stp>
        <stp>yas_ispread</stp>
        <stp>[DATA_BBG.xlsx]BBGdata!R150C12</stp>
        <tr r="L150" s="2"/>
      </tp>
      <tp>
        <v>416.73915974942497</v>
        <stp/>
        <stp>##V3_BDPV12</stp>
        <stp>EK523297 Corp</stp>
        <stp>yas_ispread</stp>
        <stp>[DATA_BBG.xlsx]BBGdata!R192C12</stp>
        <tr r="L192" s="2"/>
      </tp>
      <tp>
        <v>313.97883755071643</v>
        <stp/>
        <stp>##V3_BDPV12</stp>
        <stp>EK588292 Corp</stp>
        <stp>yas_ispread</stp>
        <stp>[DATA_BBG.xlsx]BBGdata!R127C12</stp>
        <tr r="L127" s="2"/>
      </tp>
      <tp t="s">
        <v>N</v>
        <stp/>
        <stp>##V3_BDPV12</stp>
        <stp>QZ912649 Corp</stp>
        <stp>green_bond_loan_indicator</stp>
        <stp>[DATA_BBG.xlsx]BBGdata!R178C21</stp>
        <tr r="U178" s="2"/>
      </tp>
      <tp t="s">
        <v>N</v>
        <stp/>
        <stp>##V3_BDPV12</stp>
        <stp>ZS108668 Corp</stp>
        <stp>green_bond_loan_indicator</stp>
        <stp>[DATA_BBG.xlsx]BBGdata!R187C21</stp>
        <tr r="U187" s="2"/>
      </tp>
      <tp t="s">
        <v>Y</v>
        <stp/>
        <stp>##V3_BDPV12</stp>
        <stp>BK184880 Corp</stp>
        <stp>green_bond_loan_indicator</stp>
        <stp>[DATA_BBG.xlsx]BBGdata!R108C21</stp>
        <tr r="U108" s="2"/>
      </tp>
      <tp t="s">
        <v>N</v>
        <stp/>
        <stp>##V3_BDPV12</stp>
        <stp>EK811579 Corp</stp>
        <stp>green_bond_loan_indicator</stp>
        <stp>[DATA_BBG.xlsx]BBGdata!R161C21</stp>
        <tr r="U161" s="2"/>
      </tp>
    </main>
    <main first="bloomberg.rtd">
      <tp>
        <v>399.9255135712645</v>
        <stp/>
        <stp>##V3_BDPV12</stp>
        <stp>EK131372 Corp</stp>
        <stp>yas_ispread</stp>
        <stp>[DATA_BBG.xlsx]BBGdata!R157C12</stp>
        <tr r="L157" s="2"/>
      </tp>
      <tp>
        <v>234.95875037226259</v>
        <stp/>
        <stp>##V3_BDPV12</stp>
        <stp>EK131366 Corp</stp>
        <stp>yas_ispread</stp>
        <stp>[DATA_BBG.xlsx]BBGdata!R151C12</stp>
        <tr r="L151" s="2"/>
      </tp>
      <tp>
        <v>127.36502052914076</v>
        <stp/>
        <stp>##V3_BDPV12</stp>
        <stp>EJ817236 Corp</stp>
        <stp>yas_ispread</stp>
        <stp>[DATA_BBG.xlsx]BBGdata!R121C12</stp>
        <tr r="L121" s="2"/>
      </tp>
      <tp>
        <v>1320.6490948317285</v>
        <stp/>
        <stp>##V3_BDPV12</stp>
        <stp>EK808355 Corp</stp>
        <stp>yas_ispread</stp>
        <stp>[DATA_BBG.xlsx]BBGdata!R165C12</stp>
        <tr r="L165" s="2"/>
      </tp>
      <tp t="s">
        <v>Y</v>
        <stp/>
        <stp>##V3_BDPV12</stp>
        <stp>ZQ804479 Corp</stp>
        <stp>green_bond_loan_indicator</stp>
        <stp>[DATA_BBG.xlsx]BBGdata!R144C21</stp>
        <tr r="U144" s="2"/>
      </tp>
      <tp t="s">
        <v>N</v>
        <stp/>
        <stp>##V3_BDPV12</stp>
        <stp>AM714338 Corp</stp>
        <stp>green_bond_loan_indicator</stp>
        <stp>[DATA_BBG.xlsx]BBGdata!R139C21</stp>
        <tr r="U139" s="2"/>
      </tp>
    </main>
    <main first="bloomberg.rtd">
      <tp t="s">
        <v>12/02/2025</v>
        <stp/>
        <stp>##V3_BDPV12</stp>
        <stp>ZQ512606 Corp</stp>
        <stp>nxt_call_dt</stp>
        <stp>[DATA_BBG.xlsx]BBGdata!R8C6</stp>
        <tr r="F8" s="2"/>
      </tp>
      <tp t="s">
        <v>12/08/2027</v>
        <stp/>
        <stp>##V3_BDPV12</stp>
        <stp>ZQ513315 Corp</stp>
        <stp>nxt_call_dt</stp>
        <stp>[DATA_BBG.xlsx]BBGdata!R9C6</stp>
        <tr r="F9" s="2"/>
      </tp>
      <tp t="s">
        <v>N</v>
        <stp/>
        <stp>##V3_BDPV12</stp>
        <stp>ZS668300 Corp</stp>
        <stp>green_bond_loan_indicator</stp>
        <stp>[DATA_BBG.xlsx]BBGdata!R119C21</stp>
        <tr r="U119" s="2"/>
      </tp>
      <tp t="s">
        <v>N</v>
        <stp/>
        <stp>##V3_BDPV12</stp>
        <stp>ZQ258633 Corp</stp>
        <stp>green_bond_loan_indicator</stp>
        <stp>[DATA_BBG.xlsx]BBGdata!R164C21</stp>
        <tr r="U164" s="2"/>
      </tp>
      <tp t="s">
        <v>N</v>
        <stp/>
        <stp>##V3_BDPV12</stp>
        <stp>AS640422 Corp</stp>
        <stp>green_bond_loan_indicator</stp>
        <stp>[DATA_BBG.xlsx]BBGdata!R117C21</stp>
        <tr r="U117" s="2"/>
      </tp>
      <tp t="s">
        <v>Y</v>
        <stp/>
        <stp>##V3_BDPV12</stp>
        <stp>AR810587 Corp</stp>
        <stp>green_bond_loan_indicator</stp>
        <stp>[DATA_BBG.xlsx]BBGdata!R125C21</stp>
        <tr r="U125" s="2"/>
      </tp>
      <tp t="s">
        <v>Y</v>
        <stp/>
        <stp>##V3_BDPV12</stp>
        <stp>AZ851393 Corp</stp>
        <stp>green_bond_loan_indicator</stp>
        <stp>[DATA_BBG.xlsx]BBGdata!R107C21</stp>
        <tr r="U107" s="2"/>
      </tp>
    </main>
    <main first="bloomberg.rtd">
      <tp>
        <v>32.920107402043342</v>
        <stp/>
        <stp>##V3_BDPV12</stp>
        <stp>QJ937566 Corp</stp>
        <stp>interval_std_dev</stp>
        <stp>[DATA_BBG.xlsx]BBGdata!R5C18</stp>
        <stp>calc_interval=30d</stp>
        <stp>market_data_override=blp_i_sprd_mid</stp>
        <tr r="R5" s="2"/>
      </tp>
    </main>
    <main first="bloomberg.rtd">
      <tp t="s">
        <v>N</v>
        <stp/>
        <stp>##V3_BDPV12</stp>
        <stp>ZP659512 Corp</stp>
        <stp>green_bond_loan_indicator</stp>
        <stp>[DATA_BBG.xlsx]BBGdata!R177C21</stp>
        <tr r="U177" s="2"/>
      </tp>
      <tp t="s">
        <v>BB+</v>
        <stp/>
        <stp>##V3_BDPV12</stp>
        <stp>AV915324 Corp</stp>
        <stp>bb_composite</stp>
        <stp>[DATA_BBG.xlsx]BBGdata!R4C16</stp>
        <tr r="P4" s="2"/>
      </tp>
      <tp t="s">
        <v>N</v>
        <stp/>
        <stp>##V3_BDPV12</stp>
        <stp>UV309787 Corp</stp>
        <stp>green_bond_loan_indicator</stp>
        <stp>[DATA_BBG.xlsx]BBGdata!R191C21</stp>
        <tr r="U191" s="2"/>
      </tp>
      <tp t="s">
        <v>N</v>
        <stp/>
        <stp>##V3_BDPV12</stp>
        <stp>EJ817236 Corp</stp>
        <stp>green_bond_loan_indicator</stp>
        <stp>[DATA_BBG.xlsx]BBGdata!R121C21</stp>
        <tr r="U121" s="2"/>
      </tp>
      <tp t="s">
        <v>N</v>
        <stp/>
        <stp>##V3_BDPV12</stp>
        <stp>AZ920495 Corp</stp>
        <stp>green_bond_loan_indicator</stp>
        <stp>[DATA_BBG.xlsx]BBGdata!R194C21</stp>
        <tr r="U194" s="2"/>
      </tp>
      <tp t="s">
        <v>Y</v>
        <stp/>
        <stp>##V3_BDPV12</stp>
        <stp>AQ026565 Corp</stp>
        <stp>green_bond_loan_indicator</stp>
        <stp>[DATA_BBG.xlsx]BBGdata!R124C21</stp>
        <tr r="U124" s="2"/>
      </tp>
      <tp t="s">
        <v>Y</v>
        <stp/>
        <stp>##V3_BDPV12</stp>
        <stp>AX076550 Corp</stp>
        <stp>green_bond_loan_indicator</stp>
        <stp>[DATA_BBG.xlsx]BBGdata!R126C21</stp>
        <tr r="U126" s="2"/>
      </tp>
      <tp t="s">
        <v>N</v>
        <stp/>
        <stp>##V3_BDPV12</stp>
        <stp>EK013966 Corp</stp>
        <stp>green_bond_loan_indicator</stp>
        <stp>[DATA_BBG.xlsx]BBGdata!R122C21</stp>
        <tr r="U122" s="2"/>
      </tp>
      <tp t="s">
        <v>N</v>
        <stp/>
        <stp>##V3_BDPV12</stp>
        <stp>EJ670730 Corp</stp>
        <stp>green_bond_loan_indicator</stp>
        <stp>[DATA_BBG.xlsx]BBGdata!R118C21</stp>
        <tr r="U118" s="2"/>
      </tp>
      <tp t="s">
        <v>Y</v>
        <stp/>
        <stp>##V3_BDPV12</stp>
        <stp>AW875570 Corp</stp>
        <stp>green_bond_loan_indicator</stp>
        <stp>[DATA_BBG.xlsx]BBGdata!R147C21</stp>
        <tr r="U147" s="2"/>
      </tp>
    </main>
    <main first="bloomberg.rtd">
      <tp>
        <v>33.862433898489293</v>
        <stp/>
        <stp>##V3_BDPV12</stp>
        <stp>EK834863 Corp</stp>
        <stp>interval_std_dev</stp>
        <stp>[DATA_BBG.xlsx]BBGdata!R6C18</stp>
        <stp>calc_interval=30d</stp>
        <stp>market_data_override=blp_i_sprd_mid</stp>
        <tr r="R6" s="2"/>
      </tp>
    </main>
    <main first="bloomberg.rtd">
      <tp t="s">
        <v>12/11/2023</v>
        <stp/>
        <stp>##V3_BDPV12</stp>
        <stp>EJ917655 Corp</stp>
        <stp>nxt_call_dt</stp>
        <stp>[DATA_BBG.xlsx]BBGdata!R3C6</stp>
        <tr r="F3" s="2"/>
      </tp>
      <tp t="s">
        <v>04/12/2023</v>
        <stp/>
        <stp>##V3_BDPV12</stp>
        <stp>AV915324 Corp</stp>
        <stp>nxt_call_dt</stp>
        <stp>[DATA_BBG.xlsx]BBGdata!R4C6</stp>
        <tr r="F4" s="2"/>
      </tp>
      <tp t="s">
        <v>N</v>
        <stp/>
        <stp>##V3_BDPV12</stp>
        <stp>ZQ578143 Corp</stp>
        <stp>green_bond_loan_indicator</stp>
        <stp>[DATA_BBG.xlsx]BBGdata!R175C21</stp>
        <tr r="U175" s="2"/>
      </tp>
      <tp t="s">
        <v>N</v>
        <stp/>
        <stp>##V3_BDPV12</stp>
        <stp>AS640440 Corp</stp>
        <stp>green_bond_loan_indicator</stp>
        <stp>[DATA_BBG.xlsx]BBGdata!R120C21</stp>
        <tr r="U120" s="2"/>
      </tp>
      <tp t="s">
        <v>N</v>
        <stp/>
        <stp>##V3_BDPV12</stp>
        <stp>AS146490 Corp</stp>
        <stp>green_bond_loan_indicator</stp>
        <stp>[DATA_BBG.xlsx]BBGdata!R170C21</stp>
        <tr r="U170" s="2"/>
      </tp>
      <tp t="s">
        <v>N</v>
        <stp/>
        <stp>##V3_BDPV12</stp>
        <stp>AS256491 Corp</stp>
        <stp>green_bond_loan_indicator</stp>
        <stp>[DATA_BBG.xlsx]BBGdata!R185C21</stp>
        <tr r="U185" s="2"/>
      </tp>
      <tp t="s">
        <v>N</v>
        <stp/>
        <stp>##V3_BDPV12</stp>
        <stp>EJ843360 Corp</stp>
        <stp>green_bond_loan_indicator</stp>
        <stp>[DATA_BBG.xlsx]BBGdata!R123C21</stp>
        <tr r="U123" s="2"/>
      </tp>
      <tp t="s">
        <v>BB+</v>
        <stp/>
        <stp>##V3_BDPV12</stp>
        <stp>EK352403 Corp</stp>
        <stp>bb_composite</stp>
        <stp>[DATA_BBG.xlsx]BBGdata!R7C16</stp>
        <tr r="P7" s="2"/>
      </tp>
      <tp t="s">
        <v>N</v>
        <stp/>
        <stp>##V3_BDPV12</stp>
        <stp>AP909674 Corp</stp>
        <stp>green_bond_loan_indicator</stp>
        <stp>[DATA_BBG.xlsx]BBGdata!R167C21</stp>
        <tr r="U167" s="2"/>
      </tp>
      <tp t="s">
        <v>N</v>
        <stp/>
        <stp>##V3_BDPV12</stp>
        <stp>EK858851 Corp</stp>
        <stp>green_bond_loan_indicator</stp>
        <stp>[DATA_BBG.xlsx]BBGdata!R111C21</stp>
        <tr r="U111" s="2"/>
      </tp>
    </main>
    <main first="bloomberg.rtd">
      <tp t="s">
        <v>#N/A N/A</v>
        <stp/>
        <stp>##V3_BDPV12</stp>
        <stp>ED984069 Corp</stp>
        <stp>yas_ispread</stp>
        <stp>[DATA_BBG.xlsx]BBGdata!R189C12</stp>
        <tr r="L189" s="2"/>
      </tp>
      <tp t="s">
        <v>02/06/2021</v>
        <stp/>
        <stp>##V3_BDPV12</stp>
        <stp>QJ937853 Corp</stp>
        <stp>nxt_call_dt</stp>
        <stp>[DATA_BBG.xlsx]BBGdata!R2C6</stp>
        <tr r="F2" s="2"/>
      </tp>
      <tp t="s">
        <v>N</v>
        <stp/>
        <stp>##V3_BDPV12</stp>
        <stp>QZ509895 Corp</stp>
        <stp>green_bond_loan_indicator</stp>
        <stp>[DATA_BBG.xlsx]BBGdata!R184C21</stp>
        <tr r="U184" s="2"/>
      </tp>
      <tp t="s">
        <v>N</v>
        <stp/>
        <stp>##V3_BDPV12</stp>
        <stp>AS322477 Corp</stp>
        <stp>green_bond_loan_indicator</stp>
        <stp>[DATA_BBG.xlsx]BBGdata!R186C21</stp>
        <tr r="U186" s="2"/>
      </tp>
      <tp t="s">
        <v>N</v>
        <stp/>
        <stp>##V3_BDPV12</stp>
        <stp>EK824997 Corp</stp>
        <stp>green_bond_loan_indicator</stp>
        <stp>[DATA_BBG.xlsx]BBGdata!R130C21</stp>
        <tr r="U130" s="2"/>
      </tp>
      <tp t="s">
        <v>N</v>
        <stp/>
        <stp>##V3_BDPV12</stp>
        <stp>EK605885 Corp</stp>
        <stp>green_bond_loan_indicator</stp>
        <stp>[DATA_BBG.xlsx]BBGdata!R145C21</stp>
        <tr r="U145" s="2"/>
      </tp>
      <tp t="s">
        <v>Y</v>
        <stp/>
        <stp>##V3_BDPV12</stp>
        <stp>AZ851450 Corp</stp>
        <stp>green_bond_loan_indicator</stp>
        <stp>[DATA_BBG.xlsx]BBGdata!R109C21</stp>
        <tr r="U109" s="2"/>
      </tp>
      <tp t="s">
        <v>N</v>
        <stp/>
        <stp>##V3_BDPV12</stp>
        <stp>EK523297 Corp</stp>
        <stp>green_bond_loan_indicator</stp>
        <stp>[DATA_BBG.xlsx]BBGdata!R192C21</stp>
        <tr r="U192" s="2"/>
      </tp>
      <tp t="s">
        <v>N</v>
        <stp/>
        <stp>##V3_BDPV12</stp>
        <stp>AT214434 Corp</stp>
        <stp>green_bond_loan_indicator</stp>
        <stp>[DATA_BBG.xlsx]BBGdata!R159C21</stp>
        <tr r="U159" s="2"/>
      </tp>
      <tp t="s">
        <v>N</v>
        <stp/>
        <stp>##V3_BDPV12</stp>
        <stp>EK131366 Corp</stp>
        <stp>green_bond_loan_indicator</stp>
        <stp>[DATA_BBG.xlsx]BBGdata!R151C21</stp>
        <tr r="U151" s="2"/>
      </tp>
      <tp t="s">
        <v>N</v>
        <stp/>
        <stp>##V3_BDPV12</stp>
        <stp>EK808355 Corp</stp>
        <stp>green_bond_loan_indicator</stp>
        <stp>[DATA_BBG.xlsx]BBGdata!R165C21</stp>
        <tr r="U165" s="2"/>
      </tp>
    </main>
    <main first="bloomberg.rtd">
      <tp>
        <v>58.49716243644442</v>
        <stp/>
        <stp>##V3_BDPV12</stp>
        <stp>QJ937853 Corp</stp>
        <stp>interval_std_dev</stp>
        <stp>[DATA_BBG.xlsx]BBGdata!R2C18</stp>
        <stp>calc_interval=30d</stp>
        <stp>market_data_override=blp_i_sprd_mid</stp>
        <tr r="R2" s="2"/>
      </tp>
    </main>
    <main first="bloomberg.rtd">
      <tp>
        <v>43.437911969255239</v>
        <stp/>
        <stp>##V3_BDPV12</stp>
        <stp>EJ917655 Corp</stp>
        <stp>interval_std_dev</stp>
        <stp>[DATA_BBG.xlsx]BBGdata!R3C18</stp>
        <stp>calc_interval=30d</stp>
        <stp>market_data_override=blp_i_sprd_mid</stp>
        <tr r="R3" s="2"/>
      </tp>
    </main>
    <main first="bloomberg.rtd">
      <tp>
        <v>425.05970325173604</v>
        <stp/>
        <stp>##V3_BDPV12</stp>
        <stp>BJ980938 Corp</stp>
        <stp>yas_ispread</stp>
        <stp>[DATA_BBG.xlsx]BBGdata!R160C12</stp>
        <tr r="L160" s="2"/>
      </tp>
      <tp>
        <v>233.74549868238094</v>
        <stp/>
        <stp>##V3_BDPV12</stp>
        <stp>BK184880 Corp</stp>
        <stp>yas_ispread</stp>
        <stp>[DATA_BBG.xlsx]BBGdata!R108C12</stp>
        <tr r="L108" s="2"/>
      </tp>
      <tp>
        <v>254.7639705619186</v>
        <stp/>
        <stp>##V3_BDPV12</stp>
        <stp>EK605885 Corp</stp>
        <stp>yas_ispread</stp>
        <stp>[DATA_BBG.xlsx]BBGdata!R145C12</stp>
        <tr r="L145" s="2"/>
      </tp>
      <tp>
        <v>286.89262125147917</v>
        <stp/>
        <stp>##V3_BDPV12</stp>
        <stp>EK858869 Corp</stp>
        <stp>yas_ispread</stp>
        <stp>[DATA_BBG.xlsx]BBGdata!R112C12</stp>
        <tr r="L112" s="2"/>
      </tp>
      <tp>
        <v>276.40309131464591</v>
        <stp/>
        <stp>##V3_BDPV12</stp>
        <stp>EK858851 Corp</stp>
        <stp>yas_ispread</stp>
        <stp>[DATA_BBG.xlsx]BBGdata!R111C12</stp>
        <tr r="L111" s="2"/>
      </tp>
      <tp t="s">
        <v>N</v>
        <stp/>
        <stp>##V3_BDPV12</stp>
        <stp>EJ516173 Corp</stp>
        <stp>green_bond_loan_indicator</stp>
        <stp>[DATA_BBG.xlsx]BBGdata!R100C21</stp>
        <tr r="U100" s="2"/>
      </tp>
      <tp t="s">
        <v>N</v>
        <stp/>
        <stp>##V3_BDPV12</stp>
        <stp>EK024610 Corp</stp>
        <stp>green_bond_loan_indicator</stp>
        <stp>[DATA_BBG.xlsx]BBGdata!R101C21</stp>
        <tr r="U101" s="2"/>
      </tp>
      <tp t="s">
        <v>N</v>
        <stp/>
        <stp>##V3_BDPV12</stp>
        <stp>AN964724 Corp</stp>
        <stp>green_bond_loan_indicator</stp>
        <stp>[DATA_BBG.xlsx]BBGdata!R181C21</stp>
        <tr r="U181" s="2"/>
      </tp>
      <tp t="s">
        <v>N</v>
        <stp/>
        <stp>##V3_BDPV12</stp>
        <stp>EK811633 Corp</stp>
        <stp>green_bond_loan_indicator</stp>
        <stp>[DATA_BBG.xlsx]BBGdata!R152C21</stp>
        <tr r="U152" s="2"/>
      </tp>
      <tp t="s">
        <v>BB+</v>
        <stp/>
        <stp>##V3_BDPV12</stp>
        <stp>EK834863 Corp</stp>
        <stp>bb_composite</stp>
        <stp>[DATA_BBG.xlsx]BBGdata!R6C16</stp>
        <tr r="P6" s="2"/>
      </tp>
    </main>
    <main first="bloomberg.rtd">
      <tp>
        <v>38.091154622922495</v>
        <stp/>
        <stp>##V3_BDPV12</stp>
        <stp>AV915324 Corp</stp>
        <stp>interval_std_dev</stp>
        <stp>[DATA_BBG.xlsx]BBGdata!R4C18</stp>
        <stp>calc_interval=30d</stp>
        <stp>market_data_override=blp_i_sprd_mid</stp>
        <tr r="R4" s="2"/>
      </tp>
    </main>
    <main first="bloomberg.rtd">
      <tp>
        <v>375.60451430941993</v>
        <stp/>
        <stp>##V3_BDPV12</stp>
        <stp>EJ530879 Corp</stp>
        <stp>yas_ispread</stp>
        <stp>[DATA_BBG.xlsx]BBGdata!R102C12</stp>
        <tr r="L102" s="2"/>
      </tp>
      <tp>
        <v>489.88886367176792</v>
        <stp/>
        <stp>##V3_BDPV12</stp>
        <stp>EK824997 Corp</stp>
        <stp>yas_ispread</stp>
        <stp>[DATA_BBG.xlsx]BBGdata!R130C12</stp>
        <tr r="L130" s="2"/>
      </tp>
      <tp>
        <v>201.60832842042441</v>
        <stp/>
        <stp>##V3_BDPV12</stp>
        <stp>EK117900 Corp</stp>
        <stp>yas_ispread</stp>
        <stp>[DATA_BBG.xlsx]BBGdata!R104C12</stp>
        <tr r="L104" s="2"/>
      </tp>
      <tp>
        <v>201.60832842042441</v>
        <stp/>
        <stp>##V3_BDPV12</stp>
        <stp>EK117900 Corp</stp>
        <stp>yas_ispread</stp>
        <stp>[DATA_BBG.xlsx]BBGdata!R105C12</stp>
        <tr r="L105" s="2"/>
      </tp>
      <tp>
        <v>239.31506259580283</v>
        <stp/>
        <stp>##V3_BDPV12</stp>
        <stp>EK013966 Corp</stp>
        <stp>yas_ispread</stp>
        <stp>[DATA_BBG.xlsx]BBGdata!R122C12</stp>
        <tr r="L122" s="2"/>
      </tp>
      <tp>
        <v>424.17722171266286</v>
        <stp/>
        <stp>##V3_BDPV12</stp>
        <stp>QJ787834 Corp</stp>
        <stp>yas_ispread</stp>
        <stp>[DATA_BBG.xlsx]BBGdata!R116C12</stp>
        <tr r="L116" s="2"/>
      </tp>
      <tp>
        <v>235.39405916050328</v>
        <stp/>
        <stp>##V3_BDPV12</stp>
        <stp>EK642935 Corp</stp>
        <stp>yas_ispread</stp>
        <stp>[DATA_BBG.xlsx]BBGdata!R168C12</stp>
        <tr r="L168" s="2"/>
      </tp>
      <tp>
        <v>327.83374845108398</v>
        <stp/>
        <stp>##V3_BDPV12</stp>
        <stp>BK290986 Corp</stp>
        <stp>yas_ispread</stp>
        <stp>[DATA_BBG.xlsx]BBGdata!R136C12</stp>
        <tr r="L136" s="2"/>
      </tp>
      <tp t="s">
        <v>02/10/2022</v>
        <stp/>
        <stp>##V3_BDPV12</stp>
        <stp>EK834863 Corp</stp>
        <stp>nxt_call_dt</stp>
        <stp>[DATA_BBG.xlsx]BBGdata!R6C6</stp>
        <tr r="F6" s="2"/>
      </tp>
      <tp t="s">
        <v>N</v>
        <stp/>
        <stp>##V3_BDPV12</stp>
        <stp>UV323151 Corp</stp>
        <stp>green_bond_loan_indicator</stp>
        <stp>[DATA_BBG.xlsx]BBGdata!R113C21</stp>
        <tr r="U113" s="2"/>
      </tp>
      <tp t="s">
        <v>N</v>
        <stp/>
        <stp>##V3_BDPV12</stp>
        <stp>AO262515 Corp</stp>
        <stp>green_bond_loan_indicator</stp>
        <stp>[DATA_BBG.xlsx]BBGdata!R196C21</stp>
        <tr r="U196" s="2"/>
      </tp>
      <tp t="s">
        <v>N</v>
        <stp/>
        <stp>##V3_BDPV12</stp>
        <stp>EK027221 Corp</stp>
        <stp>green_bond_loan_indicator</stp>
        <stp>[DATA_BBG.xlsx]BBGdata!R103C21</stp>
        <tr r="U103" s="2"/>
      </tp>
      <tp t="s">
        <v>N</v>
        <stp/>
        <stp>##V3_BDPV12</stp>
        <stp>EK872764 Corp</stp>
        <stp>green_bond_loan_indicator</stp>
        <stp>[DATA_BBG.xlsx]BBGdata!R128C21</stp>
        <tr r="U128" s="2"/>
      </tp>
      <tp t="s">
        <v>N</v>
        <stp/>
        <stp>##V3_BDPV12</stp>
        <stp>AU216832 Corp</stp>
        <stp>green_bond_loan_indicator</stp>
        <stp>[DATA_BBG.xlsx]BBGdata!R149C21</stp>
        <tr r="U149" s="2"/>
      </tp>
      <tp t="s">
        <v>N</v>
        <stp/>
        <stp>##V3_BDPV12</stp>
        <stp>EK753416 Corp</stp>
        <stp>green_bond_loan_indicator</stp>
        <stp>[DATA_BBG.xlsx]BBGdata!R183C21</stp>
        <tr r="U183" s="2"/>
      </tp>
      <tp t="s">
        <v>N</v>
        <stp/>
        <stp>##V3_BDPV12</stp>
        <stp>AZ207973 Corp</stp>
        <stp>green_bond_loan_indicator</stp>
        <stp>[DATA_BBG.xlsx]BBGdata!R182C21</stp>
        <tr r="U182" s="2"/>
      </tp>
      <tp t="s">
        <v>N</v>
        <stp/>
        <stp>##V3_BDPV12</stp>
        <stp>AR008123 Corp</stp>
        <stp>green_bond_loan_indicator</stp>
        <stp>[DATA_BBG.xlsx]BBGdata!R140C21</stp>
        <tr r="U140" s="2"/>
      </tp>
      <tp t="s">
        <v>N</v>
        <stp/>
        <stp>##V3_BDPV12</stp>
        <stp>EK628291 Corp</stp>
        <stp>green_bond_loan_indicator</stp>
        <stp>[DATA_BBG.xlsx]BBGdata!R150C21</stp>
        <tr r="U150" s="2"/>
      </tp>
    </main>
    <main first="bloomberg.rtd">
      <tp t="s">
        <v>N</v>
        <stp/>
        <stp>##V3_BDPV12</stp>
        <stp>QZ677477 Corp</stp>
        <stp>green_bond_loan_indicator</stp>
        <stp>[DATA_BBG.xlsx]BBGdata!R110C21</stp>
        <tr r="U110" s="2"/>
      </tp>
      <tp t="s">
        <v>N</v>
        <stp/>
        <stp>##V3_BDPV12</stp>
        <stp>ZR363806 Corp</stp>
        <stp>green_bond_loan_indicator</stp>
        <stp>[DATA_BBG.xlsx]BBGdata!R131C21</stp>
        <tr r="U131" s="2"/>
      </tp>
      <tp t="s">
        <v>N</v>
        <stp/>
        <stp>##V3_BDPV12</stp>
        <stp>BJ980938 Corp</stp>
        <stp>green_bond_loan_indicator</stp>
        <stp>[DATA_BBG.xlsx]BBGdata!R160C21</stp>
        <tr r="U160" s="2"/>
      </tp>
      <tp t="s">
        <v>N</v>
        <stp/>
        <stp>##V3_BDPV12</stp>
        <stp>EJ575377 Corp</stp>
        <stp>green_bond_loan_indicator</stp>
        <stp>[DATA_BBG.xlsx]BBGdata!R133C21</stp>
        <tr r="U133" s="2"/>
      </tp>
      <tp t="s">
        <v>N</v>
        <stp/>
        <stp>##V3_BDPV12</stp>
        <stp>AS146424 Corp</stp>
        <stp>green_bond_loan_indicator</stp>
        <stp>[DATA_BBG.xlsx]BBGdata!R169C21</stp>
        <tr r="U169" s="2"/>
      </tp>
      <tp t="s">
        <v>Y</v>
        <stp/>
        <stp>##V3_BDPV12</stp>
        <stp>AQ077157 Corp</stp>
        <stp>green_bond_loan_indicator</stp>
        <stp>[DATA_BBG.xlsx]BBGdata!R143C21</stp>
        <tr r="U143" s="2"/>
      </tp>
      <tp t="s">
        <v>N</v>
        <stp/>
        <stp>##V3_BDPV12</stp>
        <stp>AT214421 Corp</stp>
        <stp>green_bond_loan_indicator</stp>
        <stp>[DATA_BBG.xlsx]BBGdata!R155C21</stp>
        <tr r="U155" s="2"/>
      </tp>
      <tp t="s">
        <v>N</v>
        <stp/>
        <stp>##V3_BDPV12</stp>
        <stp>EJ891119 Corp</stp>
        <stp>green_bond_loan_indicator</stp>
        <stp>[DATA_BBG.xlsx]BBGdata!R190C21</stp>
        <tr r="U190" s="2"/>
      </tp>
      <tp t="s">
        <v>N</v>
        <stp/>
        <stp>##V3_BDPV12</stp>
        <stp>AW798439 Corp</stp>
        <stp>green_bond_loan_indicator</stp>
        <stp>[DATA_BBG.xlsx]BBGdata!R163C21</stp>
        <tr r="U163" s="2"/>
      </tp>
      <tp t="s">
        <v>N</v>
        <stp/>
        <stp>##V3_BDPV12</stp>
        <stp>AM679347 Corp</stp>
        <stp>green_bond_loan_indicator</stp>
        <stp>[DATA_BBG.xlsx]BBGdata!R193C21</stp>
        <tr r="U193" s="2"/>
      </tp>
    </main>
    <main first="bloomberg.rtd">
      <tp t="s">
        <v>03/06/2024</v>
        <stp/>
        <stp>##V3_BDPV12</stp>
        <stp>QJ937566 Corp</stp>
        <stp>nxt_call_dt</stp>
        <stp>[DATA_BBG.xlsx]BBGdata!R5C6</stp>
        <tr r="F5" s="2"/>
      </tp>
      <tp t="s">
        <v>N</v>
        <stp/>
        <stp>##V3_BDPV12</stp>
        <stp>ZP989429 Corp</stp>
        <stp>green_bond_loan_indicator</stp>
        <stp>[DATA_BBG.xlsx]BBGdata!R172C21</stp>
        <tr r="U172" s="2"/>
      </tp>
      <tp t="s">
        <v>N</v>
        <stp/>
        <stp>##V3_BDPV12</stp>
        <stp>ZR668027 Corp</stp>
        <stp>green_bond_loan_indicator</stp>
        <stp>[DATA_BBG.xlsx]BBGdata!R174C21</stp>
        <tr r="U174" s="2"/>
      </tp>
      <tp t="s">
        <v>N</v>
        <stp/>
        <stp>##V3_BDPV12</stp>
        <stp>QZ716550 Corp</stp>
        <stp>green_bond_loan_indicator</stp>
        <stp>[DATA_BBG.xlsx]BBGdata!R106C21</stp>
        <tr r="U106" s="2"/>
      </tp>
      <tp t="s">
        <v>N</v>
        <stp/>
        <stp>##V3_BDPV12</stp>
        <stp>ZR363807 Corp</stp>
        <stp>green_bond_loan_indicator</stp>
        <stp>[DATA_BBG.xlsx]BBGdata!R132C21</stp>
        <tr r="U132" s="2"/>
      </tp>
      <tp t="s">
        <v>N</v>
        <stp/>
        <stp>##V3_BDPV12</stp>
        <stp>ZS235422 Corp</stp>
        <stp>green_bond_loan_indicator</stp>
        <stp>[DATA_BBG.xlsx]BBGdata!R176C21</stp>
        <tr r="U176" s="2"/>
      </tp>
      <tp t="s">
        <v>N</v>
        <stp/>
        <stp>##V3_BDPV12</stp>
        <stp>EK117900 Corp</stp>
        <stp>green_bond_loan_indicator</stp>
        <stp>[DATA_BBG.xlsx]BBGdata!R105C21</stp>
        <tr r="U105" s="2"/>
      </tp>
      <tp t="s">
        <v>N</v>
        <stp/>
        <stp>##V3_BDPV12</stp>
        <stp>EK117900 Corp</stp>
        <stp>green_bond_loan_indicator</stp>
        <stp>[DATA_BBG.xlsx]BBGdata!R104C21</stp>
        <tr r="U104" s="2"/>
      </tp>
      <tp t="s">
        <v>N</v>
        <stp/>
        <stp>##V3_BDPV12</stp>
        <stp>BJ980509 Corp</stp>
        <stp>green_bond_loan_indicator</stp>
        <stp>[DATA_BBG.xlsx]BBGdata!R156C21</stp>
        <tr r="U156" s="2"/>
      </tp>
      <tp t="s">
        <v>N</v>
        <stp/>
        <stp>##V3_BDPV12</stp>
        <stp>AQ713600 Corp</stp>
        <stp>green_bond_loan_indicator</stp>
        <stp>[DATA_BBG.xlsx]BBGdata!R179C21</stp>
        <tr r="U179" s="2"/>
      </tp>
      <tp t="s">
        <v>N</v>
        <stp/>
        <stp>##V3_BDPV12</stp>
        <stp>ED984069 Corp</stp>
        <stp>green_bond_loan_indicator</stp>
        <stp>[DATA_BBG.xlsx]BBGdata!R189C21</stp>
        <tr r="U189" s="2"/>
      </tp>
      <tp t="s">
        <v>N</v>
        <stp/>
        <stp>##V3_BDPV12</stp>
        <stp>AO971106 Corp</stp>
        <stp>green_bond_loan_indicator</stp>
        <stp>[DATA_BBG.xlsx]BBGdata!R173C21</stp>
        <tr r="U173" s="2"/>
      </tp>
      <tp t="s">
        <v>N</v>
        <stp/>
        <stp>##V3_BDPV12</stp>
        <stp>EK825033 Corp</stp>
        <stp>green_bond_loan_indicator</stp>
        <stp>[DATA_BBG.xlsx]BBGdata!R129C21</stp>
        <tr r="U129" s="2"/>
      </tp>
      <tp t="s">
        <v>N</v>
        <stp/>
        <stp>##V3_BDPV12</stp>
        <stp>EK642935 Corp</stp>
        <stp>green_bond_loan_indicator</stp>
        <stp>[DATA_BBG.xlsx]BBGdata!R168C21</stp>
        <tr r="U168" s="2"/>
      </tp>
      <tp t="s">
        <v>BB+</v>
        <stp/>
        <stp>##V3_BDPV12</stp>
        <stp>EJ917655 Corp</stp>
        <stp>bb_composite</stp>
        <stp>[DATA_BBG.xlsx]BBGdata!R3C16</stp>
        <tr r="P3" s="2"/>
      </tp>
      <tp t="s">
        <v>N</v>
        <stp/>
        <stp>##V3_BDPV12</stp>
        <stp>AR936992 Corp</stp>
        <stp>green_bond_loan_indicator</stp>
        <stp>[DATA_BBG.xlsx]BBGdata!R171C21</stp>
        <tr r="U171" s="2"/>
      </tp>
      <tp t="s">
        <v>N</v>
        <stp/>
        <stp>##V3_BDPV12</stp>
        <stp>AM717420 Corp</stp>
        <stp>green_bond_loan_indicator</stp>
        <stp>[DATA_BBG.xlsx]BBGdata!R135C21</stp>
        <tr r="U135" s="2"/>
      </tp>
      <tp t="s">
        <v>N</v>
        <stp/>
        <stp>##V3_BDPV12</stp>
        <stp>EK770296 Corp</stp>
        <stp>green_bond_loan_indicator</stp>
        <stp>[DATA_BBG.xlsx]BBGdata!R137C21</stp>
        <tr r="U137" s="2"/>
      </tp>
      <tp t="s">
        <v>N</v>
        <stp/>
        <stp>##V3_BDPV12</stp>
        <stp>EJ811600 Corp</stp>
        <stp>green_bond_loan_indicator</stp>
        <stp>[DATA_BBG.xlsx]BBGdata!R154C21</stp>
        <tr r="U154" s="2"/>
      </tp>
      <tp t="s">
        <v>N</v>
        <stp/>
        <stp>##V3_BDPV12</stp>
        <stp>EK131372 Corp</stp>
        <stp>green_bond_loan_indicator</stp>
        <stp>[DATA_BBG.xlsx]BBGdata!R157C21</stp>
        <tr r="U157" s="2"/>
      </tp>
    </main>
    <main first="bloomberg.rtd">
      <tp>
        <v>372.935</v>
        <stp/>
        <stp>##V3_BDPV12</stp>
        <stp>EK588292 Corp</stp>
        <stp>interval_high</stp>
        <stp>[DATA_BBG.xlsx]BBGdata!R127C20</stp>
        <stp>calc_interval=30d</stp>
        <stp>market_data_override=blp_i_sprd_mid</stp>
        <tr r="T127" s="2"/>
      </tp>
      <tp>
        <v>420.40623915767935</v>
        <stp/>
        <stp>##V3_BDPV12</stp>
        <stp>EJ843360 Corp</stp>
        <stp>interval_high</stp>
        <stp>[DATA_BBG.xlsx]BBGdata!R123C20</stp>
        <stp>calc_interval=30d</stp>
        <stp>market_data_override=blp_i_sprd_mid</stp>
        <tr r="T123" s="2"/>
      </tp>
      <tp t="s">
        <v>#N/A N/A</v>
        <stp/>
        <stp>##V3_BDPV12</stp>
        <stp>EK888464 Corp</stp>
        <stp>interval_high</stp>
        <stp>[DATA_BBG.xlsx]BBGdata!R141C20</stp>
        <stp>calc_interval=30d</stp>
        <stp>market_data_override=blp_i_sprd_mid</stp>
        <tr r="T141" s="2"/>
      </tp>
      <tp>
        <v>238.922</v>
        <stp/>
        <stp>##V3_BDPV12</stp>
        <stp>AM888722 Corp</stp>
        <stp>interval_high</stp>
        <stp>[DATA_BBG.xlsx]BBGdata!R114C20</stp>
        <stp>calc_interval=30d</stp>
        <stp>market_data_override=blp_i_sprd_mid</stp>
        <tr r="T114" s="2"/>
      </tp>
      <tp>
        <v>509.36900000000003</v>
        <stp/>
        <stp>##V3_BDPV12</stp>
        <stp>EJ516173 Corp</stp>
        <stp>interval_high</stp>
        <stp>[DATA_BBG.xlsx]BBGdata!R100C20</stp>
        <stp>calc_interval=30d</stp>
        <stp>market_data_override=blp_i_sprd_mid</stp>
        <tr r="T100" s="2"/>
      </tp>
      <tp t="s">
        <v>BBB+</v>
        <stp/>
        <stp>##V3_BDPV12</stp>
        <stp>QJ191077 Corp</stp>
        <stp>bb_composite</stp>
        <stp>[DATA_BBG.xlsx]BBGdata!R52C16</stp>
        <tr r="P52" s="2"/>
      </tp>
      <tp t="s">
        <v>BBB</v>
        <stp/>
        <stp>##V3_BDPV12</stp>
        <stp>EK634166 Corp</stp>
        <stp>bb_composite</stp>
        <stp>[DATA_BBG.xlsx]BBGdata!R11C16</stp>
        <tr r="P11" s="2"/>
      </tp>
      <tp t="s">
        <v>BBB-</v>
        <stp/>
        <stp>##V3_BDPV12</stp>
        <stp>AM938782 Corp</stp>
        <stp>bb_composite</stp>
        <stp>[DATA_BBG.xlsx]BBGdata!R59C16</stp>
        <tr r="P59" s="2"/>
      </tp>
      <tp t="s">
        <v>BAYNGR 3 1/8 11/12/79</v>
        <stp/>
        <stp>##V3_BDPV12</stp>
        <stp>ZQ513315 Corp</stp>
        <stp>security name</stp>
        <stp>[DATA_BBG.xlsx]BBGdata!R9C3</stp>
        <tr r="C9" s="2"/>
      </tp>
      <tp t="s">
        <v>BAYNGR 2 3/8 11/12/79</v>
        <stp/>
        <stp>##V3_BDPV12</stp>
        <stp>ZQ512606 Corp</stp>
        <stp>security name</stp>
        <stp>[DATA_BBG.xlsx]BBGdata!R8C3</stp>
        <tr r="C8" s="2"/>
      </tp>
      <tp>
        <v>4.25</v>
        <stp/>
        <stp>##V3_BDPV12</stp>
        <stp>AV915324 Corp</stp>
        <stp>coupon</stp>
        <stp>[DATA_BBG.xlsx]BBGdata!R4C5</stp>
        <tr r="E4" s="2"/>
      </tp>
      <tp>
        <v>1300000000</v>
        <stp/>
        <stp>##V3_BDPV12</stp>
        <stp>AU654357 Corp</stp>
        <stp>amt_outstanding</stp>
        <stp>[DATA_BBG.xlsx]BBGdata!R81C9</stp>
        <tr r="I81" s="2"/>
      </tp>
      <tp t="s">
        <v>EUR</v>
        <stp/>
        <stp>##V3_BDPV12</stp>
        <stp>EK337178 Corp</stp>
        <stp>crncy</stp>
        <stp>[DATA_BBG.xlsx]BBGdata!R162C8</stp>
        <tr r="H162" s="2"/>
      </tp>
      <tp t="s">
        <v>EUR</v>
        <stp/>
        <stp>##V3_BDPV12</stp>
        <stp>UV785974 Corp</stp>
        <stp>crncy</stp>
        <stp>[DATA_BBG.xlsx]BBGdata!R146C8</stp>
        <tr r="H146" s="2"/>
      </tp>
      <tp>
        <v>1250000000</v>
        <stp/>
        <stp>##V3_BDPV12</stp>
        <stp>BK123548 Corp</stp>
        <stp>amt_outstanding</stp>
        <stp>[DATA_BBG.xlsx]BBGdata!R39C9</stp>
        <tr r="I39" s="2"/>
      </tp>
      <tp t="s">
        <v>SBBBSS</v>
        <stp/>
        <stp>##V3_BDPV12</stp>
        <stp>ZS235422 Corp</stp>
        <stp>ticker</stp>
        <stp>[DATA_BBG.xlsx]BBGdata!R176C4</stp>
        <tr r="D176" s="2"/>
      </tp>
      <tp>
        <v>1000000000</v>
        <stp/>
        <stp>##V3_BDPV12</stp>
        <stp>EK755354 Corp</stp>
        <stp>amt_outstanding</stp>
        <stp>[DATA_BBG.xlsx]BBGdata!R42C9</stp>
        <tr r="I42" s="2"/>
      </tp>
      <tp t="s">
        <v>EUR</v>
        <stp/>
        <stp>##V3_BDPV12</stp>
        <stp>AQ077157 Corp</stp>
        <stp>crncy</stp>
        <stp>[DATA_BBG.xlsx]BBGdata!R143C8</stp>
        <tr r="H143" s="2"/>
      </tp>
      <tp t="s">
        <v>EUR</v>
        <stp/>
        <stp>##V3_BDPV12</stp>
        <stp>ZS235422 Corp</stp>
        <stp>crncy</stp>
        <stp>[DATA_BBG.xlsx]BBGdata!R176C8</stp>
        <tr r="H176" s="2"/>
      </tp>
      <tp t="s">
        <v>EUR</v>
        <stp/>
        <stp>##V3_BDPV12</stp>
        <stp>ED984069 Corp</stp>
        <stp>crncy</stp>
        <stp>[DATA_BBG.xlsx]BBGdata!R189C8</stp>
        <tr r="H189" s="2"/>
      </tp>
      <tp>
        <v>500000000</v>
        <stp/>
        <stp>##V3_BDPV12</stp>
        <stp>EK648265 Corp</stp>
        <stp>amt_outstanding</stp>
        <stp>[DATA_BBG.xlsx]BBGdata!R12C9</stp>
        <tr r="I12" s="2"/>
      </tp>
      <tp t="s">
        <v>EUR</v>
        <stp/>
        <stp>##V3_BDPV12</stp>
        <stp>EK872764 Corp</stp>
        <stp>crncy</stp>
        <stp>[DATA_BBG.xlsx]BBGdata!R128C8</stp>
        <tr r="H128" s="2"/>
      </tp>
      <tp t="s">
        <v>EUR</v>
        <stp/>
        <stp>##V3_BDPV12</stp>
        <stp>EK131366 Corp</stp>
        <stp>crncy</stp>
        <stp>[DATA_BBG.xlsx]BBGdata!R151C8</stp>
        <tr r="H151" s="2"/>
      </tp>
      <tp t="s">
        <v>EUR</v>
        <stp/>
        <stp>##V3_BDPV12</stp>
        <stp>AZ851393 Corp</stp>
        <stp>crncy</stp>
        <stp>[DATA_BBG.xlsx]BBGdata!R107C8</stp>
        <tr r="H107" s="2"/>
      </tp>
      <tp t="s">
        <v>ENBW</v>
        <stp/>
        <stp>##V3_BDPV12</stp>
        <stp>QZ716550 Corp</stp>
        <stp>ticker</stp>
        <stp>[DATA_BBG.xlsx]BBGdata!R106C4</stp>
        <tr r="D106" s="2"/>
      </tp>
      <tp t="s">
        <v>TOTAL</v>
        <stp/>
        <stp>##V3_BDPV12</stp>
        <stp>EK755342 Corp</stp>
        <stp>ticker</stp>
        <stp>[DATA_BBG.xlsx]BBGdata!R46C4</stp>
        <tr r="D46" s="2"/>
      </tp>
      <tp t="s">
        <v>TOTAL</v>
        <stp/>
        <stp>##V3_BDPV12</stp>
        <stp>AX895488 Corp</stp>
        <stp>ticker</stp>
        <stp>[DATA_BBG.xlsx]BBGdata!R45C4</stp>
        <tr r="D45" s="2"/>
      </tp>
      <tp t="s">
        <v>Baa3</v>
        <stp/>
        <stp>##V3_BDPV12</stp>
        <stp>AO148682 Corp</stp>
        <stp>rtg_moody</stp>
        <stp>[DATA_BBG.xlsx]BBGdata!R20C14</stp>
        <tr r="N20" s="2"/>
      </tp>
      <tp t="s">
        <v>Baa3</v>
        <stp/>
        <stp>##V3_BDPV12</stp>
        <stp>EK821917 Corp</stp>
        <stp>rtg_moody</stp>
        <stp>[DATA_BBG.xlsx]BBGdata!R92C14</stp>
        <tr r="N92" s="2"/>
      </tp>
      <tp t="s">
        <v>BRITEL</v>
        <stp/>
        <stp>##V3_BDPV12</stp>
        <stp>BG013162 Corp</stp>
        <stp>ticker</stp>
        <stp>[DATA_BBG.xlsx]BBGdata!R83C4</stp>
        <tr r="D83" s="2"/>
      </tp>
      <tp t="s">
        <v>SSELN</v>
        <stp/>
        <stp>##V3_BDPV12</stp>
        <stp>BK293686 Corp</stp>
        <stp>ticker</stp>
        <stp>[DATA_BBG.xlsx]BBGdata!R138C4</stp>
        <tr r="D138" s="2"/>
      </tp>
      <tp t="s">
        <v>SOLBBB</v>
        <stp/>
        <stp>##V3_BDPV12</stp>
        <stp>QJ937566 Corp</stp>
        <stp>ticker</stp>
        <stp>[DATA_BBG.xlsx]BBGdata!R5C4</stp>
        <tr r="D5" s="2"/>
      </tp>
      <tp t="s">
        <v>VW</v>
        <stp/>
        <stp>##V3_BDPV12</stp>
        <stp>BJ980509 Corp</stp>
        <stp>ticker</stp>
        <stp>[DATA_BBG.xlsx]BBGdata!R156C4</stp>
        <tr r="D156" s="2"/>
      </tp>
      <tp t="s">
        <v>Baa1</v>
        <stp/>
        <stp>##V3_BDPV12</stp>
        <stp>QJ190880 Corp</stp>
        <stp>rtg_moody</stp>
        <stp>[DATA_BBG.xlsx]BBGdata!R49C14</stp>
        <tr r="N49" s="2"/>
      </tp>
      <tp t="s">
        <v>WIEAV</v>
        <stp/>
        <stp>##V3_BDPV12</stp>
        <stp>EK523297 Corp</stp>
        <stp>ticker</stp>
        <stp>[DATA_BBG.xlsx]BBGdata!R192C4</stp>
        <tr r="D192" s="2"/>
      </tp>
      <tp t="s">
        <v>ENELIM</v>
        <stp/>
        <stp>##V3_BDPV12</stp>
        <stp>EJ843360 Corp</stp>
        <stp>ticker</stp>
        <stp>[DATA_BBG.xlsx]BBGdata!R123C4</stp>
        <tr r="D123" s="2"/>
      </tp>
      <tp t="s">
        <v>Baa2</v>
        <stp/>
        <stp>##V3_BDPV12</stp>
        <stp>UV853118 Corp</stp>
        <stp>rtg_moody</stp>
        <stp>[DATA_BBG.xlsx]BBGdata!R30C14</stp>
        <tr r="N30" s="2"/>
      </tp>
      <tp t="s">
        <v>TOTAL</v>
        <stp/>
        <stp>##V3_BDPV12</stp>
        <stp>QZ730458 Corp</stp>
        <stp>ticker</stp>
        <stp>[DATA_BBG.xlsx]BBGdata!R47C4</stp>
        <tr r="D47" s="2"/>
      </tp>
      <tp>
        <v>3149.86</v>
        <stp/>
        <stp>##V3_BDPV12</stp>
        <stp>UV429459 Corp</stp>
        <stp>interval_low</stp>
        <stp>[DATA_BBG.xlsx]BBGdata!R166C19</stp>
        <stp>calc_interval=30d</stp>
        <stp>market_data_override=blp_i_sprd_mid</stp>
        <tr r="S166" s="2"/>
      </tp>
      <tp>
        <v>240.20340281253283</v>
        <stp/>
        <stp>##V3_BDPV12</stp>
        <stp>AM938782 Corp</stp>
        <stp>yas_ispread</stp>
        <stp>[DATA_BBG.xlsx]BBGdata!R59C12</stp>
        <tr r="L59" s="2"/>
      </tp>
      <tp t="s">
        <v>XS1799939027</v>
        <stp/>
        <stp>##V3_BDPV12</stp>
        <stp>AT214434 Corp</stp>
        <stp>ID_ISIN</stp>
        <stp>[DATA_BBG.xlsx]BBGdata!R159C2</stp>
        <tr r="B159" s="2"/>
      </tp>
      <tp>
        <v>543.25800000000004</v>
        <stp/>
        <stp>##V3_BDPV12</stp>
        <stp>ZS108668 Corp</stp>
        <stp>interval_low</stp>
        <stp>[DATA_BBG.xlsx]BBGdata!R187C19</stp>
        <stp>calc_interval=30d</stp>
        <stp>market_data_override=blp_i_sprd_mid</stp>
        <tr r="S187" s="2"/>
      </tp>
      <tp>
        <v>188.899</v>
        <stp/>
        <stp>##V3_BDPV12</stp>
        <stp>ZQ804479 Corp</stp>
        <stp>interval_low</stp>
        <stp>[DATA_BBG.xlsx]BBGdata!R144C19</stp>
        <stp>calc_interval=30d</stp>
        <stp>market_data_override=blp_i_sprd_mid</stp>
        <tr r="S144" s="2"/>
      </tp>
      <tp>
        <v>304.98279490372926</v>
        <stp/>
        <stp>##V3_BDPV12</stp>
        <stp>AO148682 Corp</stp>
        <stp>yas_ispread</stp>
        <stp>[DATA_BBG.xlsx]BBGdata!R20C12</stp>
        <tr r="L20" s="2"/>
      </tp>
      <tp>
        <v>500000000</v>
        <stp/>
        <stp>##V3_BDPV12</stp>
        <stp>ZP659512 Corp</stp>
        <stp>amt_outstanding</stp>
        <stp>[DATA_BBG.xlsx]BBGdata!R177C9</stp>
        <tr r="I177" s="2"/>
      </tp>
      <tp>
        <v>171.04599999999999</v>
        <stp/>
        <stp>##V3_BDPV12</stp>
        <stp>ZR363806 Corp</stp>
        <stp>interval_low</stp>
        <stp>[DATA_BBG.xlsx]BBGdata!R131C19</stp>
        <stp>calc_interval=30d</stp>
        <stp>market_data_override=blp_i_sprd_mid</stp>
        <tr r="S131" s="2"/>
      </tp>
      <tp>
        <v>2987.6886551724137</v>
        <stp/>
        <stp>##V3_BDPV12</stp>
        <stp>EJ891119 Corp</stp>
        <stp>interval_avg</stp>
        <stp>[DATA_BBG.xlsx]BBGdata!R190C17</stp>
        <stp>calc_interval=30d</stp>
        <stp>market_data_override=blp_i_sprd_mid</stp>
        <tr r="Q190" s="2"/>
      </tp>
      <tp>
        <v>198.904</v>
        <stp/>
        <stp>##V3_BDPV12</stp>
        <stp>ZP454068 Corp</stp>
        <stp>interval_low</stp>
        <stp>[DATA_BBG.xlsx]BBGdata!R148C19</stp>
        <stp>calc_interval=30d</stp>
        <stp>market_data_override=blp_i_sprd_mid</stp>
        <tr r="S148" s="2"/>
      </tp>
      <tp>
        <v>220.05</v>
        <stp/>
        <stp>##V3_BDPV12</stp>
        <stp>ZR363807 Corp</stp>
        <stp>interval_low</stp>
        <stp>[DATA_BBG.xlsx]BBGdata!R132C19</stp>
        <stp>calc_interval=30d</stp>
        <stp>market_data_override=blp_i_sprd_mid</stp>
        <tr r="S132" s="2"/>
      </tp>
      <tp>
        <v>504.02254777242723</v>
        <stp/>
        <stp>##V3_BDPV12</stp>
        <stp>AN964724 Corp</stp>
        <stp>interval_avg</stp>
        <stp>[DATA_BBG.xlsx]BBGdata!R181C17</stp>
        <stp>calc_interval=30d</stp>
        <stp>market_data_override=blp_i_sprd_mid</stp>
        <tr r="Q181" s="2"/>
      </tp>
      <tp>
        <v>300.50603049491025</v>
        <stp/>
        <stp>##V3_BDPV12</stp>
        <stp>AZ018655 Corp</stp>
        <stp>yas_ispread</stp>
        <stp>[DATA_BBG.xlsx]BBGdata!R16C12</stp>
        <tr r="L16" s="2"/>
      </tp>
      <tp>
        <v>194.00564936881744</v>
        <stp/>
        <stp>##V3_BDPV12</stp>
        <stp>AZ208021 Corp</stp>
        <stp>yas_ispread</stp>
        <stp>[DATA_BBG.xlsx]BBGdata!R13C12</stp>
        <tr r="L13" s="2"/>
      </tp>
      <tp>
        <v>147.01668965517237</v>
        <stp/>
        <stp>##V3_BDPV12</stp>
        <stp>AR008123 Corp</stp>
        <stp>interval_avg</stp>
        <stp>[DATA_BBG.xlsx]BBGdata!R140C17</stp>
        <stp>calc_interval=30d</stp>
        <stp>market_data_override=blp_i_sprd_mid</stp>
        <tr r="Q140" s="2"/>
      </tp>
      <tp t="s">
        <v>XS1219498141</v>
        <stp/>
        <stp>##V3_BDPV12</stp>
        <stp>EK858851 Corp</stp>
        <stp>ID_ISIN</stp>
        <stp>[DATA_BBG.xlsx]BBGdata!R111C2</stp>
        <tr r="B111" s="2"/>
      </tp>
      <tp t="s">
        <v>PERP/CALL</v>
        <stp/>
        <stp>##V3_BDPV12</stp>
        <stp>ZP659512 Corp</stp>
        <stp>mty_typ</stp>
        <stp>[DATA_BBG.xlsx]BBGdata!R177C7</stp>
        <tr r="G177" s="2"/>
      </tp>
      <tp t="s">
        <v>Baa2</v>
        <stp/>
        <stp>##V3_BDPV12</stp>
        <stp>EK811633 Corp</stp>
        <stp>rtg_moody</stp>
        <stp>[DATA_BBG.xlsx]BBGdata!R152C14</stp>
        <tr r="N152" s="2"/>
      </tp>
      <tp t="s">
        <v>XS1572343744</v>
        <stp/>
        <stp>##V3_BDPV12</stp>
        <stp>AM714338 Corp</stp>
        <stp>ID_ISIN</stp>
        <stp>[DATA_BBG.xlsx]BBGdata!R139C2</stp>
        <tr r="B139" s="2"/>
      </tp>
      <tp>
        <v>376.27144556373077</v>
        <stp/>
        <stp>##V3_BDPV12</stp>
        <stp>AR738776 Corp</stp>
        <stp>yas_ispread</stp>
        <stp>[DATA_BBG.xlsx]BBGdata!R72C12</stp>
        <tr r="L72" s="2"/>
      </tp>
      <tp>
        <v>399.39096901880976</v>
        <stp/>
        <stp>##V3_BDPV12</stp>
        <stp>AR738797 Corp</stp>
        <stp>yas_ispread</stp>
        <stp>[DATA_BBG.xlsx]BBGdata!R75C12</stp>
        <tr r="L75" s="2"/>
      </tp>
      <tp t="s">
        <v>#N/A N/A</v>
        <stp/>
        <stp>##V3_BDPV12</stp>
        <stp>AN964724 Corp</stp>
        <stp>rtg_moody</stp>
        <stp>[DATA_BBG.xlsx]BBGdata!R181C14</stp>
        <tr r="N181" s="2"/>
      </tp>
      <tp t="s">
        <v>XS1227607402</v>
        <stp/>
        <stp>##V3_BDPV12</stp>
        <stp>EK888464 Corp</stp>
        <stp>ID_ISIN</stp>
        <stp>[DATA_BBG.xlsx]BBGdata!R141C2</stp>
        <tr r="B141" s="2"/>
      </tp>
      <tp t="s">
        <v>Baa3</v>
        <stp/>
        <stp>##V3_BDPV12</stp>
        <stp>EJ516173 Corp</stp>
        <stp>rtg_moody</stp>
        <stp>[DATA_BBG.xlsx]BBGdata!R100C14</stp>
        <tr r="N100" s="2"/>
      </tp>
      <tp t="s">
        <v>Baa3</v>
        <stp/>
        <stp>##V3_BDPV12</stp>
        <stp>EK024610 Corp</stp>
        <stp>rtg_moody</stp>
        <stp>[DATA_BBG.xlsx]BBGdata!R101C14</stp>
        <tr r="N101" s="2"/>
      </tp>
      <tp>
        <v>453.245</v>
        <stp/>
        <stp>##V3_BDPV12</stp>
        <stp>EK770296 Corp</stp>
        <stp>interval_high</stp>
        <stp>[DATA_BBG.xlsx]BBGdata!R137C20</stp>
        <stp>calc_interval=30d</stp>
        <stp>market_data_override=blp_i_sprd_mid</stp>
        <tr r="T137" s="2"/>
      </tp>
      <tp>
        <v>328.34300000000002</v>
        <stp/>
        <stp>##V3_BDPV12</stp>
        <stp>EJ817236 Corp</stp>
        <stp>interval_high</stp>
        <stp>[DATA_BBG.xlsx]BBGdata!R121C20</stp>
        <stp>calc_interval=30d</stp>
        <stp>market_data_override=blp_i_sprd_mid</stp>
        <tr r="T121" s="2"/>
      </tp>
      <tp>
        <v>419.97300000000001</v>
        <stp/>
        <stp>##V3_BDPV12</stp>
        <stp>BJ980509 Corp</stp>
        <stp>interval_high</stp>
        <stp>[DATA_BBG.xlsx]BBGdata!R156C20</stp>
        <stp>calc_interval=30d</stp>
        <stp>market_data_override=blp_i_sprd_mid</stp>
        <tr r="T156" s="2"/>
      </tp>
      <tp>
        <v>316.59399999999999</v>
        <stp/>
        <stp>##V3_BDPV12</stp>
        <stp>EJ575377 Corp</stp>
        <stp>interval_high</stp>
        <stp>[DATA_BBG.xlsx]BBGdata!R133C20</stp>
        <stp>calc_interval=30d</stp>
        <stp>market_data_override=blp_i_sprd_mid</stp>
        <tr r="T133" s="2"/>
      </tp>
      <tp>
        <v>350.68799999999999</v>
        <stp/>
        <stp>##V3_BDPV12</stp>
        <stp>AM717420 Corp</stp>
        <stp>interval_high</stp>
        <stp>[DATA_BBG.xlsx]BBGdata!R135C20</stp>
        <stp>calc_interval=30d</stp>
        <stp>market_data_override=blp_i_sprd_mid</stp>
        <tr r="T135" s="2"/>
      </tp>
      <tp>
        <v>282.08300000000003</v>
        <stp/>
        <stp>##V3_BDPV12</stp>
        <stp>EK785024 Corp</stp>
        <stp>interval_high</stp>
        <stp>[DATA_BBG.xlsx]BBGdata!R115C20</stp>
        <stp>calc_interval=30d</stp>
        <stp>market_data_override=blp_i_sprd_mid</stp>
        <tr r="T115" s="2"/>
      </tp>
      <tp t="s">
        <v>BBB+</v>
        <stp/>
        <stp>##V3_BDPV12</stp>
        <stp>BK116008 Corp</stp>
        <stp>bb_composite</stp>
        <stp>[DATA_BBG.xlsx]BBGdata!R41C16</stp>
        <tr r="P41" s="2"/>
      </tp>
      <tp t="s">
        <v>BB+</v>
        <stp/>
        <stp>##V3_BDPV12</stp>
        <stp>EK803079 Corp</stp>
        <stp>bb_composite</stp>
        <stp>[DATA_BBG.xlsx]BBGdata!R33C16</stp>
        <tr r="P33" s="2"/>
      </tp>
      <tp t="s">
        <v>BB+</v>
        <stp/>
        <stp>##V3_BDPV12</stp>
        <stp>BJ815149 Corp</stp>
        <stp>bb_composite</stp>
        <stp>[DATA_BBG.xlsx]BBGdata!R36C16</stp>
        <tr r="P36" s="2"/>
      </tp>
      <tp>
        <v>2500000000</v>
        <stp/>
        <stp>##V3_BDPV12</stp>
        <stp>BK115993 Corp</stp>
        <stp>amt_outstanding</stp>
        <stp>[DATA_BBG.xlsx]BBGdata!R40C9</stp>
        <tr r="I40" s="2"/>
      </tp>
      <tp>
        <v>1000000000</v>
        <stp/>
        <stp>##V3_BDPV12</stp>
        <stp>AZ207706 Corp</stp>
        <stp>amt_outstanding</stp>
        <stp>[DATA_BBG.xlsx]BBGdata!R14C9</stp>
        <tr r="I14" s="2"/>
      </tp>
      <tp t="s">
        <v>EUR</v>
        <stp/>
        <stp>##V3_BDPV12</stp>
        <stp>UV429459 Corp</stp>
        <stp>crncy</stp>
        <stp>[DATA_BBG.xlsx]BBGdata!R166C8</stp>
        <tr r="H166" s="2"/>
      </tp>
      <tp t="s">
        <v>EUR</v>
        <stp/>
        <stp>##V3_BDPV12</stp>
        <stp>EJ723329 Corp</stp>
        <stp>crncy</stp>
        <stp>[DATA_BBG.xlsx]BBGdata!R142C8</stp>
        <tr r="H142" s="2"/>
      </tp>
      <tp t="s">
        <v>SBRYLN</v>
        <stp/>
        <stp>##V3_BDPV12</stp>
        <stp>UV309787 Corp</stp>
        <stp>ticker</stp>
        <stp>[DATA_BBG.xlsx]BBGdata!R191C4</stp>
        <tr r="D191" s="2"/>
      </tp>
      <tp>
        <v>550000000</v>
        <stp/>
        <stp>##V3_BDPV12</stp>
        <stp>EJ814830 Corp</stp>
        <stp>amt_outstanding</stp>
        <stp>[DATA_BBG.xlsx]BBGdata!R53C9</stp>
        <tr r="I53" s="2"/>
      </tp>
      <tp>
        <v>1000000000</v>
        <stp/>
        <stp>##V3_BDPV12</stp>
        <stp>EK024568 Corp</stp>
        <stp>amt_outstanding</stp>
        <stp>[DATA_BBG.xlsx]BBGdata!R98C9</stp>
        <tr r="I98" s="2"/>
      </tp>
      <tp>
        <v>1000000000</v>
        <stp/>
        <stp>##V3_BDPV12</stp>
        <stp>AW770805 Corp</stp>
        <stp>amt_outstanding</stp>
        <stp>[DATA_BBG.xlsx]BBGdata!R90C9</stp>
        <tr r="I90" s="2"/>
      </tp>
      <tp t="s">
        <v>EUR</v>
        <stp/>
        <stp>##V3_BDPV12</stp>
        <stp>AW798439 Corp</stp>
        <stp>crncy</stp>
        <stp>[DATA_BBG.xlsx]BBGdata!R163C8</stp>
        <tr r="H163" s="2"/>
      </tp>
      <tp>
        <v>500001000</v>
        <stp/>
        <stp>##V3_BDPV12</stp>
        <stp>EK508481 Corp</stp>
        <stp>amt_outstanding</stp>
        <stp>[DATA_BBG.xlsx]BBGdata!R63C9</stp>
        <tr r="I63" s="2"/>
      </tp>
      <tp t="s">
        <v>GBP</v>
        <stp/>
        <stp>##V3_BDPV12</stp>
        <stp>AZ207973 Corp</stp>
        <stp>crncy</stp>
        <stp>[DATA_BBG.xlsx]BBGdata!R182C8</stp>
        <tr r="H182" s="2"/>
      </tp>
      <tp>
        <v>400000000</v>
        <stp/>
        <stp>##V3_BDPV12</stp>
        <stp>AZ018655 Corp</stp>
        <stp>amt_outstanding</stp>
        <stp>[DATA_BBG.xlsx]BBGdata!R16C9</stp>
        <tr r="I16" s="2"/>
      </tp>
      <tp>
        <v>500000000</v>
        <stp/>
        <stp>##V3_BDPV12</stp>
        <stp>AZ208021 Corp</stp>
        <stp>amt_outstanding</stp>
        <stp>[DATA_BBG.xlsx]BBGdata!R13C9</stp>
        <tr r="I13" s="2"/>
      </tp>
      <tp t="s">
        <v>A3</v>
        <stp/>
        <stp>##V3_BDPV12</stp>
        <stp>BK115993 Corp</stp>
        <stp>rtg_moody</stp>
        <stp>[DATA_BBG.xlsx]BBGdata!R40C14</stp>
        <tr r="N40" s="2"/>
      </tp>
      <tp t="s">
        <v>ORAFP</v>
        <stp/>
        <stp>##V3_BDPV12</stp>
        <stp>ZR570567 Corp</stp>
        <stp>ticker</stp>
        <stp>[DATA_BBG.xlsx]BBGdata!R67C4</stp>
        <tr r="D67" s="2"/>
      </tp>
      <tp t="s">
        <v>Ba2</v>
        <stp/>
        <stp>##V3_BDPV12</stp>
        <stp>EK143492 Corp</stp>
        <stp>rtg_moody</stp>
        <stp>[DATA_BBG.xlsx]BBGdata!R73C14</stp>
        <tr r="N73" s="2"/>
      </tp>
      <tp>
        <v>2250000000</v>
        <stp/>
        <stp>##V3_BDPV12</stp>
        <stp>QJ201812 Corp</stp>
        <stp>amt_outstanding</stp>
        <stp>[DATA_BBG.xlsx]BBGdata!R50C9</stp>
        <tr r="I50" s="2"/>
      </tp>
      <tp t="s">
        <v>LHNVX</v>
        <stp/>
        <stp>##V3_BDPV12</stp>
        <stp>AX960245 Corp</stp>
        <stp>ticker</stp>
        <stp>[DATA_BBG.xlsx]BBGdata!R19C4</stp>
        <tr r="D19" s="2"/>
      </tp>
      <tp t="s">
        <v>VW</v>
        <stp/>
        <stp>##V3_BDPV12</stp>
        <stp>AN880326 Corp</stp>
        <stp>ticker</stp>
        <stp>[DATA_BBG.xlsx]BBGdata!R158C4</stp>
        <tr r="D158" s="2"/>
      </tp>
      <tp t="s">
        <v>ERFFP</v>
        <stp/>
        <stp>##V3_BDPV12</stp>
        <stp>ZR457518 Corp</stp>
        <stp>ticker</stp>
        <stp>[DATA_BBG.xlsx]BBGdata!R21C4</stp>
        <tr r="D21" s="2"/>
      </tp>
      <tp>
        <v>500000000</v>
        <stp/>
        <stp>##V3_BDPV12</stp>
        <stp>ZP707724 Corp</stp>
        <stp>amt_outstanding</stp>
        <stp>[DATA_BBG.xlsx]BBGdata!R76C9</stp>
        <tr r="I76" s="2"/>
      </tp>
      <tp t="s">
        <v>ENELIM</v>
        <stp/>
        <stp>##V3_BDPV12</stp>
        <stp>EJ817236 Corp</stp>
        <stp>ticker</stp>
        <stp>[DATA_BBG.xlsx]BBGdata!R121C4</stp>
        <tr r="D121" s="2"/>
      </tp>
      <tp t="s">
        <v>BHP</v>
        <stp/>
        <stp>##V3_BDPV12</stp>
        <stp>QJ191077 Corp</stp>
        <stp>ticker</stp>
        <stp>[DATA_BBG.xlsx]BBGdata!R52C4</stp>
        <tr r="D52" s="2"/>
      </tp>
      <tp t="s">
        <v>Baa1</v>
        <stp/>
        <stp>##V3_BDPV12</stp>
        <stp>QJ190690 Corp</stp>
        <stp>rtg_moody</stp>
        <stp>[DATA_BBG.xlsx]BBGdata!R48C14</stp>
        <tr r="N48" s="2"/>
      </tp>
      <tp t="s">
        <v>VW</v>
        <stp/>
        <stp>##V3_BDPV12</stp>
        <stp>EK131372 Corp</stp>
        <stp>ticker</stp>
        <stp>[DATA_BBG.xlsx]BBGdata!R157C4</stp>
        <tr r="D157" s="2"/>
      </tp>
      <tp t="s">
        <v>SSELN</v>
        <stp/>
        <stp>##V3_BDPV12</stp>
        <stp>EK770296 Corp</stp>
        <stp>ticker</stp>
        <stp>[DATA_BBG.xlsx]BBGdata!R137C4</stp>
        <tr r="D137" s="2"/>
      </tp>
      <tp t="s">
        <v>IFXGR</v>
        <stp/>
        <stp>##V3_BDPV12</stp>
        <stp>ZR796862 Corp</stp>
        <stp>ticker</stp>
        <stp>[DATA_BBG.xlsx]BBGdata!R85C4</stp>
        <tr r="D85" s="2"/>
      </tp>
      <tp>
        <v>330.6566206896552</v>
        <stp/>
        <stp>##V3_BDPV12</stp>
        <stp>EK858851 Corp</stp>
        <stp>interval_avg</stp>
        <stp>[DATA_BBG.xlsx]BBGdata!R111C17</stp>
        <stp>calc_interval=30d</stp>
        <stp>market_data_override=blp_i_sprd_mid</stp>
        <tr r="Q111" s="2"/>
      </tp>
      <tp>
        <v>291.24544827586209</v>
        <stp/>
        <stp>##V3_BDPV12</stp>
        <stp>EK858869 Corp</stp>
        <stp>interval_avg</stp>
        <stp>[DATA_BBG.xlsx]BBGdata!R112C17</stp>
        <stp>calc_interval=30d</stp>
        <stp>market_data_override=blp_i_sprd_mid</stp>
        <tr r="Q112" s="2"/>
      </tp>
      <tp t="s">
        <v>Ba2</v>
        <stp/>
        <stp>##V3_BDPV12</stp>
        <stp>UV323151 Corp</stp>
        <stp>rtg_moody</stp>
        <stp>[DATA_BBG.xlsx]BBGdata!R113C14</stp>
        <tr r="N113" s="2"/>
      </tp>
      <tp>
        <v>550000000</v>
        <stp/>
        <stp>##V3_BDPV12</stp>
        <stp>ZS108668 Corp</stp>
        <stp>amt_outstanding</stp>
        <stp>[DATA_BBG.xlsx]BBGdata!R187C9</stp>
        <tr r="I187" s="2"/>
      </tp>
      <tp>
        <v>317360000</v>
        <stp/>
        <stp>##V3_BDPV12</stp>
        <stp>UV323151 Corp</stp>
        <stp>amt_outstanding</stp>
        <stp>[DATA_BBG.xlsx]BBGdata!R113C9</stp>
        <tr r="I113" s="2"/>
      </tp>
      <tp>
        <v>325.6167422385106</v>
        <stp/>
        <stp>##V3_BDPV12</stp>
        <stp>AU669900 Corp</stp>
        <stp>yas_ispread</stp>
        <stp>[DATA_BBG.xlsx]BBGdata!R96C12</stp>
        <tr r="L96" s="2"/>
      </tp>
      <tp t="s">
        <v>Baa2</v>
        <stp/>
        <stp>##V3_BDPV12</stp>
        <stp>EK628291 Corp</stp>
        <stp>rtg_moody</stp>
        <stp>[DATA_BBG.xlsx]BBGdata!R150C14</stp>
        <tr r="N150" s="2"/>
      </tp>
      <tp t="s">
        <v>CALLABLE</v>
        <stp/>
        <stp>##V3_BDPV12</stp>
        <stp>UV323151 Corp</stp>
        <stp>mty_typ</stp>
        <stp>[DATA_BBG.xlsx]BBGdata!R113C7</stp>
        <tr r="G113" s="2"/>
      </tp>
      <tp t="s">
        <v>A2</v>
        <stp/>
        <stp>##V3_BDPV12</stp>
        <stp>AR008123 Corp</stp>
        <stp>rtg_moody</stp>
        <stp>[DATA_BBG.xlsx]BBGdata!R140C14</stp>
        <tr r="N140" s="2"/>
      </tp>
      <tp t="s">
        <v>PERP/CALL</v>
        <stp/>
        <stp>##V3_BDPV12</stp>
        <stp>ZS108668 Corp</stp>
        <stp>mty_typ</stp>
        <stp>[DATA_BBG.xlsx]BBGdata!R187C7</stp>
        <tr r="G187" s="2"/>
      </tp>
      <tp t="s">
        <v>#N/A N/A</v>
        <stp/>
        <stp>##V3_BDPV12</stp>
        <stp>AZ207973 Corp</stp>
        <stp>rtg_moody</stp>
        <stp>[DATA_BBG.xlsx]BBGdata!R182C14</stp>
        <tr r="N182" s="2"/>
      </tp>
      <tp t="s">
        <v>Baa3</v>
        <stp/>
        <stp>##V3_BDPV12</stp>
        <stp>EK753416 Corp</stp>
        <stp>rtg_moody</stp>
        <stp>[DATA_BBG.xlsx]BBGdata!R183C14</stp>
        <tr r="N183" s="2"/>
      </tp>
      <tp t="s">
        <v>#N/A N/A</v>
        <stp/>
        <stp>##V3_BDPV12</stp>
        <stp>AU216832 Corp</stp>
        <stp>rtg_moody</stp>
        <stp>[DATA_BBG.xlsx]BBGdata!R149C14</stp>
        <tr r="N149" s="2"/>
      </tp>
      <tp t="s">
        <v>Ba1u</v>
        <stp/>
        <stp>##V3_BDPV12</stp>
        <stp>EK872764 Corp</stp>
        <stp>rtg_moody</stp>
        <stp>[DATA_BBG.xlsx]BBGdata!R128C14</stp>
        <tr r="N128" s="2"/>
      </tp>
      <tp t="s">
        <v>XS0954675129</v>
        <stp/>
        <stp>##V3_BDPV12</stp>
        <stp>EJ670730 Corp</stp>
        <stp>ID_ISIN</stp>
        <stp>[DATA_BBG.xlsx]BBGdata!R118C2</stp>
        <tr r="B118" s="2"/>
      </tp>
      <tp t="s">
        <v>Baa3</v>
        <stp/>
        <stp>##V3_BDPV12</stp>
        <stp>EK027221 Corp</stp>
        <stp>rtg_moody</stp>
        <stp>[DATA_BBG.xlsx]BBGdata!R103C14</stp>
        <tr r="N103" s="2"/>
      </tp>
      <tp t="s">
        <v>B2u</v>
        <stp/>
        <stp>##V3_BDPV12</stp>
        <stp>AO262515 Corp</stp>
        <stp>rtg_moody</stp>
        <stp>[DATA_BBG.xlsx]BBGdata!R196C14</stp>
        <tr r="N196" s="2"/>
      </tp>
      <tp t="s">
        <v>XS1150695192</v>
        <stp/>
        <stp>##V3_BDPV12</stp>
        <stp>EK628291 Corp</stp>
        <stp>ID_ISIN</stp>
        <stp>[DATA_BBG.xlsx]BBGdata!R150C2</stp>
        <tr r="B150" s="2"/>
      </tp>
      <tp>
        <v>433.89597312919426</v>
        <stp/>
        <stp>##V3_BDPV12</stp>
        <stp>AP809058 Corp</stp>
        <stp>yas_ispread</stp>
        <stp>[DATA_BBG.xlsx]BBGdata!R23C12</stp>
        <tr r="L23" s="2"/>
      </tp>
      <tp t="s">
        <v>XS1591694481</v>
        <stp/>
        <stp>##V3_BDPV12</stp>
        <stp>AM888722 Corp</stp>
        <stp>ID_ISIN</stp>
        <stp>[DATA_BBG.xlsx]BBGdata!R114C2</stp>
        <tr r="B114" s="2"/>
      </tp>
      <tp>
        <v>606.65200000000004</v>
        <stp/>
        <stp>##V3_BDPV12</stp>
        <stp>AO971106 Corp</stp>
        <stp>interval_high</stp>
        <stp>[DATA_BBG.xlsx]BBGdata!R173C20</stp>
        <stp>calc_interval=30d</stp>
        <stp>market_data_override=blp_i_sprd_mid</stp>
        <tr r="T173" s="2"/>
      </tp>
      <tp>
        <v>386.84399999999999</v>
        <stp/>
        <stp>##V3_BDPV12</stp>
        <stp>EJ811600 Corp</stp>
        <stp>interval_high</stp>
        <stp>[DATA_BBG.xlsx]BBGdata!R154C20</stp>
        <stp>calc_interval=30d</stp>
        <stp>market_data_override=blp_i_sprd_mid</stp>
        <tr r="T154" s="2"/>
      </tp>
      <tp>
        <v>494.84010000000001</v>
        <stp/>
        <stp>##V3_BDPV12</stp>
        <stp>EK027221 Corp</stp>
        <stp>interval_high</stp>
        <stp>[DATA_BBG.xlsx]BBGdata!R103C20</stp>
        <stp>calc_interval=30d</stp>
        <stp>market_data_override=blp_i_sprd_mid</stp>
        <tr r="T103" s="2"/>
      </tp>
      <tp>
        <v>653.67700000000002</v>
        <stp/>
        <stp>##V3_BDPV12</stp>
        <stp>EK825033 Corp</stp>
        <stp>interval_high</stp>
        <stp>[DATA_BBG.xlsx]BBGdata!R129C20</stp>
        <stp>calc_interval=30d</stp>
        <stp>market_data_override=blp_i_sprd_mid</stp>
        <tr r="T129" s="2"/>
      </tp>
      <tp t="s">
        <v>BB+</v>
        <stp/>
        <stp>##V3_BDPV12</stp>
        <stp>EJ516233 Corp</stp>
        <stp>bb_composite</stp>
        <stp>[DATA_BBG.xlsx]BBGdata!R97C16</stp>
        <tr r="P97" s="2"/>
      </tp>
      <tp t="s">
        <v>NR</v>
        <stp/>
        <stp>##V3_BDPV12</stp>
        <stp>AN206662 Corp</stp>
        <stp>bb_composite</stp>
        <stp>[DATA_BBG.xlsx]BBGdata!R93C16</stp>
        <tr r="P93" s="2"/>
      </tp>
      <tp t="s">
        <v>A-</v>
        <stp/>
        <stp>##V3_BDPV12</stp>
        <stp>EK755354 Corp</stp>
        <stp>bb_composite</stp>
        <stp>[DATA_BBG.xlsx]BBGdata!R42C16</stp>
        <tr r="P42" s="2"/>
      </tp>
      <tp t="s">
        <v>A-</v>
        <stp/>
        <stp>##V3_BDPV12</stp>
        <stp>EK755342 Corp</stp>
        <stp>bb_composite</stp>
        <stp>[DATA_BBG.xlsx]BBGdata!R46C16</stp>
        <tr r="P46" s="2"/>
      </tp>
      <tp t="s">
        <v>BB+</v>
        <stp/>
        <stp>##V3_BDPV12</stp>
        <stp>AL243419 Corp</stp>
        <stp>bb_composite</stp>
        <stp>[DATA_BBG.xlsx]BBGdata!R18C16</stp>
        <tr r="P18" s="2"/>
      </tp>
      <tp t="s">
        <v>BB+</v>
        <stp/>
        <stp>##V3_BDPV12</stp>
        <stp>EK848378 Corp</stp>
        <stp>bb_composite</stp>
        <stp>[DATA_BBG.xlsx]BBGdata!R55C16</stp>
        <tr r="P55" s="2"/>
      </tp>
      <tp>
        <v>600000000</v>
        <stp/>
        <stp>##V3_BDPV12</stp>
        <stp>AN206662 Corp</stp>
        <stp>amt_outstanding</stp>
        <stp>[DATA_BBG.xlsx]BBGdata!R93C9</stp>
        <tr r="I93" s="2"/>
      </tp>
      <tp>
        <v>500000000</v>
        <stp/>
        <stp>##V3_BDPV12</stp>
        <stp>AR776117 Corp</stp>
        <stp>amt_outstanding</stp>
        <stp>[DATA_BBG.xlsx]BBGdata!R31C9</stp>
        <tr r="I31" s="2"/>
      </tp>
      <tp>
        <v>300000000</v>
        <stp/>
        <stp>##V3_BDPV12</stp>
        <stp>EK856946 Corp</stp>
        <stp>amt_outstanding</stp>
        <stp>[DATA_BBG.xlsx]BBGdata!R22C9</stp>
        <tr r="I22" s="2"/>
      </tp>
      <tp>
        <v>600000000</v>
        <stp/>
        <stp>##V3_BDPV12</stp>
        <stp>EJ606316 Corp</stp>
        <stp>amt_outstanding</stp>
        <stp>[DATA_BBG.xlsx]BBGdata!R57C9</stp>
        <tr r="I57" s="2"/>
      </tp>
      <tp>
        <v>1000000000</v>
        <stp/>
        <stp>##V3_BDPV12</stp>
        <stp>EK814844 Corp</stp>
        <stp>amt_outstanding</stp>
        <stp>[DATA_BBG.xlsx]BBGdata!R34C9</stp>
        <tr r="I34" s="2"/>
      </tp>
      <tp t="s">
        <v>EDPPL</v>
        <stp/>
        <stp>##V3_BDPV12</stp>
        <stp>ZP454068 Corp</stp>
        <stp>ticker</stp>
        <stp>[DATA_BBG.xlsx]BBGdata!R148C4</stp>
        <tr r="D148" s="2"/>
      </tp>
      <tp>
        <v>2500000000</v>
        <stp/>
        <stp>##V3_BDPV12</stp>
        <stp>EK755342 Corp</stp>
        <stp>amt_outstanding</stp>
        <stp>[DATA_BBG.xlsx]BBGdata!R46C9</stp>
        <tr r="I46" s="2"/>
      </tp>
      <tp>
        <v>1000000000</v>
        <stp/>
        <stp>##V3_BDPV12</stp>
        <stp>AQ711148 Corp</stp>
        <stp>amt_outstanding</stp>
        <stp>[DATA_BBG.xlsx]BBGdata!R88C9</stp>
        <tr r="I88" s="2"/>
      </tp>
      <tp t="s">
        <v>EUR</v>
        <stp/>
        <stp>##V3_BDPV12</stp>
        <stp>QZ716550 Corp</stp>
        <stp>crncy</stp>
        <stp>[DATA_BBG.xlsx]BBGdata!R106C8</stp>
        <tr r="H106" s="2"/>
      </tp>
      <tp t="s">
        <v>EUR</v>
        <stp/>
        <stp>##V3_BDPV12</stp>
        <stp>EK117900 Corp</stp>
        <stp>crncy</stp>
        <stp>[DATA_BBG.xlsx]BBGdata!R105C8</stp>
        <tr r="H105" s="2"/>
      </tp>
      <tp t="s">
        <v>TLGGR</v>
        <stp/>
        <stp>##V3_BDPV12</stp>
        <stp>ZR668027 Corp</stp>
        <stp>ticker</stp>
        <stp>[DATA_BBG.xlsx]BBGdata!R174C4</stp>
        <tr r="D174" s="2"/>
      </tp>
      <tp t="s">
        <v>EUR</v>
        <stp/>
        <stp>##V3_BDPV12</stp>
        <stp>ZQ578143 Corp</stp>
        <stp>crncy</stp>
        <stp>[DATA_BBG.xlsx]BBGdata!R175C8</stp>
        <tr r="H175" s="2"/>
      </tp>
      <tp t="s">
        <v>EUR</v>
        <stp/>
        <stp>##V3_BDPV12</stp>
        <stp>AZ851450 Corp</stp>
        <stp>crncy</stp>
        <stp>[DATA_BBG.xlsx]BBGdata!R109C8</stp>
        <tr r="H109" s="2"/>
      </tp>
      <tp>
        <v>1000000000</v>
        <stp/>
        <stp>##V3_BDPV12</stp>
        <stp>AR738797 Corp</stp>
        <stp>amt_outstanding</stp>
        <stp>[DATA_BBG.xlsx]BBGdata!R75C9</stp>
        <tr r="I75" s="2"/>
      </tp>
      <tp t="s">
        <v>EUR</v>
        <stp/>
        <stp>##V3_BDPV12</stp>
        <stp>AZ920495 Corp</stp>
        <stp>crncy</stp>
        <stp>[DATA_BBG.xlsx]BBGdata!R194C8</stp>
        <tr r="H194" s="2"/>
      </tp>
      <tp t="s">
        <v>GBP</v>
        <stp/>
        <stp>##V3_BDPV12</stp>
        <stp>EK013966 Corp</stp>
        <stp>crncy</stp>
        <stp>[DATA_BBG.xlsx]BBGdata!R122C8</stp>
        <tr r="H122" s="2"/>
      </tp>
      <tp t="s">
        <v>Baa2</v>
        <stp/>
        <stp>##V3_BDPV12</stp>
        <stp>EJ814830 Corp</stp>
        <stp>rtg_moody</stp>
        <stp>[DATA_BBG.xlsx]BBGdata!R53C14</stp>
        <tr r="N53" s="2"/>
      </tp>
      <tp>
        <v>1000000000</v>
        <stp/>
        <stp>##V3_BDPV12</stp>
        <stp>ZQ099270 Corp</stp>
        <stp>amt_outstanding</stp>
        <stp>[DATA_BBG.xlsx]BBGdata!R28C9</stp>
        <tr r="I28" s="2"/>
      </tp>
      <tp t="s">
        <v>OMVAV</v>
        <stp/>
        <stp>##V3_BDPV12</stp>
        <stp>AR776117 Corp</stp>
        <stp>ticker</stp>
        <stp>[DATA_BBG.xlsx]BBGdata!R31C4</stp>
        <tr r="D31" s="2"/>
      </tp>
      <tp t="s">
        <v>RWE</v>
        <stp/>
        <stp>##V3_BDPV12</stp>
        <stp>EK858851 Corp</stp>
        <stp>ticker</stp>
        <stp>[DATA_BBG.xlsx]BBGdata!R111C4</stp>
        <tr r="D111" s="2"/>
      </tp>
      <tp t="s">
        <v>BAYNGR</v>
        <stp/>
        <stp>##V3_BDPV12</stp>
        <stp>EK352403 Corp</stp>
        <stp>ticker</stp>
        <stp>[DATA_BBG.xlsx]BBGdata!R7C4</stp>
        <tr r="D7" s="2"/>
      </tp>
      <tp t="s">
        <v>ORAFP</v>
        <stp/>
        <stp>##V3_BDPV12</stp>
        <stp>EK041235 Corp</stp>
        <stp>ticker</stp>
        <stp>[DATA_BBG.xlsx]BBGdata!R64C4</stp>
        <tr r="D64" s="2"/>
      </tp>
      <tp>
        <v>1250000000</v>
        <stp/>
        <stp>##V3_BDPV12</stp>
        <stp>QJ190690 Corp</stp>
        <stp>amt_outstanding</stp>
        <stp>[DATA_BBG.xlsx]BBGdata!R48C9</stp>
        <tr r="I48" s="2"/>
      </tp>
      <tp t="s">
        <v>SEVFP</v>
        <stp/>
        <stp>##V3_BDPV12</stp>
        <stp>AN206662 Corp</stp>
        <stp>ticker</stp>
        <stp>[DATA_BBG.xlsx]BBGdata!R93C4</stp>
        <tr r="D93" s="2"/>
      </tp>
      <tp t="s">
        <v>ENGIFP</v>
        <stp/>
        <stp>##V3_BDPV12</stp>
        <stp>AW770805 Corp</stp>
        <stp>ticker</stp>
        <stp>[DATA_BBG.xlsx]BBGdata!R90C4</stp>
        <tr r="D90" s="2"/>
      </tp>
      <tp t="s">
        <v>Baa2</v>
        <stp/>
        <stp>##V3_BDPV12</stp>
        <stp>AZ371883 Corp</stp>
        <stp>rtg_moody</stp>
        <stp>[DATA_BBG.xlsx]BBGdata!R91C14</stp>
        <tr r="N91" s="2"/>
      </tp>
      <tp t="s">
        <v>#N/A N/A</v>
        <stp/>
        <stp>##V3_BDPV12</stp>
        <stp>AR887333 Corp</stp>
        <stp>rtg_moody</stp>
        <stp>[DATA_BBG.xlsx]BBGdata!R25C14</stp>
        <tr r="N25" s="2"/>
      </tp>
      <tp t="s">
        <v>CNALN</v>
        <stp/>
        <stp>##V3_BDPV12</stp>
        <stp>EK824997 Corp</stp>
        <stp>ticker</stp>
        <stp>[DATA_BBG.xlsx]BBGdata!R130C4</stp>
        <tr r="D130" s="2"/>
      </tp>
      <tp t="s">
        <v>ENGIFP</v>
        <stp/>
        <stp>##V3_BDPV12</stp>
        <stp>EJ744879 Corp</stp>
        <stp>ticker</stp>
        <stp>[DATA_BBG.xlsx]BBGdata!R87C4</stp>
        <tr r="D87" s="2"/>
      </tp>
      <tp t="s">
        <v>ENBW</v>
        <stp/>
        <stp>##V3_BDPV12</stp>
        <stp>EK117900 Corp</stp>
        <stp>ticker</stp>
        <stp>[DATA_BBG.xlsx]BBGdata!R104C4</stp>
        <tr r="D104" s="2"/>
      </tp>
      <tp t="s">
        <v>SOFTBK</v>
        <stp/>
        <stp>##V3_BDPV12</stp>
        <stp>AO262515 Corp</stp>
        <stp>ticker</stp>
        <stp>[DATA_BBG.xlsx]BBGdata!R196C4</stp>
        <tr r="D196" s="2"/>
      </tp>
      <tp t="s">
        <v>VW</v>
        <stp/>
        <stp>##V3_BDPV12</stp>
        <stp>EJ811600 Corp</stp>
        <stp>ticker</stp>
        <stp>[DATA_BBG.xlsx]BBGdata!R154C4</stp>
        <tr r="D154" s="2"/>
      </tp>
      <tp t="s">
        <v>VW</v>
        <stp/>
        <stp>##V3_BDPV12</stp>
        <stp>AT214421 Corp</stp>
        <stp>ticker</stp>
        <stp>[DATA_BBG.xlsx]BBGdata!R155C4</stp>
        <tr r="D155" s="2"/>
      </tp>
      <tp>
        <v>1000000000</v>
        <stp/>
        <stp>##V3_BDPV12</stp>
        <stp>ZQ100348 Corp</stp>
        <stp>amt_outstanding</stp>
        <stp>[DATA_BBG.xlsx]BBGdata!R29C9</stp>
        <tr r="I29" s="2"/>
      </tp>
      <tp>
        <v>1000000000</v>
        <stp/>
        <stp>##V3_BDPV12</stp>
        <stp>QZ498658 Corp</stp>
        <stp>amt_outstanding</stp>
        <stp>[DATA_BBG.xlsx]BBGdata!R70C9</stp>
        <tr r="I70" s="2"/>
      </tp>
      <tp t="s">
        <v>ENELIM</v>
        <stp/>
        <stp>##V3_BDPV12</stp>
        <stp>EK013966 Corp</stp>
        <stp>ticker</stp>
        <stp>[DATA_BBG.xlsx]BBGdata!R122C4</stp>
        <tr r="D122" s="2"/>
      </tp>
      <tp>
        <v>0</v>
        <stp/>
        <stp>##V3_BDPV12</stp>
        <stp>UV785974 Corp</stp>
        <stp>amt_outstanding</stp>
        <stp>[DATA_BBG.xlsx]BBGdata!R146C9</stp>
        <tr r="I146" s="2"/>
      </tp>
      <tp>
        <v>300000000</v>
        <stp/>
        <stp>##V3_BDPV12</stp>
        <stp>QZ677477 Corp</stp>
        <stp>amt_outstanding</stp>
        <stp>[DATA_BBG.xlsx]BBGdata!R110C9</stp>
        <tr r="I110" s="2"/>
      </tp>
      <tp t="s">
        <v>FR0013330529</v>
        <stp/>
        <stp>##V3_BDPV12</stp>
        <stp>AS146424 Corp</stp>
        <stp>ID_ISIN</stp>
        <stp>[DATA_BBG.xlsx]BBGdata!R169C2</stp>
        <tr r="B169" s="2"/>
      </tp>
      <tp>
        <v>455.755</v>
        <stp/>
        <stp>##V3_BDPV12</stp>
        <stp>ZS235422 Corp</stp>
        <stp>interval_low</stp>
        <stp>[DATA_BBG.xlsx]BBGdata!R176C19</stp>
        <stp>calc_interval=30d</stp>
        <stp>market_data_override=blp_i_sprd_mid</stp>
        <tr r="S176" s="2"/>
      </tp>
      <tp t="s">
        <v>Baa3</v>
        <stp/>
        <stp>##V3_BDPV12</stp>
        <stp>ZR363806 Corp</stp>
        <stp>rtg_moody</stp>
        <stp>[DATA_BBG.xlsx]BBGdata!R131C14</stp>
        <tr r="N131" s="2"/>
      </tp>
      <tp t="s">
        <v>Baa2</v>
        <stp/>
        <stp>##V3_BDPV12</stp>
        <stp>QZ677477 Corp</stp>
        <stp>rtg_moody</stp>
        <stp>[DATA_BBG.xlsx]BBGdata!R110C14</stp>
        <tr r="N110" s="2"/>
      </tp>
      <tp>
        <v>321.42910344827601</v>
        <stp/>
        <stp>##V3_BDPV12</stp>
        <stp>EK588292 Corp</stp>
        <stp>interval_avg</stp>
        <stp>[DATA_BBG.xlsx]BBGdata!R127C17</stp>
        <stp>calc_interval=30d</stp>
        <stp>market_data_override=blp_i_sprd_mid</stp>
        <tr r="Q127" s="2"/>
      </tp>
      <tp t="s">
        <v>BE0002597756</v>
        <stp/>
        <stp>##V3_BDPV12</stp>
        <stp>AU216832 Corp</stp>
        <stp>ID_ISIN</stp>
        <stp>[DATA_BBG.xlsx]BBGdata!R149C2</stp>
        <tr r="B149" s="2"/>
      </tp>
      <tp>
        <v>500000000</v>
        <stp/>
        <stp>##V3_BDPV12</stp>
        <stp>ZQ258633 Corp</stp>
        <stp>amt_outstanding</stp>
        <stp>[DATA_BBG.xlsx]BBGdata!R164C9</stp>
        <tr r="I164" s="2"/>
      </tp>
      <tp>
        <v>482.11165517241386</v>
        <stp/>
        <stp>##V3_BDPV12</stp>
        <stp>EK523297 Corp</stp>
        <stp>interval_avg</stp>
        <stp>[DATA_BBG.xlsx]BBGdata!R192C17</stp>
        <stp>calc_interval=30d</stp>
        <stp>market_data_override=blp_i_sprd_mid</stp>
        <tr r="Q192" s="2"/>
      </tp>
      <tp>
        <v>750000000</v>
        <stp/>
        <stp>##V3_BDPV12</stp>
        <stp>ZP454068 Corp</stp>
        <stp>amt_outstanding</stp>
        <stp>[DATA_BBG.xlsx]BBGdata!R148C9</stp>
        <tr r="I148" s="2"/>
      </tp>
      <tp>
        <v>600000000</v>
        <stp/>
        <stp>##V3_BDPV12</stp>
        <stp>ZR668027 Corp</stp>
        <stp>amt_outstanding</stp>
        <stp>[DATA_BBG.xlsx]BBGdata!R174C9</stp>
        <tr r="I174" s="2"/>
      </tp>
      <tp t="s">
        <v>PERP/CALL</v>
        <stp/>
        <stp>##V3_BDPV12</stp>
        <stp>ZR668027 Corp</stp>
        <stp>mty_typ</stp>
        <stp>[DATA_BBG.xlsx]BBGdata!R174C7</stp>
        <tr r="G174" s="2"/>
      </tp>
      <tp t="s">
        <v>CALLABLE</v>
        <stp/>
        <stp>##V3_BDPV12</stp>
        <stp>ZP454068 Corp</stp>
        <stp>mty_typ</stp>
        <stp>[DATA_BBG.xlsx]BBGdata!R148C7</stp>
        <tr r="G148" s="2"/>
      </tp>
      <tp>
        <v>453.15785791015628</v>
        <stp/>
        <stp>##V3_BDPV12</stp>
        <stp>AZ576858 Corp</stp>
        <stp>interval_avg</stp>
        <stp>[DATA_BBG.xlsx]BBGdata!R180C17</stp>
        <stp>calc_interval=30d</stp>
        <stp>market_data_override=blp_i_sprd_mid</stp>
        <tr r="Q180" s="2"/>
      </tp>
      <tp>
        <v>330.13835906575525</v>
        <stp/>
        <stp>##V3_BDPV12</stp>
        <stp>AS256491 Corp</stp>
        <stp>interval_avg</stp>
        <stp>[DATA_BBG.xlsx]BBGdata!R185C17</stp>
        <stp>calc_interval=30d</stp>
        <stp>market_data_override=blp_i_sprd_mid</stp>
        <tr r="Q185" s="2"/>
      </tp>
      <tp t="s">
        <v>PERP/CALL</v>
        <stp/>
        <stp>##V3_BDPV12</stp>
        <stp>ZQ258633 Corp</stp>
        <stp>mty_typ</stp>
        <stp>[DATA_BBG.xlsx]BBGdata!R164C7</stp>
        <tr r="G164" s="2"/>
      </tp>
      <tp t="s">
        <v>#N/A N/A</v>
        <stp/>
        <stp>##V3_BDPV12</stp>
        <stp>AM679347 Corp</stp>
        <stp>rtg_moody</stp>
        <stp>[DATA_BBG.xlsx]BBGdata!R193C14</stp>
        <tr r="N193" s="2"/>
      </tp>
      <tp t="s">
        <v>#N/A N/A</v>
        <stp/>
        <stp>##V3_BDPV12</stp>
        <stp>AW798439 Corp</stp>
        <stp>rtg_moody</stp>
        <stp>[DATA_BBG.xlsx]BBGdata!R163C14</stp>
        <tr r="N163" s="2"/>
      </tp>
      <tp>
        <v>706.75265517241394</v>
        <stp/>
        <stp>##V3_BDPV12</stp>
        <stp>AW798439 Corp</stp>
        <stp>interval_avg</stp>
        <stp>[DATA_BBG.xlsx]BBGdata!R163C17</stp>
        <stp>calc_interval=30d</stp>
        <stp>market_data_override=blp_i_sprd_mid</stp>
        <tr r="Q163" s="2"/>
      </tp>
      <tp t="s">
        <v>XS2196328608</v>
        <stp/>
        <stp>##V3_BDPV12</stp>
        <stp>BK184880 Corp</stp>
        <stp>ID_ISIN</stp>
        <stp>[DATA_BBG.xlsx]BBGdata!R108C2</stp>
        <tr r="B108" s="2"/>
      </tp>
      <tp t="s">
        <v>Baa3</v>
        <stp/>
        <stp>##V3_BDPV12</stp>
        <stp>AQ077157 Corp</stp>
        <stp>rtg_moody</stp>
        <stp>[DATA_BBG.xlsx]BBGdata!R143C14</stp>
        <tr r="N143" s="2"/>
      </tp>
      <tp t="s">
        <v>Baa2</v>
        <stp/>
        <stp>##V3_BDPV12</stp>
        <stp>AS146424 Corp</stp>
        <stp>rtg_moody</stp>
        <stp>[DATA_BBG.xlsx]BBGdata!R169C14</stp>
        <tr r="N169" s="2"/>
      </tp>
      <tp t="s">
        <v>Caa1</v>
        <stp/>
        <stp>##V3_BDPV12</stp>
        <stp>EJ891119 Corp</stp>
        <stp>rtg_moody</stp>
        <stp>[DATA_BBG.xlsx]BBGdata!R190C14</stp>
        <tr r="N190" s="2"/>
      </tp>
      <tp t="s">
        <v>Baa2</v>
        <stp/>
        <stp>##V3_BDPV12</stp>
        <stp>AT214421 Corp</stp>
        <stp>rtg_moody</stp>
        <stp>[DATA_BBG.xlsx]BBGdata!R155C14</stp>
        <tr r="N155" s="2"/>
      </tp>
      <tp t="s">
        <v>Baa2</v>
        <stp/>
        <stp>##V3_BDPV12</stp>
        <stp>BJ980938 Corp</stp>
        <stp>rtg_moody</stp>
        <stp>[DATA_BBG.xlsx]BBGdata!R160C14</stp>
        <tr r="N160" s="2"/>
      </tp>
      <tp t="s">
        <v>CALLABLE</v>
        <stp/>
        <stp>##V3_BDPV12</stp>
        <stp>QZ677477 Corp</stp>
        <stp>mty_typ</stp>
        <stp>[DATA_BBG.xlsx]BBGdata!R110C7</stp>
        <tr r="G110" s="2"/>
      </tp>
      <tp t="s">
        <v>CALLABLE</v>
        <stp/>
        <stp>##V3_BDPV12</stp>
        <stp>UV785974 Corp</stp>
        <stp>mty_typ</stp>
        <stp>[DATA_BBG.xlsx]BBGdata!R146C7</stp>
        <tr r="G146" s="2"/>
      </tp>
      <tp t="s">
        <v>Baa3</v>
        <stp/>
        <stp>##V3_BDPV12</stp>
        <stp>EJ575377 Corp</stp>
        <stp>rtg_moody</stp>
        <stp>[DATA_BBG.xlsx]BBGdata!R133C14</stp>
        <tr r="N133" s="2"/>
      </tp>
      <tp>
        <v>399.197</v>
        <stp/>
        <stp>##V3_BDPV12</stp>
        <stp>EK811633 Corp</stp>
        <stp>interval_high</stp>
        <stp>[DATA_BBG.xlsx]BBGdata!R152C20</stp>
        <stp>calc_interval=30d</stp>
        <stp>market_data_override=blp_i_sprd_mid</stp>
        <tr r="T152" s="2"/>
      </tp>
      <tp>
        <v>407.52499999999998</v>
        <stp/>
        <stp>##V3_BDPV12</stp>
        <stp>AN880322 Corp</stp>
        <stp>interval_high</stp>
        <stp>[DATA_BBG.xlsx]BBGdata!R153C20</stp>
        <stp>calc_interval=30d</stp>
        <stp>market_data_override=blp_i_sprd_mid</stp>
        <tr r="T153" s="2"/>
      </tp>
      <tp t="s">
        <v>SOLBBB 5.869 PERP</v>
        <stp/>
        <stp>##V3_BDPV12</stp>
        <stp>QJ937566 Corp</stp>
        <stp>security name</stp>
        <stp>[DATA_BBG.xlsx]BBGdata!R5C3</stp>
        <tr r="C5" s="2"/>
      </tp>
      <tp>
        <v>400.65100000000001</v>
        <stp/>
        <stp>##V3_BDPV12</stp>
        <stp>EK811579 Corp</stp>
        <stp>interval_high</stp>
        <stp>[DATA_BBG.xlsx]BBGdata!R161C20</stp>
        <stp>calc_interval=30d</stp>
        <stp>market_data_override=blp_i_sprd_mid</stp>
        <tr r="T161" s="2"/>
      </tp>
      <tp>
        <v>452.33100000000002</v>
        <stp/>
        <stp>##V3_BDPV12</stp>
        <stp>AN880326 Corp</stp>
        <stp>interval_high</stp>
        <stp>[DATA_BBG.xlsx]BBGdata!R158C20</stp>
        <stp>calc_interval=30d</stp>
        <stp>market_data_override=blp_i_sprd_mid</stp>
        <tr r="T158" s="2"/>
      </tp>
      <tp>
        <v>533.31600000000003</v>
        <stp/>
        <stp>##V3_BDPV12</stp>
        <stp>EK768069 Corp</stp>
        <stp>interval_high</stp>
        <stp>[DATA_BBG.xlsx]BBGdata!R134C20</stp>
        <stp>calc_interval=30d</stp>
        <stp>market_data_override=blp_i_sprd_mid</stp>
        <tr r="T134" s="2"/>
      </tp>
      <tp t="s">
        <v>BBB+</v>
        <stp/>
        <stp>##V3_BDPV12</stp>
        <stp>BK122273 Corp</stp>
        <stp>bb_composite</stp>
        <stp>[DATA_BBG.xlsx]BBGdata!R37C16</stp>
        <tr r="P37" s="2"/>
      </tp>
      <tp t="s">
        <v>BB</v>
        <stp/>
        <stp>##V3_BDPV12</stp>
        <stp>EJ606316 Corp</stp>
        <stp>bb_composite</stp>
        <stp>[DATA_BBG.xlsx]BBGdata!R57C16</stp>
        <tr r="P57" s="2"/>
      </tp>
      <tp t="s">
        <v>BBB+</v>
        <stp/>
        <stp>##V3_BDPV12</stp>
        <stp>BK123260 Corp</stp>
        <stp>bb_composite</stp>
        <stp>[DATA_BBG.xlsx]BBGdata!R38C16</stp>
        <tr r="P38" s="2"/>
      </tp>
      <tp t="s">
        <v>BBB-</v>
        <stp/>
        <stp>##V3_BDPV12</stp>
        <stp>EK041241 Corp</stp>
        <stp>bb_composite</stp>
        <stp>[DATA_BBG.xlsx]BBGdata!R68C16</stp>
        <tr r="P68" s="2"/>
      </tp>
      <tp t="s">
        <v>BBB</v>
        <stp/>
        <stp>##V3_BDPV12</stp>
        <stp>EK293278 Corp</stp>
        <stp>bb_composite</stp>
        <stp>[DATA_BBG.xlsx]BBGdata!R89C16</stp>
        <tr r="P89" s="2"/>
      </tp>
      <tp t="s">
        <v>BBB-</v>
        <stp/>
        <stp>##V3_BDPV12</stp>
        <stp>EK041235 Corp</stp>
        <stp>bb_composite</stp>
        <stp>[DATA_BBG.xlsx]BBGdata!R64C16</stp>
        <tr r="P64" s="2"/>
      </tp>
      <tp t="s">
        <v>BBB</v>
        <stp/>
        <stp>##V3_BDPV12</stp>
        <stp>EK648265 Corp</stp>
        <stp>bb_composite</stp>
        <stp>[DATA_BBG.xlsx]BBGdata!R12C16</stp>
        <tr r="P12" s="2"/>
      </tp>
      <tp t="s">
        <v>BBB</v>
        <stp/>
        <stp>##V3_BDPV12</stp>
        <stp>QJ993374 Corp</stp>
        <stp>bb_composite</stp>
        <stp>[DATA_BBG.xlsx]BBGdata!R32C16</stp>
        <tr r="P32" s="2"/>
      </tp>
      <tp t="s">
        <v>NR</v>
        <stp/>
        <stp>##V3_BDPV12</stp>
        <stp>BJ924355 Corp</stp>
        <stp>bb_composite</stp>
        <stp>[DATA_BBG.xlsx]BBGdata!R27C16</stp>
        <tr r="P27" s="2"/>
      </tp>
      <tp t="s">
        <v>BBB-</v>
        <stp/>
        <stp>##V3_BDPV12</stp>
        <stp>AO148682 Corp</stp>
        <stp>bb_composite</stp>
        <stp>[DATA_BBG.xlsx]BBGdata!R20C16</stp>
        <tr r="P20" s="2"/>
      </tp>
      <tp t="s">
        <v>EUR</v>
        <stp/>
        <stp>##V3_BDPV12</stp>
        <stp>QZ912649 Corp</stp>
        <stp>crncy</stp>
        <stp>[DATA_BBG.xlsx]BBGdata!R178C8</stp>
        <tr r="H178" s="2"/>
      </tp>
      <tp>
        <v>600000000</v>
        <stp/>
        <stp>##V3_BDPV12</stp>
        <stp>BJ924355 Corp</stp>
        <stp>amt_outstanding</stp>
        <stp>[DATA_BBG.xlsx]BBGdata!R27C9</stp>
        <tr r="I27" s="2"/>
      </tp>
    </main>
    <main first="bloomberg.rtd">
      <tp>
        <v>500000000</v>
        <stp/>
        <stp>##V3_BDPV12</stp>
        <stp>AU654475 Corp</stp>
        <stp>amt_outstanding</stp>
        <stp>[DATA_BBG.xlsx]BBGdata!R80C9</stp>
        <tr r="I80" s="2"/>
      </tp>
      <tp>
        <v>500000000</v>
        <stp/>
        <stp>##V3_BDPV12</stp>
        <stp>BG013162 Corp</stp>
        <stp>amt_outstanding</stp>
        <stp>[DATA_BBG.xlsx]BBGdata!R83C9</stp>
        <tr r="I83" s="2"/>
      </tp>
      <tp>
        <v>600000000</v>
        <stp/>
        <stp>##V3_BDPV12</stp>
        <stp>EK864970 Corp</stp>
        <stp>amt_outstanding</stp>
        <stp>[DATA_BBG.xlsx]BBGdata!R56C9</stp>
        <tr r="I56" s="2"/>
      </tp>
      <tp t="s">
        <v>GBP</v>
        <stp/>
        <stp>##V3_BDPV12</stp>
        <stp>EK768069 Corp</stp>
        <stp>crncy</stp>
        <stp>[DATA_BBG.xlsx]BBGdata!R134C8</stp>
        <tr r="H134" s="2"/>
      </tp>
      <tp t="s">
        <v>EUR</v>
        <stp/>
        <stp>##V3_BDPV12</stp>
        <stp>AT214421 Corp</stp>
        <stp>crncy</stp>
        <stp>[DATA_BBG.xlsx]BBGdata!R155C8</stp>
        <tr r="H155" s="2"/>
      </tp>
      <tp t="s">
        <v>EUR</v>
        <stp/>
        <stp>##V3_BDPV12</stp>
        <stp>EK117900 Corp</stp>
        <stp>crncy</stp>
        <stp>[DATA_BBG.xlsx]BBGdata!R104C8</stp>
        <tr r="H104" s="2"/>
      </tp>
      <tp t="s">
        <v>USD</v>
        <stp/>
        <stp>##V3_BDPV12</stp>
        <stp>UV323151 Corp</stp>
        <stp>crncy</stp>
        <stp>[DATA_BBG.xlsx]BBGdata!R113C8</stp>
        <tr r="H113" s="2"/>
      </tp>
      <tp t="s">
        <v>USD</v>
        <stp/>
        <stp>##V3_BDPV12</stp>
        <stp>AO262515 Corp</stp>
        <stp>crncy</stp>
        <stp>[DATA_BBG.xlsx]BBGdata!R196C8</stp>
        <tr r="H196" s="2"/>
      </tp>
      <tp t="s">
        <v>EUR</v>
        <stp/>
        <stp>##V3_BDPV12</stp>
        <stp>EK753416 Corp</stp>
        <stp>crncy</stp>
        <stp>[DATA_BBG.xlsx]BBGdata!R183C8</stp>
        <tr r="H183" s="2"/>
      </tp>
      <tp t="s">
        <v>EUR</v>
        <stp/>
        <stp>##V3_BDPV12</stp>
        <stp>ZQ258633 Corp</stp>
        <stp>crncy</stp>
        <stp>[DATA_BBG.xlsx]BBGdata!R164C8</stp>
        <tr r="H164" s="2"/>
      </tp>
      <tp t="s">
        <v>EUR</v>
        <stp/>
        <stp>##V3_BDPV12</stp>
        <stp>AR810587 Corp</stp>
        <stp>crncy</stp>
        <stp>[DATA_BBG.xlsx]BBGdata!R125C8</stp>
        <tr r="H125" s="2"/>
      </tp>
      <tp>
        <v>1250000000</v>
        <stp/>
        <stp>##V3_BDPV12</stp>
        <stp>AU669900 Corp</stp>
        <stp>amt_outstanding</stp>
        <stp>[DATA_BBG.xlsx]BBGdata!R96C9</stp>
        <tr r="I96" s="2"/>
      </tp>
      <tp t="s">
        <v>VOD</v>
        <stp/>
        <stp>##V3_BDPV12</stp>
        <stp>AU654481 Corp</stp>
        <stp>ticker</stp>
        <stp>[DATA_BBG.xlsx]BBGdata!R78C4</stp>
        <tr r="D78" s="2"/>
      </tp>
      <tp t="s">
        <v>MRKGR</v>
        <stp/>
        <stp>##V3_BDPV12</stp>
        <stp>AZ207706 Corp</stp>
        <stp>ticker</stp>
        <stp>[DATA_BBG.xlsx]BBGdata!R14C4</stp>
        <tr r="D14" s="2"/>
      </tp>
      <tp t="s">
        <v>EDF</v>
        <stp/>
        <stp>##V3_BDPV12</stp>
        <stp>EK024532 Corp</stp>
        <stp>ticker</stp>
        <stp>[DATA_BBG.xlsx]BBGdata!R95C4</stp>
        <tr r="D95" s="2"/>
      </tp>
      <tp t="s">
        <v>TELEFO</v>
        <stp/>
        <stp>##V3_BDPV12</stp>
        <stp>ZR655675 Corp</stp>
        <stp>ticker</stp>
        <stp>[DATA_BBG.xlsx]BBGdata!R77C4</stp>
        <tr r="D77" s="2"/>
      </tp>
      <tp t="s">
        <v>VOD</v>
        <stp/>
        <stp>##V3_BDPV12</stp>
        <stp>AU692498 Corp</stp>
        <stp>ticker</stp>
        <stp>[DATA_BBG.xlsx]BBGdata!R79C4</stp>
        <tr r="D79" s="2"/>
      </tp>
      <tp>
        <v>750000000</v>
        <stp/>
        <stp>##V3_BDPV12</stp>
        <stp>QJ190880 Corp</stp>
        <stp>amt_outstanding</stp>
        <stp>[DATA_BBG.xlsx]BBGdata!R49C9</stp>
        <tr r="I49" s="2"/>
      </tp>
      <tp>
        <v>1000000000</v>
        <stp/>
        <stp>##V3_BDPV12</stp>
        <stp>QJ201811 Corp</stp>
        <stp>amt_outstanding</stp>
        <stp>[DATA_BBG.xlsx]BBGdata!R51C9</stp>
        <tr r="I51" s="2"/>
      </tp>
      <tp t="s">
        <v>ENELIM</v>
        <stp/>
        <stp>##V3_BDPV12</stp>
        <stp>AS640440 Corp</stp>
        <stp>ticker</stp>
        <stp>[DATA_BBG.xlsx]BBGdata!R120C4</stp>
        <tr r="D120" s="2"/>
      </tp>
      <tp t="s">
        <v>ENBW</v>
        <stp/>
        <stp>##V3_BDPV12</stp>
        <stp>EK117900 Corp</stp>
        <stp>ticker</stp>
        <stp>[DATA_BBG.xlsx]BBGdata!R105C4</stp>
        <tr r="D105" s="2"/>
      </tp>
      <tp t="s">
        <v>VW</v>
        <stp/>
        <stp>##V3_BDPV12</stp>
        <stp>EK131366 Corp</stp>
        <stp>ticker</stp>
        <stp>[DATA_BBG.xlsx]BBGdata!R151C4</stp>
        <tr r="D151" s="2"/>
      </tp>
      <tp t="s">
        <v>Ba1</v>
        <stp/>
        <stp>##V3_BDPV12</stp>
        <stp>ZP991036 Corp</stp>
        <stp>rtg_moody</stp>
        <stp>[DATA_BBG.xlsx]BBGdata!R86C14</stp>
        <tr r="N86" s="2"/>
      </tp>
      <tp t="s">
        <v>SSELN</v>
        <stp/>
        <stp>##V3_BDPV12</stp>
        <stp>AM717420 Corp</stp>
        <stp>ticker</stp>
        <stp>[DATA_BBG.xlsx]BBGdata!R135C4</stp>
        <tr r="D135" s="2"/>
      </tp>
      <tp t="s">
        <v>ULFP</v>
        <stp/>
        <stp>##V3_BDPV12</stp>
        <stp>AS146490 Corp</stp>
        <stp>ticker</stp>
        <stp>[DATA_BBG.xlsx]BBGdata!R170C4</stp>
        <tr r="D170" s="2"/>
      </tp>
      <tp t="s">
        <v>#N/A N/A</v>
        <stp/>
        <stp>##V3_BDPV12</stp>
        <stp>ZS235422 Corp</stp>
        <stp>rtg_moody</stp>
        <stp>[DATA_BBG.xlsx]BBGdata!R176C14</stp>
        <tr r="N176" s="2"/>
      </tp>
      <tp t="s">
        <v>XS1716927766</v>
        <stp/>
        <stp>##V3_BDPV12</stp>
        <stp>AP909674 Corp</stp>
        <stp>ID_ISIN</stp>
        <stp>[DATA_BBG.xlsx]BBGdata!R167C2</stp>
        <tr r="B167" s="2"/>
      </tp>
      <tp t="s">
        <v>Baa3</v>
        <stp/>
        <stp>##V3_BDPV12</stp>
        <stp>ZR363807 Corp</stp>
        <stp>rtg_moody</stp>
        <stp>[DATA_BBG.xlsx]BBGdata!R132C14</stp>
        <tr r="N132" s="2"/>
      </tp>
      <tp>
        <v>402.91349999999989</v>
        <stp/>
        <stp>##V3_BDPV12</stp>
        <stp>EK768069 Corp</stp>
        <stp>interval_avg</stp>
        <stp>[DATA_BBG.xlsx]BBGdata!R134C17</stp>
        <stp>calc_interval=30d</stp>
        <stp>market_data_override=blp_i_sprd_mid</stp>
        <tr r="Q134" s="2"/>
      </tp>
      <tp t="s">
        <v>Baa2</v>
        <stp/>
        <stp>##V3_BDPV12</stp>
        <stp>QZ716550 Corp</stp>
        <stp>rtg_moody</stp>
        <stp>[DATA_BBG.xlsx]BBGdata!R106C14</stp>
        <tr r="N106" s="2"/>
      </tp>
      <tp>
        <v>255.16053860677081</v>
        <stp/>
        <stp>##V3_BDPV12</stp>
        <stp>EK753416 Corp</stp>
        <stp>interval_avg</stp>
        <stp>[DATA_BBG.xlsx]BBGdata!R183C17</stp>
        <stp>calc_interval=30d</stp>
        <stp>market_data_override=blp_i_sprd_mid</stp>
        <tr r="Q183" s="2"/>
      </tp>
      <tp t="s">
        <v>Ba1</v>
        <stp/>
        <stp>##V3_BDPV12</stp>
        <stp>ZR668027 Corp</stp>
        <stp>rtg_moody</stp>
        <stp>[DATA_BBG.xlsx]BBGdata!R174C14</stp>
        <tr r="N174" s="2"/>
      </tp>
      <tp t="s">
        <v>#N/A N/A</v>
        <stp/>
        <stp>##V3_BDPV12</stp>
        <stp>ZP989429 Corp</stp>
        <stp>rtg_moody</stp>
        <stp>[DATA_BBG.xlsx]BBGdata!R172C14</stp>
        <tr r="N172" s="2"/>
      </tp>
      <tp>
        <v>800000000</v>
        <stp/>
        <stp>##V3_BDPV12</stp>
        <stp>ZQ578143 Corp</stp>
        <stp>amt_outstanding</stp>
        <stp>[DATA_BBG.xlsx]BBGdata!R175C9</stp>
        <tr r="I175" s="2"/>
      </tp>
      <tp t="s">
        <v>PERP/CALL</v>
        <stp/>
        <stp>##V3_BDPV12</stp>
        <stp>ZQ578143 Corp</stp>
        <stp>mty_typ</stp>
        <stp>[DATA_BBG.xlsx]BBGdata!R175C7</stp>
        <tr r="G175" s="2"/>
      </tp>
      <tp>
        <v>460.63894277007</v>
        <stp/>
        <stp>##V3_BDPV12</stp>
        <stp>AZ207973 Corp</stp>
        <stp>interval_avg</stp>
        <stp>[DATA_BBG.xlsx]BBGdata!R182C17</stp>
        <stp>calc_interval=30d</stp>
        <stp>market_data_override=blp_i_sprd_mid</stp>
        <tr r="Q182" s="2"/>
      </tp>
      <tp>
        <v>505.01586206896548</v>
        <stp/>
        <stp>##V3_BDPV12</stp>
        <stp>AP909674 Corp</stp>
        <stp>interval_avg</stp>
        <stp>[DATA_BBG.xlsx]BBGdata!R167C17</stp>
        <stp>calc_interval=30d</stp>
        <stp>market_data_override=blp_i_sprd_mid</stp>
        <tr r="Q167" s="2"/>
      </tp>
      <tp t="s">
        <v>XS1117300837</v>
        <stp/>
        <stp>##V3_BDPV12</stp>
        <stp>EK642935 Corp</stp>
        <stp>ID_ISIN</stp>
        <stp>[DATA_BBG.xlsx]BBGdata!R168C2</stp>
        <tr r="B168" s="2"/>
      </tp>
      <tp t="s">
        <v>XS1219499032</v>
        <stp/>
        <stp>##V3_BDPV12</stp>
        <stp>EK858869 Corp</stp>
        <stp>ID_ISIN</stp>
        <stp>[DATA_BBG.xlsx]BBGdata!R112C2</stp>
        <tr r="B112" s="2"/>
      </tp>
      <tp t="s">
        <v>Baa3</v>
        <stp/>
        <stp>##V3_BDPV12</stp>
        <stp>AM717420 Corp</stp>
        <stp>rtg_moody</stp>
        <stp>[DATA_BBG.xlsx]BBGdata!R135C14</stp>
        <tr r="N135" s="2"/>
      </tp>
      <tp t="s">
        <v>XS1224710399</v>
        <stp/>
        <stp>##V3_BDPV12</stp>
        <stp>EK872764 Corp</stp>
        <stp>ID_ISIN</stp>
        <stp>[DATA_BBG.xlsx]BBGdata!R128C2</stp>
        <tr r="B128" s="2"/>
      </tp>
      <tp t="s">
        <v>#N/A N/A</v>
        <stp/>
        <stp>##V3_BDPV12</stp>
        <stp>AR936992 Corp</stp>
        <stp>rtg_moody</stp>
        <stp>[DATA_BBG.xlsx]BBGdata!R171C14</stp>
        <tr r="N171" s="2"/>
      </tp>
      <tp t="s">
        <v>#N/A N/A</v>
        <stp/>
        <stp>##V3_BDPV12</stp>
        <stp>EK642935 Corp</stp>
        <stp>rtg_moody</stp>
        <stp>[DATA_BBG.xlsx]BBGdata!R168C14</stp>
        <tr r="N168" s="2"/>
      </tp>
      <tp t="s">
        <v>Baa2</v>
        <stp/>
        <stp>##V3_BDPV12</stp>
        <stp>EJ811600 Corp</stp>
        <stp>rtg_moody</stp>
        <stp>[DATA_BBG.xlsx]BBGdata!R154C14</stp>
        <tr r="N154" s="2"/>
      </tp>
      <tp t="s">
        <v>Baa2</v>
        <stp/>
        <stp>##V3_BDPV12</stp>
        <stp>EK131372 Corp</stp>
        <stp>rtg_moody</stp>
        <stp>[DATA_BBG.xlsx]BBGdata!R157C14</stp>
        <tr r="N157" s="2"/>
      </tp>
      <tp t="s">
        <v>Baa3</v>
        <stp/>
        <stp>##V3_BDPV12</stp>
        <stp>EK770296 Corp</stp>
        <stp>rtg_moody</stp>
        <stp>[DATA_BBG.xlsx]BBGdata!R137C14</stp>
        <tr r="N137" s="2"/>
      </tp>
      <tp t="s">
        <v>#N/A N/A</v>
        <stp/>
        <stp>##V3_BDPV12</stp>
        <stp>AQ713600 Corp</stp>
        <stp>rtg_moody</stp>
        <stp>[DATA_BBG.xlsx]BBGdata!R179C14</stp>
        <tr r="N179" s="2"/>
      </tp>
      <tp t="s">
        <v>Baa2</v>
        <stp/>
        <stp>##V3_BDPV12</stp>
        <stp>EK117900 Corp</stp>
        <stp>rtg_moody</stp>
        <stp>[DATA_BBG.xlsx]BBGdata!R105C14</stp>
        <tr r="N105" s="2"/>
      </tp>
      <tp t="s">
        <v>Baa2</v>
        <stp/>
        <stp>##V3_BDPV12</stp>
        <stp>EK117900 Corp</stp>
        <stp>rtg_moody</stp>
        <stp>[DATA_BBG.xlsx]BBGdata!R104C14</stp>
        <tr r="N104" s="2"/>
      </tp>
      <tp t="s">
        <v>Baa2</v>
        <stp/>
        <stp>##V3_BDPV12</stp>
        <stp>BJ980509 Corp</stp>
        <stp>rtg_moody</stp>
        <stp>[DATA_BBG.xlsx]BBGdata!R156C14</stp>
        <tr r="N156" s="2"/>
      </tp>
      <tp t="s">
        <v>Ba2u</v>
        <stp/>
        <stp>##V3_BDPV12</stp>
        <stp>AO971106 Corp</stp>
        <stp>rtg_moody</stp>
        <stp>[DATA_BBG.xlsx]BBGdata!R173C14</stp>
        <tr r="N173" s="2"/>
      </tp>
      <tp t="s">
        <v>Ba1</v>
        <stp/>
        <stp>##V3_BDPV12</stp>
        <stp>EK825033 Corp</stp>
        <stp>rtg_moody</stp>
        <stp>[DATA_BBG.xlsx]BBGdata!R129C14</stp>
        <tr r="N129" s="2"/>
      </tp>
      <tp t="s">
        <v>B2</v>
        <stp/>
        <stp>##V3_BDPV12</stp>
        <stp>ED984069 Corp</stp>
        <stp>rtg_moody</stp>
        <stp>[DATA_BBG.xlsx]BBGdata!R189C14</stp>
        <tr r="N189" s="2"/>
      </tp>
      <tp t="s">
        <v>SOLBBB 5.118 PERP</v>
        <stp/>
        <stp>##V3_BDPV12</stp>
        <stp>QJ937853 Corp</stp>
        <stp>security name</stp>
        <stp>[DATA_BBG.xlsx]BBGdata!R2C3</stp>
        <tr r="C2" s="2"/>
      </tp>
      <tp t="s">
        <v>BB+</v>
        <stp/>
        <stp>##V3_BDPV12</stp>
        <stp>EK024568 Corp</stp>
        <stp>bb_composite</stp>
        <stp>[DATA_BBG.xlsx]BBGdata!R98C16</stp>
        <tr r="P98" s="2"/>
      </tp>
      <tp t="s">
        <v>BBB-</v>
        <stp/>
        <stp>##V3_BDPV12</stp>
        <stp>EK508523 Corp</stp>
        <stp>bb_composite</stp>
        <stp>[DATA_BBG.xlsx]BBGdata!R66C16</stp>
        <tr r="P66" s="2"/>
      </tp>
      <tp t="s">
        <v>BBB+</v>
        <stp/>
        <stp>##V3_BDPV12</stp>
        <stp>BK123548 Corp</stp>
        <stp>bb_composite</stp>
        <stp>[DATA_BBG.xlsx]BBGdata!R39C16</stp>
        <tr r="P39" s="2"/>
      </tp>
      <tp t="s">
        <v>BBB-</v>
        <stp/>
        <stp>##V3_BDPV12</stp>
        <stp>EK508571 Corp</stp>
        <stp>bb_composite</stp>
        <stp>[DATA_BBG.xlsx]BBGdata!R69C16</stp>
        <tr r="P69" s="2"/>
      </tp>
      <tp t="s">
        <v>BB+</v>
        <stp/>
        <stp>##V3_BDPV12</stp>
        <stp>EK024532 Corp</stp>
        <stp>bb_composite</stp>
        <stp>[DATA_BBG.xlsx]BBGdata!R95C16</stp>
        <tr r="P95" s="2"/>
      </tp>
      <tp>
        <v>2000000000</v>
        <stp/>
        <stp>##V3_BDPV12</stp>
        <stp>AX916964 Corp</stp>
        <stp>amt_outstanding</stp>
        <stp>[DATA_BBG.xlsx]BBGdata!R82C9</stp>
        <tr r="I82" s="2"/>
      </tp>
      <tp t="s">
        <v>NGGLN</v>
        <stp/>
        <stp>##V3_BDPV12</stp>
        <stp>ZR363807 Corp</stp>
        <stp>ticker</stp>
        <stp>[DATA_BBG.xlsx]BBGdata!R132C4</stp>
        <tr r="D132" s="2"/>
      </tp>
      <tp>
        <v>1000000000</v>
        <stp/>
        <stp>##V3_BDPV12</stp>
        <stp>AQ234625 Corp</stp>
        <stp>amt_outstanding</stp>
        <stp>[DATA_BBG.xlsx]BBGdata!R71C9</stp>
        <tr r="I71" s="2"/>
      </tp>
      <tp>
        <v>500000000</v>
        <stp/>
        <stp>##V3_BDPV12</stp>
        <stp>EK821917 Corp</stp>
        <stp>amt_outstanding</stp>
        <stp>[DATA_BBG.xlsx]BBGdata!R92C9</stp>
        <tr r="I92" s="2"/>
      </tp>
      <tp t="s">
        <v>USD</v>
        <stp/>
        <stp>##V3_BDPV12</stp>
        <stp>QJ787834 Corp</stp>
        <stp>crncy</stp>
        <stp>[DATA_BBG.xlsx]BBGdata!R116C8</stp>
        <tr r="H116" s="2"/>
      </tp>
      <tp t="s">
        <v>EUR</v>
        <stp/>
        <stp>##V3_BDPV12</stp>
        <stp>AN880326 Corp</stp>
        <stp>crncy</stp>
        <stp>[DATA_BBG.xlsx]BBGdata!R158C8</stp>
        <tr r="H158" s="2"/>
      </tp>
      <tp>
        <v>300000000</v>
        <stp/>
        <stp>##V3_BDPV12</stp>
        <stp>EK545606 Corp</stp>
        <stp>amt_outstanding</stp>
        <stp>[DATA_BBG.xlsx]BBGdata!R15C9</stp>
        <tr r="I15" s="2"/>
      </tp>
      <tp t="s">
        <v>EUR</v>
        <stp/>
        <stp>##V3_BDPV12</stp>
        <stp>BK293686 Corp</stp>
        <stp>crncy</stp>
        <stp>[DATA_BBG.xlsx]BBGdata!R138C8</stp>
        <tr r="H138" s="2"/>
      </tp>
      <tp t="s">
        <v>EUR</v>
        <stp/>
        <stp>##V3_BDPV12</stp>
        <stp>ZR363806 Corp</stp>
        <stp>crncy</stp>
        <stp>[DATA_BBG.xlsx]BBGdata!R131C8</stp>
        <tr r="H131" s="2"/>
      </tp>
      <tp t="s">
        <v>EUR</v>
        <stp/>
        <stp>##V3_BDPV12</stp>
        <stp>EK825033 Corp</stp>
        <stp>crncy</stp>
        <stp>[DATA_BBG.xlsx]BBGdata!R129C8</stp>
        <tr r="H129" s="2"/>
      </tp>
      <tp t="s">
        <v>GBP</v>
        <stp/>
        <stp>##V3_BDPV12</stp>
        <stp>EJ516173 Corp</stp>
        <stp>crncy</stp>
        <stp>[DATA_BBG.xlsx]BBGdata!R100C8</stp>
        <tr r="H100" s="2"/>
      </tp>
      <tp t="s">
        <v>AKFAST</v>
        <stp/>
        <stp>##V3_BDPV12</stp>
        <stp>ZP989429 Corp</stp>
        <stp>ticker</stp>
        <stp>[DATA_BBG.xlsx]BBGdata!R172C4</stp>
        <tr r="D172" s="2"/>
      </tp>
      <tp t="s">
        <v>EUR</v>
        <stp/>
        <stp>##V3_BDPV12</stp>
        <stp>AR008123 Corp</stp>
        <stp>crncy</stp>
        <stp>[DATA_BBG.xlsx]BBGdata!R140C8</stp>
        <tr r="H140" s="2"/>
      </tp>
      <tp t="s">
        <v>EUR</v>
        <stp/>
        <stp>##V3_BDPV12</stp>
        <stp>AS640440 Corp</stp>
        <stp>crncy</stp>
        <stp>[DATA_BBG.xlsx]BBGdata!R120C8</stp>
        <tr r="H120" s="2"/>
      </tp>
      <tp t="s">
        <v>EUR</v>
        <stp/>
        <stp>##V3_BDPV12</stp>
        <stp>AS322477 Corp</stp>
        <stp>crncy</stp>
        <stp>[DATA_BBG.xlsx]BBGdata!R186C8</stp>
        <tr r="H186" s="2"/>
      </tp>
      <tp>
        <v>1250000000</v>
        <stp/>
        <stp>##V3_BDPV12</stp>
        <stp>AR738776 Corp</stp>
        <stp>amt_outstanding</stp>
        <stp>[DATA_BBG.xlsx]BBGdata!R72C9</stp>
        <tr r="I72" s="2"/>
      </tp>
      <tp t="s">
        <v>EUR</v>
        <stp/>
        <stp>##V3_BDPV12</stp>
        <stp>AQ026565 Corp</stp>
        <stp>crncy</stp>
        <stp>[DATA_BBG.xlsx]BBGdata!R124C8</stp>
        <tr r="H124" s="2"/>
      </tp>
      <tp t="s">
        <v>FERSM</v>
        <stp/>
        <stp>##V3_BDPV12</stp>
        <stp>AP909674 Corp</stp>
        <stp>ticker</stp>
        <stp>[DATA_BBG.xlsx]BBGdata!R167C4</stp>
        <tr r="D167" s="2"/>
      </tp>
      <tp t="s">
        <v>TRAFIG</v>
        <stp/>
        <stp>##V3_BDPV12</stp>
        <stp>AM679347 Corp</stp>
        <stp>ticker</stp>
        <stp>[DATA_BBG.xlsx]BBGdata!R193C4</stp>
        <tr r="D193" s="2"/>
      </tp>
      <tp t="s">
        <v>FIRMEN</v>
        <stp/>
        <stp>##V3_BDPV12</stp>
        <stp>BJ736567 Corp</stp>
        <stp>ticker</stp>
        <stp>[DATA_BBG.xlsx]BBGdata!R10C4</stp>
        <tr r="D10" s="2"/>
      </tp>
      <tp t="s">
        <v>SESGFP</v>
        <stp/>
        <stp>##V3_BDPV12</stp>
        <stp>AL211915 Corp</stp>
        <stp>ticker</stp>
        <stp>[DATA_BBG.xlsx]BBGdata!R62C4</stp>
        <tr r="D62" s="2"/>
      </tp>
      <tp t="s">
        <v>Ba1</v>
        <stp/>
        <stp>##V3_BDPV12</stp>
        <stp>AX960245 Corp</stp>
        <stp>rtg_moody</stp>
        <stp>[DATA_BBG.xlsx]BBGdata!R19C14</stp>
        <tr r="N19" s="2"/>
      </tp>
      <tp t="s">
        <v>ALLRNV</v>
        <stp/>
        <stp>##V3_BDPV12</stp>
        <stp>AR008123 Corp</stp>
        <stp>ticker</stp>
        <stp>[DATA_BBG.xlsx]BBGdata!R140C4</stp>
        <tr r="D140" s="2"/>
      </tp>
      <tp t="s">
        <v>ACFP</v>
        <stp/>
        <stp>##V3_BDPV12</stp>
        <stp>AW798439 Corp</stp>
        <stp>ticker</stp>
        <stp>[DATA_BBG.xlsx]BBGdata!R163C4</stp>
        <tr r="D163" s="2"/>
      </tp>
      <tp t="s">
        <v>MRKGR</v>
        <stp/>
        <stp>##V3_BDPV12</stp>
        <stp>EK634166 Corp</stp>
        <stp>ticker</stp>
        <stp>[DATA_BBG.xlsx]BBGdata!R11C4</stp>
        <tr r="D11" s="2"/>
      </tp>
      <tp t="s">
        <v>TELEFO</v>
        <stp/>
        <stp>##V3_BDPV12</stp>
        <stp>AQ234625 Corp</stp>
        <stp>ticker</stp>
        <stp>[DATA_BBG.xlsx]BBGdata!R71C4</stp>
        <tr r="D71" s="2"/>
      </tp>
      <tp t="s">
        <v>Baa3</v>
        <stp/>
        <stp>##V3_BDPV12</stp>
        <stp>EK508481 Corp</stp>
        <stp>rtg_moody</stp>
        <stp>[DATA_BBG.xlsx]BBGdata!R63C14</stp>
        <tr r="N63" s="2"/>
      </tp>
      <tp t="s">
        <v>SESGFP</v>
        <stp/>
        <stp>##V3_BDPV12</stp>
        <stp>LW253022 Corp</stp>
        <stp>ticker</stp>
        <stp>[DATA_BBG.xlsx]BBGdata!R61C4</stp>
        <tr r="D61" s="2"/>
      </tp>
      <tp t="s">
        <v>Ba2</v>
        <stp/>
        <stp>##V3_BDPV12</stp>
        <stp>AX520482 Corp</stp>
        <stp>rtg_moody</stp>
        <stp>[DATA_BBG.xlsx]BBGdata!R74C14</stp>
        <tr r="N74" s="2"/>
      </tp>
      <tp t="s">
        <v>VOD</v>
        <stp/>
        <stp>##V3_BDPV12</stp>
        <stp>AU654475 Corp</stp>
        <stp>ticker</stp>
        <stp>[DATA_BBG.xlsx]BBGdata!R80C4</stp>
        <tr r="D80" s="2"/>
      </tp>
      <tp t="s">
        <v>VLVY</v>
        <stp/>
        <stp>##V3_BDPV12</stp>
        <stp>EK628291 Corp</stp>
        <stp>ticker</stp>
        <stp>[DATA_BBG.xlsx]BBGdata!R150C4</stp>
        <tr r="D150" s="2"/>
      </tp>
      <tp t="s">
        <v>BPLN</v>
        <stp/>
        <stp>##V3_BDPV12</stp>
        <stp>BK122273 Corp</stp>
        <stp>ticker</stp>
        <stp>[DATA_BBG.xlsx]BBGdata!R37C4</stp>
        <tr r="D37" s="2"/>
      </tp>
      <tp t="s">
        <v>TELEFO</v>
        <stp/>
        <stp>##V3_BDPV12</stp>
        <stp>QZ498658 Corp</stp>
        <stp>ticker</stp>
        <stp>[DATA_BBG.xlsx]BBGdata!R70C4</stp>
        <tr r="D70" s="2"/>
      </tp>
      <tp>
        <v>1000000000</v>
        <stp/>
        <stp>##V3_BDPV12</stp>
        <stp>QZ730280 Corp</stp>
        <stp>amt_outstanding</stp>
        <stp>[DATA_BBG.xlsx]BBGdata!R44C9</stp>
        <tr r="I44" s="2"/>
      </tp>
      <tp t="s">
        <v>EDF</v>
        <stp/>
        <stp>##V3_BDPV12</stp>
        <stp>EJ516233 Corp</stp>
        <stp>ticker</stp>
        <stp>[DATA_BBG.xlsx]BBGdata!R97C4</stp>
        <tr r="D97" s="2"/>
      </tp>
      <tp t="s">
        <v>ORAFP</v>
        <stp/>
        <stp>##V3_BDPV12</stp>
        <stp>EK508523 Corp</stp>
        <stp>ticker</stp>
        <stp>[DATA_BBG.xlsx]BBGdata!R66C4</stp>
        <tr r="D66" s="2"/>
      </tp>
      <tp t="s">
        <v>JUSTLN</v>
        <stp/>
        <stp>##V3_BDPV12</stp>
        <stp>AX691342 Corp</stp>
        <stp>ticker</stp>
        <stp>[DATA_BBG.xlsx]BBGdata!R188C4</stp>
        <tr r="D188" s="2"/>
      </tp>
      <tp>
        <v>500000000</v>
        <stp/>
        <stp>##V3_BDPV12</stp>
        <stp>ZR655675 Corp</stp>
        <stp>amt_outstanding</stp>
        <stp>[DATA_BBG.xlsx]BBGdata!R77C9</stp>
        <tr r="I77" s="2"/>
      </tp>
      <tp t="s">
        <v>NGGLN</v>
        <stp/>
        <stp>##V3_BDPV12</stp>
        <stp>EJ575377 Corp</stp>
        <stp>ticker</stp>
        <stp>[DATA_BBG.xlsx]BBGdata!R133C4</stp>
        <tr r="D133" s="2"/>
      </tp>
      <tp t="s">
        <v>AKEFP</v>
        <stp/>
        <stp>##V3_BDPV12</stp>
        <stp>ZP482524 Corp</stp>
        <stp>ticker</stp>
        <stp>[DATA_BBG.xlsx]BBGdata!R17C4</stp>
        <tr r="D17" s="2"/>
      </tp>
      <tp t="s">
        <v>TRAFIG</v>
        <stp/>
        <stp>##V3_BDPV12</stp>
        <stp>AZ920495 Corp</stp>
        <stp>ticker</stp>
        <stp>[DATA_BBG.xlsx]BBGdata!R194C4</stp>
        <tr r="D194" s="2"/>
      </tp>
      <tp t="s">
        <v>IBESM</v>
        <stp/>
        <stp>##V3_BDPV12</stp>
        <stp>AR810587 Corp</stp>
        <stp>ticker</stp>
        <stp>[DATA_BBG.xlsx]BBGdata!R125C4</stp>
        <tr r="D125" s="2"/>
      </tp>
      <tp t="s">
        <v>EDF</v>
        <stp/>
        <stp>##V3_BDPV12</stp>
        <stp>EK024610 Corp</stp>
        <stp>ticker</stp>
        <stp>[DATA_BBG.xlsx]BBGdata!R101C4</stp>
        <tr r="D101" s="2"/>
      </tp>
      <tp t="s">
        <v>CPIPGR</v>
        <stp/>
        <stp>##V3_BDPV12</stp>
        <stp>AS322477 Corp</stp>
        <stp>ticker</stp>
        <stp>[DATA_BBG.xlsx]BBGdata!R186C4</stp>
        <tr r="D186" s="2"/>
      </tp>
      <tp t="s">
        <v>DBOERS</v>
        <stp/>
        <stp>##V3_BDPV12</stp>
        <stp>UV391246 Corp</stp>
        <stp>ticker</stp>
        <stp>[DATA_BBG.xlsx]BBGdata!R26C4</stp>
        <tr r="D26" s="2"/>
      </tp>
      <tp t="s">
        <v>#N/A N/A</v>
        <stp/>
        <stp>##V3_BDPV12</stp>
        <stp>AP809058 Corp</stp>
        <stp>rtg_moody</stp>
        <stp>[DATA_BBG.xlsx]BBGdata!R23C14</stp>
        <tr r="N23" s="2"/>
      </tp>
      <tp t="s">
        <v>BNFP</v>
        <stp/>
        <stp>##V3_BDPV12</stp>
        <stp>AP691131 Corp</stp>
        <stp>ticker</stp>
        <stp>[DATA_BBG.xlsx]BBGdata!R24C4</stp>
        <tr r="D24" s="2"/>
      </tp>
      <tp>
        <v>500000000</v>
        <stp/>
        <stp>##V3_BDPV12</stp>
        <stp>ZR570567 Corp</stp>
        <stp>amt_outstanding</stp>
        <stp>[DATA_BBG.xlsx]BBGdata!R67C9</stp>
        <tr r="I67" s="2"/>
      </tp>
      <tp t="s">
        <v>ARNDTN</v>
        <stp/>
        <stp>##V3_BDPV12</stp>
        <stp>AN964724 Corp</stp>
        <stp>ticker</stp>
        <stp>[DATA_BBG.xlsx]BBGdata!R181C4</stp>
        <tr r="D181" s="2"/>
      </tp>
      <tp t="s">
        <v>ORSTED</v>
        <stp/>
        <stp>##V3_BDPV12</stp>
        <stp>AQ077157 Corp</stp>
        <stp>ticker</stp>
        <stp>[DATA_BBG.xlsx]BBGdata!R143C4</stp>
        <tr r="D143" s="2"/>
      </tp>
      <tp t="s">
        <v>IBESM</v>
        <stp/>
        <stp>##V3_BDPV12</stp>
        <stp>AQ026565 Corp</stp>
        <stp>ticker</stp>
        <stp>[DATA_BBG.xlsx]BBGdata!R124C4</stp>
        <tr r="D124" s="2"/>
      </tp>
      <tp>
        <v>500000000</v>
        <stp/>
        <stp>##V3_BDPV12</stp>
        <stp>ZQ782646 Corp</stp>
        <stp>amt_outstanding</stp>
        <stp>[DATA_BBG.xlsx]BBGdata!R99C9</stp>
        <tr r="I99" s="2"/>
      </tp>
      <tp>
        <v>244.92528696671593</v>
        <stp/>
        <stp>##V3_BDPV12</stp>
        <stp>EK508523 Corp</stp>
        <stp>yas_ispread</stp>
        <stp>[DATA_BBG.xlsx]BBGdata!R66C12</stp>
        <tr r="L66" s="2"/>
      </tp>
      <tp>
        <v>218.51511369089914</v>
        <stp/>
        <stp>##V3_BDPV12</stp>
        <stp>EK508571 Corp</stp>
        <stp>yas_ispread</stp>
        <stp>[DATA_BBG.xlsx]BBGdata!R69C12</stp>
        <tr r="L69" s="2"/>
      </tp>
      <tp t="s">
        <v>CALLABLE</v>
        <stp/>
        <stp>##V3_BDPV12</stp>
        <stp>QJ787834 Corp</stp>
        <stp>mty_typ</stp>
        <stp>[DATA_BBG.xlsx]BBGdata!R116C7</stp>
        <tr r="G116" s="2"/>
      </tp>
      <tp>
        <v>158.44437834169281</v>
        <stp/>
        <stp>##V3_BDPV12</stp>
        <stp>EK508481 Corp</stp>
        <stp>yas_ispread</stp>
        <stp>[DATA_BBG.xlsx]BBGdata!R63C12</stp>
        <tr r="L63" s="2"/>
      </tp>
      <tp>
        <v>350.59474142635855</v>
        <stp/>
        <stp>##V3_BDPV12</stp>
        <stp>EK848378 Corp</stp>
        <stp>yas_ispread</stp>
        <stp>[DATA_BBG.xlsx]BBGdata!R55C12</stp>
        <tr r="L55" s="2"/>
      </tp>
      <tp>
        <v>183.55770116263295</v>
        <stp/>
        <stp>##V3_BDPV12</stp>
        <stp>EK648265 Corp</stp>
        <stp>yas_ispread</stp>
        <stp>[DATA_BBG.xlsx]BBGdata!R12C12</stp>
        <tr r="L12" s="2"/>
      </tp>
      <tp t="s">
        <v>#N/A N/A</v>
        <stp/>
        <stp>##V3_BDPV12</stp>
        <stp>EK888464 Corp</stp>
        <stp>interval_avg</stp>
        <stp>[DATA_BBG.xlsx]BBGdata!R141C17</stp>
        <stp>calc_interval=30d</stp>
        <stp>market_data_override=blp_i_sprd_mid</stp>
        <tr r="Q141" s="2"/>
      </tp>
      <tp t="s">
        <v>#N/A N/A</v>
        <stp/>
        <stp>##V3_BDPV12</stp>
        <stp>ED984069 Corp</stp>
        <stp>interval_avg</stp>
        <stp>[DATA_BBG.xlsx]BBGdata!R189C17</stp>
        <stp>calc_interval=30d</stp>
        <stp>market_data_override=blp_i_sprd_mid</stp>
        <tr r="Q189" s="2"/>
      </tp>
      <tp t="s">
        <v>Ba1</v>
        <stp/>
        <stp>##V3_BDPV12</stp>
        <stp>ZS668300 Corp</stp>
        <stp>rtg_moody</stp>
        <stp>[DATA_BBG.xlsx]BBGdata!R119C14</stp>
        <tr r="N119" s="2"/>
      </tp>
      <tp t="s">
        <v>#N/A N/A</v>
        <stp/>
        <stp>##V3_BDPV12</stp>
        <stp>ZQ258633 Corp</stp>
        <stp>rtg_moody</stp>
        <stp>[DATA_BBG.xlsx]BBGdata!R164C14</stp>
        <tr r="N164" s="2"/>
      </tp>
      <tp t="s">
        <v>XS1934875219</v>
        <stp/>
        <stp>##V3_BDPV12</stp>
        <stp>AX691342 Corp</stp>
        <stp>ID_ISIN</stp>
        <stp>[DATA_BBG.xlsx]BBGdata!R188C2</stp>
        <tr r="B188" s="2"/>
      </tp>
      <tp t="s">
        <v>XS0222524372</v>
        <stp/>
        <stp>##V3_BDPV12</stp>
        <stp>ED984069 Corp</stp>
        <stp>ID_ISIN</stp>
        <stp>[DATA_BBG.xlsx]BBGdata!R189C2</stp>
        <tr r="B189" s="2"/>
      </tp>
      <tp t="s">
        <v>FR0012650281</v>
        <stp/>
        <stp>##V3_BDPV12</stp>
        <stp>EK808355 Corp</stp>
        <stp>ID_ISIN</stp>
        <stp>[DATA_BBG.xlsx]BBGdata!R165C2</stp>
        <tr r="B165" s="2"/>
      </tp>
      <tp t="s">
        <v>Baa2</v>
        <stp/>
        <stp>##V3_BDPV12</stp>
        <stp>AZ851393 Corp</stp>
        <stp>rtg_moody</stp>
        <stp>[DATA_BBG.xlsx]BBGdata!R107C14</stp>
        <tr r="N107" s="2"/>
      </tp>
      <tp t="s">
        <v>Ba1</v>
        <stp/>
        <stp>##V3_BDPV12</stp>
        <stp>AS640422 Corp</stp>
        <stp>rtg_moody</stp>
        <stp>[DATA_BBG.xlsx]BBGdata!R117C14</stp>
        <tr r="N117" s="2"/>
      </tp>
      <tp t="s">
        <v>Baa3</v>
        <stp/>
        <stp>##V3_BDPV12</stp>
        <stp>AR810587 Corp</stp>
        <stp>rtg_moody</stp>
        <stp>[DATA_BBG.xlsx]BBGdata!R125C14</stp>
        <tr r="N125" s="2"/>
      </tp>
      <tp>
        <v>400000000</v>
        <stp/>
        <stp>##V3_BDPV12</stp>
        <stp>QJ787834 Corp</stp>
        <stp>amt_outstanding</stp>
        <stp>[DATA_BBG.xlsx]BBGdata!R116C9</stp>
        <tr r="I116" s="2"/>
      </tp>
      <tp>
        <v>1518.2539999999999</v>
        <stp/>
        <stp>##V3_BDPV12</stp>
        <stp>EK808355 Corp</stp>
        <stp>interval_high</stp>
        <stp>[DATA_BBG.xlsx]BBGdata!R165C20</stp>
        <stp>calc_interval=30d</stp>
        <stp>market_data_override=blp_i_sprd_mid</stp>
        <tr r="T165" s="2"/>
      </tp>
      <tp>
        <v>333.40199999999999</v>
        <stp/>
        <stp>##V3_BDPV12</stp>
        <stp>BK293686 Corp</stp>
        <stp>interval_high</stp>
        <stp>[DATA_BBG.xlsx]BBGdata!R138C20</stp>
        <stp>calc_interval=30d</stp>
        <stp>market_data_override=blp_i_sprd_mid</stp>
        <tr r="T138" s="2"/>
      </tp>
      <tp>
        <v>383.36700000000002</v>
        <stp/>
        <stp>##V3_BDPV12</stp>
        <stp>EK872764 Corp</stp>
        <stp>interval_high</stp>
        <stp>[DATA_BBG.xlsx]BBGdata!R128C20</stp>
        <stp>calc_interval=30d</stp>
        <stp>market_data_override=blp_i_sprd_mid</stp>
        <tr r="T128" s="2"/>
      </tp>
      <tp t="s">
        <v>NR</v>
        <stp/>
        <stp>##V3_BDPV12</stp>
        <stp>BJ736567 Corp</stp>
        <stp>bb_composite</stp>
        <stp>[DATA_BBG.xlsx]BBGdata!R10C16</stp>
        <tr r="P10" s="2"/>
      </tp>
      <tp t="s">
        <v>BBB-</v>
        <stp/>
        <stp>##V3_BDPV12</stp>
        <stp>EK508481 Corp</stp>
        <stp>bb_composite</stp>
        <stp>[DATA_BBG.xlsx]BBGdata!R63C16</stp>
        <tr r="P63" s="2"/>
      </tp>
      <tp t="s">
        <v>BB</v>
        <stp/>
        <stp>##V3_BDPV12</stp>
        <stp>EK143492 Corp</stp>
        <stp>bb_composite</stp>
        <stp>[DATA_BBG.xlsx]BBGdata!R73C16</stp>
        <tr r="P73" s="2"/>
      </tp>
      <tp>
        <v>550000000</v>
        <stp/>
        <stp>##V3_BDPV12</stp>
        <stp>AL211915 Corp</stp>
        <stp>amt_outstanding</stp>
        <stp>[DATA_BBG.xlsx]BBGdata!R62C9</stp>
        <tr r="I62" s="2"/>
      </tp>
      <tp>
        <v>2500000000</v>
        <stp/>
        <stp>##V3_BDPV12</stp>
        <stp>BK122273 Corp</stp>
        <stp>amt_outstanding</stp>
        <stp>[DATA_BBG.xlsx]BBGdata!R37C9</stp>
        <tr r="I37" s="2"/>
      </tp>
      <tp>
        <v>750000000</v>
        <stp/>
        <stp>##V3_BDPV12</stp>
        <stp>LW253022 Corp</stp>
        <stp>amt_outstanding</stp>
        <stp>[DATA_BBG.xlsx]BBGdata!R61C9</stp>
        <tr r="I61" s="2"/>
      </tp>
      <tp t="s">
        <v>ACFP</v>
        <stp/>
        <stp>##V3_BDPV12</stp>
        <stp>ZQ258633 Corp</stp>
        <stp>ticker</stp>
        <stp>[DATA_BBG.xlsx]BBGdata!R164C4</stp>
        <tr r="D164" s="2"/>
      </tp>
      <tp>
        <v>500000000</v>
        <stp/>
        <stp>##V3_BDPV12</stp>
        <stp>AO148682 Corp</stp>
        <stp>amt_outstanding</stp>
        <stp>[DATA_BBG.xlsx]BBGdata!R20C9</stp>
        <tr r="I20" s="2"/>
      </tp>
      <tp t="s">
        <v>EUR</v>
        <stp/>
        <stp>##V3_BDPV12</stp>
        <stp>AS640422 Corp</stp>
        <stp>crncy</stp>
        <stp>[DATA_BBG.xlsx]BBGdata!R117C8</stp>
        <tr r="H117" s="2"/>
      </tp>
      <tp t="s">
        <v>EUR</v>
        <stp/>
        <stp>##V3_BDPV12</stp>
        <stp>AX076550 Corp</stp>
        <stp>crncy</stp>
        <stp>[DATA_BBG.xlsx]BBGdata!R126C8</stp>
        <tr r="H126" s="2"/>
      </tp>
      <tp t="s">
        <v>#N/A N/A</v>
        <stp/>
        <stp>##V3_BDPV12</stp>
        <stp>EK856946 Corp</stp>
        <stp>rtg_moody</stp>
        <stp>[DATA_BBG.xlsx]BBGdata!R22C14</stp>
        <tr r="N22" s="2"/>
      </tp>
      <tp t="s">
        <v>EDF</v>
        <stp/>
        <stp>##V3_BDPV12</stp>
        <stp>AU669900 Corp</stp>
        <stp>ticker</stp>
        <stp>[DATA_BBG.xlsx]BBGdata!R96C4</stp>
        <tr r="D96" s="2"/>
      </tp>
      <tp t="s">
        <v>KPN</v>
        <stp/>
        <stp>##V3_BDPV12</stp>
        <stp>EJ606316 Corp</stp>
        <stp>ticker</stp>
        <stp>[DATA_BBG.xlsx]BBGdata!R57C4</stp>
        <tr r="D57" s="2"/>
      </tp>
      <tp t="s">
        <v>Baa2</v>
        <stp/>
        <stp>##V3_BDPV12</stp>
        <stp>EJ814840 Corp</stp>
        <stp>rtg_moody</stp>
        <stp>[DATA_BBG.xlsx]BBGdata!R54C14</stp>
        <tr r="N54" s="2"/>
      </tp>
      <tp t="s">
        <v>#N/A N/A</v>
        <stp/>
        <stp>##V3_BDPV12</stp>
        <stp>BJ924355 Corp</stp>
        <stp>rtg_moody</stp>
        <stp>[DATA_BBG.xlsx]BBGdata!R27C14</stp>
        <tr r="N27" s="2"/>
      </tp>
      <tp t="s">
        <v>TOTAL</v>
        <stp/>
        <stp>##V3_BDPV12</stp>
        <stp>EK755354 Corp</stp>
        <stp>ticker</stp>
        <stp>[DATA_BBG.xlsx]BBGdata!R42C4</stp>
        <tr r="D42" s="2"/>
      </tp>
      <tp t="s">
        <v>ORAFP</v>
        <stp/>
        <stp>##V3_BDPV12</stp>
        <stp>ZS023353 Corp</stp>
        <stp>ticker</stp>
        <stp>[DATA_BBG.xlsx]BBGdata!R65C4</stp>
        <tr r="D65" s="2"/>
      </tp>
      <tp t="s">
        <v>AKEFP</v>
        <stp/>
        <stp>##V3_BDPV12</stp>
        <stp>EK545606 Corp</stp>
        <stp>ticker</stp>
        <stp>[DATA_BBG.xlsx]BBGdata!R15C4</stp>
        <tr r="D15" s="2"/>
      </tp>
      <tp t="s">
        <v>Ba1</v>
        <stp/>
        <stp>##V3_BDPV12</stp>
        <stp>EK814844 Corp</stp>
        <stp>rtg_moody</stp>
        <stp>[DATA_BBG.xlsx]BBGdata!R34C14</stp>
        <tr r="N34" s="2"/>
      </tp>
      <tp t="s">
        <v>BALDER</v>
        <stp/>
        <stp>##V3_BDPV12</stp>
        <stp>AO971106 Corp</stp>
        <stp>ticker</stp>
        <stp>[DATA_BBG.xlsx]BBGdata!R173C4</stp>
        <tr r="D173" s="2"/>
      </tp>
      <tp t="s">
        <v>SOLBBB</v>
        <stp/>
        <stp>##V3_BDPV12</stp>
        <stp>EJ917655 Corp</stp>
        <stp>ticker</stp>
        <stp>[DATA_BBG.xlsx]BBGdata!R3C4</stp>
        <tr r="D3" s="2"/>
      </tp>
      <tp t="s">
        <v>Ba1</v>
        <stp/>
        <stp>##V3_BDPV12</stp>
        <stp>BJ814648 Corp</stp>
        <stp>rtg_moody</stp>
        <stp>[DATA_BBG.xlsx]BBGdata!R35C14</stp>
        <tr r="N35" s="2"/>
      </tp>
      <tp t="s">
        <v>EDF</v>
        <stp/>
        <stp>##V3_BDPV12</stp>
        <stp>EJ516173 Corp</stp>
        <stp>ticker</stp>
        <stp>[DATA_BBG.xlsx]BBGdata!R100C4</stp>
        <tr r="D100" s="2"/>
      </tp>
      <tp t="s">
        <v>Ba1</v>
        <stp/>
        <stp>##V3_BDPV12</stp>
        <stp>BJ815149 Corp</stp>
        <stp>rtg_moody</stp>
        <stp>[DATA_BBG.xlsx]BBGdata!R36C14</stp>
        <tr r="N36" s="2"/>
      </tp>
      <tp t="s">
        <v>BPLN</v>
        <stp/>
        <stp>##V3_BDPV12</stp>
        <stp>BK116008 Corp</stp>
        <stp>ticker</stp>
        <stp>[DATA_BBG.xlsx]BBGdata!R41C4</stp>
        <tr r="D41" s="2"/>
      </tp>
      <tp t="s">
        <v>BHP</v>
        <stp/>
        <stp>##V3_BDPV12</stp>
        <stp>QJ190690 Corp</stp>
        <stp>ticker</stp>
        <stp>[DATA_BBG.xlsx]BBGdata!R48C4</stp>
        <tr r="D48" s="2"/>
      </tp>
      <tp t="s">
        <v>BHP</v>
        <stp/>
        <stp>##V3_BDPV12</stp>
        <stp>QJ190880 Corp</stp>
        <stp>ticker</stp>
        <stp>[DATA_BBG.xlsx]BBGdata!R49C4</stp>
        <tr r="D49" s="2"/>
      </tp>
      <tp t="s">
        <v>#N/A N/A</v>
        <stp/>
        <stp>##V3_BDPV12</stp>
        <stp>UV309787 Corp</stp>
        <stp>rtg_moody</stp>
        <stp>[DATA_BBG.xlsx]BBGdata!R191C14</stp>
        <tr r="N191" s="2"/>
      </tp>
      <tp>
        <v>725000000</v>
        <stp/>
        <stp>##V3_BDPV12</stp>
        <stp>QZ716550 Corp</stp>
        <stp>amt_outstanding</stp>
        <stp>[DATA_BBG.xlsx]BBGdata!R106C9</stp>
        <tr r="I106" s="2"/>
      </tp>
      <tp t="s">
        <v>XS1757377400</v>
        <stp/>
        <stp>##V3_BDPV12</stp>
        <stp>AR008123 Corp</stp>
        <stp>ID_ISIN</stp>
        <stp>[DATA_BBG.xlsx]BBGdata!R140C2</stp>
        <tr r="B140" s="2"/>
      </tp>
      <tp>
        <v>220.1706551724138</v>
        <stp/>
        <stp>##V3_BDPV12</stp>
        <stp>AM888722 Corp</stp>
        <stp>interval_avg</stp>
        <stp>[DATA_BBG.xlsx]BBGdata!R114C17</stp>
        <stp>calc_interval=30d</stp>
        <stp>market_data_override=blp_i_sprd_mid</stp>
        <tr r="Q114" s="2"/>
      </tp>
      <tp>
        <v>500000000</v>
        <stp/>
        <stp>##V3_BDPV12</stp>
        <stp>ZP989429 Corp</stp>
        <stp>amt_outstanding</stp>
        <stp>[DATA_BBG.xlsx]BBGdata!R172C9</stp>
        <tr r="I172" s="2"/>
      </tp>
      <tp t="s">
        <v>XS2035564629</v>
        <stp/>
        <stp>##V3_BDPV12</stp>
        <stp>AZ851450 Corp</stp>
        <stp>ID_ISIN</stp>
        <stp>[DATA_BBG.xlsx]BBGdata!R109C2</stp>
        <tr r="B109" s="2"/>
      </tp>
      <tp t="s">
        <v>#N/A N/A</v>
        <stp/>
        <stp>##V3_BDPV12</stp>
        <stp>ZP659512 Corp</stp>
        <stp>rtg_moody</stp>
        <stp>[DATA_BBG.xlsx]BBGdata!R177C14</stp>
        <tr r="N177" s="2"/>
      </tp>
      <tp>
        <v>267.95310344827595</v>
        <stp/>
        <stp>##V3_BDPV12</stp>
        <stp>EK628291 Corp</stp>
        <stp>interval_avg</stp>
        <stp>[DATA_BBG.xlsx]BBGdata!R150C17</stp>
        <stp>calc_interval=30d</stp>
        <stp>market_data_override=blp_i_sprd_mid</stp>
        <tr r="Q150" s="2"/>
      </tp>
      <tp>
        <v>1081.0903214285715</v>
        <stp/>
        <stp>##V3_BDPV12</stp>
        <stp>AX691342 Corp</stp>
        <stp>interval_avg</stp>
        <stp>[DATA_BBG.xlsx]BBGdata!R188C17</stp>
        <stp>calc_interval=30d</stp>
        <stp>market_data_override=blp_i_sprd_mid</stp>
        <tr r="Q188" s="2"/>
      </tp>
      <tp t="s">
        <v>CALLABLE</v>
        <stp/>
        <stp>##V3_BDPV12</stp>
        <stp>ZP989429 Corp</stp>
        <stp>mty_typ</stp>
        <stp>[DATA_BBG.xlsx]BBGdata!R172C7</stp>
        <tr r="G172" s="2"/>
      </tp>
      <tp t="s">
        <v>Ba1</v>
        <stp/>
        <stp>##V3_BDPV12</stp>
        <stp>EK013966 Corp</stp>
        <stp>rtg_moody</stp>
        <stp>[DATA_BBG.xlsx]BBGdata!R122C14</stp>
        <tr r="N122" s="2"/>
      </tp>
      <tp t="s">
        <v>Baa3</v>
        <stp/>
        <stp>##V3_BDPV12</stp>
        <stp>AQ026565 Corp</stp>
        <stp>rtg_moody</stp>
        <stp>[DATA_BBG.xlsx]BBGdata!R124C14</stp>
        <tr r="N124" s="2"/>
      </tp>
      <tp t="s">
        <v>Baa3</v>
        <stp/>
        <stp>##V3_BDPV12</stp>
        <stp>AX076550 Corp</stp>
        <stp>rtg_moody</stp>
        <stp>[DATA_BBG.xlsx]BBGdata!R126C14</stp>
        <tr r="N126" s="2"/>
      </tp>
      <tp t="s">
        <v>XS1629774230</v>
        <stp/>
        <stp>##V3_BDPV12</stp>
        <stp>AN880326 Corp</stp>
        <stp>ID_ISIN</stp>
        <stp>[DATA_BBG.xlsx]BBGdata!R158C2</stp>
        <tr r="B158" s="2"/>
      </tp>
      <tp t="s">
        <v>XS2195190520</v>
        <stp/>
        <stp>##V3_BDPV12</stp>
        <stp>BK293686 Corp</stp>
        <stp>ID_ISIN</stp>
        <stp>[DATA_BBG.xlsx]BBGdata!R138C2</stp>
        <tr r="B138" s="2"/>
      </tp>
      <tp t="s">
        <v>Ba2</v>
        <stp/>
        <stp>##V3_BDPV12</stp>
        <stp>AW875570 Corp</stp>
        <stp>rtg_moody</stp>
        <stp>[DATA_BBG.xlsx]BBGdata!R147C14</stp>
        <tr r="N147" s="2"/>
      </tp>
      <tp t="s">
        <v>Ba1</v>
        <stp/>
        <stp>##V3_BDPV12</stp>
        <stp>EJ670730 Corp</stp>
        <stp>rtg_moody</stp>
        <stp>[DATA_BBG.xlsx]BBGdata!R118C14</stp>
        <tr r="N118" s="2"/>
      </tp>
      <tp t="s">
        <v>Ba1</v>
        <stp/>
        <stp>##V3_BDPV12</stp>
        <stp>EJ817236 Corp</stp>
        <stp>rtg_moody</stp>
        <stp>[DATA_BBG.xlsx]BBGdata!R121C14</stp>
        <tr r="N121" s="2"/>
      </tp>
      <tp>
        <v>1031.377724137931</v>
        <stp/>
        <stp>##V3_BDPV12</stp>
        <stp>AZ920495 Corp</stp>
        <stp>interval_avg</stp>
        <stp>[DATA_BBG.xlsx]BBGdata!R194C17</stp>
        <stp>calc_interval=30d</stp>
        <stp>market_data_override=blp_i_sprd_mid</stp>
        <tr r="Q194" s="2"/>
      </tp>
      <tp t="s">
        <v>CALLABLE</v>
        <stp/>
        <stp>##V3_BDPV12</stp>
        <stp>QZ716550 Corp</stp>
        <stp>mty_typ</stp>
        <stp>[DATA_BBG.xlsx]BBGdata!R106C7</stp>
        <tr r="G106" s="2"/>
      </tp>
      <tp t="s">
        <v>#N/A N/A</v>
        <stp/>
        <stp>##V3_BDPV12</stp>
        <stp>AZ920495 Corp</stp>
        <stp>rtg_moody</stp>
        <stp>[DATA_BBG.xlsx]BBGdata!R194C14</stp>
        <tr r="N194" s="2"/>
      </tp>
      <tp t="s">
        <v>XS1216020161</v>
        <stp/>
        <stp>##V3_BDPV12</stp>
        <stp>EK825033 Corp</stp>
        <stp>ID_ISIN</stp>
        <stp>[DATA_BBG.xlsx]BBGdata!R129C2</stp>
        <tr r="B129" s="2"/>
      </tp>
      <tp t="s">
        <v>XS1196714429</v>
        <stp/>
        <stp>##V3_BDPV12</stp>
        <stp>EK768069 Corp</stp>
        <stp>ID_ISIN</stp>
        <stp>[DATA_BBG.xlsx]BBGdata!R134C2</stp>
        <tr r="B134" s="2"/>
      </tp>
      <tp>
        <v>480.67646065837533</v>
        <stp/>
        <stp>##V3_BDPV12</stp>
        <stp>AM714338 Corp</stp>
        <stp>interval_high</stp>
        <stp>[DATA_BBG.xlsx]BBGdata!R139C20</stp>
        <stp>calc_interval=30d</stp>
        <stp>market_data_override=blp_i_sprd_mid</stp>
        <tr r="T139" s="2"/>
      </tp>
      <tp>
        <v>427.00599999999997</v>
        <stp/>
        <stp>##V3_BDPV12</stp>
        <stp>EK131372 Corp</stp>
        <stp>interval_high</stp>
        <stp>[DATA_BBG.xlsx]BBGdata!R157C20</stp>
        <stp>calc_interval=30d</stp>
        <stp>market_data_override=blp_i_sprd_mid</stp>
        <tr r="T157" s="2"/>
      </tp>
      <tp>
        <v>538.51800000000003</v>
        <stp/>
        <stp>##V3_BDPV12</stp>
        <stp>EK024610 Corp</stp>
        <stp>interval_high</stp>
        <stp>[DATA_BBG.xlsx]BBGdata!R101C20</stp>
        <stp>calc_interval=30d</stp>
        <stp>market_data_override=blp_i_sprd_mid</stp>
        <tr r="T101" s="2"/>
      </tp>
      <tp>
        <v>185.31800000000001</v>
        <stp/>
        <stp>##V3_BDPV12</stp>
        <stp>EJ723329 Corp</stp>
        <stp>interval_high</stp>
        <stp>[DATA_BBG.xlsx]BBGdata!R142C20</stp>
        <stp>calc_interval=30d</stp>
        <stp>market_data_override=blp_i_sprd_mid</stp>
        <tr r="T142" s="2"/>
      </tp>
      <tp>
        <v>523.58100000000002</v>
        <stp/>
        <stp>##V3_BDPV12</stp>
        <stp>EK131366 Corp</stp>
        <stp>interval_high</stp>
        <stp>[DATA_BBG.xlsx]BBGdata!R151C20</stp>
        <stp>calc_interval=30d</stp>
        <stp>market_data_override=blp_i_sprd_mid</stp>
        <tr r="T151" s="2"/>
      </tp>
      <tp t="s">
        <v>BB+</v>
        <stp/>
        <stp>##V3_BDPV12</stp>
        <stp>BJ814648 Corp</stp>
        <stp>bb_composite</stp>
        <stp>[DATA_BBG.xlsx]BBGdata!R35C16</stp>
        <tr r="P35" s="2"/>
      </tp>
      <tp t="s">
        <v>BBB+</v>
        <stp/>
        <stp>##V3_BDPV12</stp>
        <stp>QJ190690 Corp</stp>
        <stp>bb_composite</stp>
        <stp>[DATA_BBG.xlsx]BBGdata!R48C16</stp>
        <tr r="P48" s="2"/>
      </tp>
      <tp t="s">
        <v>EUR</v>
        <stp/>
        <stp>##V3_BDPV12</stp>
        <stp>ZS108668 Corp</stp>
        <stp>crncy</stp>
        <stp>[DATA_BBG.xlsx]BBGdata!R187C8</stp>
        <tr r="H187" s="2"/>
      </tp>
      <tp t="s">
        <v>GYCGR</v>
        <stp/>
        <stp>##V3_BDPV12</stp>
        <stp>QZ509895 Corp</stp>
        <stp>ticker</stp>
        <stp>[DATA_BBG.xlsx]BBGdata!R184C4</stp>
        <tr r="D184" s="2"/>
      </tp>
      <tp t="s">
        <v>NGGLN</v>
        <stp/>
        <stp>##V3_BDPV12</stp>
        <stp>ZR363806 Corp</stp>
        <stp>ticker</stp>
        <stp>[DATA_BBG.xlsx]BBGdata!R131C4</stp>
        <tr r="D131" s="2"/>
      </tp>
      <tp>
        <v>1000000000</v>
        <stp/>
        <stp>##V3_BDPV12</stp>
        <stp>EK143492 Corp</stp>
        <stp>amt_outstanding</stp>
        <stp>[DATA_BBG.xlsx]BBGdata!R73C9</stp>
        <tr r="I73" s="2"/>
      </tp>
      <tp t="s">
        <v>USD</v>
        <stp/>
        <stp>##V3_BDPV12</stp>
        <stp>EJ530879 Corp</stp>
        <stp>crncy</stp>
        <stp>[DATA_BBG.xlsx]BBGdata!R102C8</stp>
        <tr r="H102" s="2"/>
      </tp>
      <tp>
        <v>1000000000</v>
        <stp/>
        <stp>##V3_BDPV12</stp>
        <stp>EK041235 Corp</stp>
        <stp>amt_outstanding</stp>
        <stp>[DATA_BBG.xlsx]BBGdata!R64C9</stp>
        <tr r="I64" s="2"/>
      </tp>
      <tp>
        <v>1250000000</v>
        <stp/>
        <stp>##V3_BDPV12</stp>
        <stp>EJ516233 Corp</stp>
        <stp>amt_outstanding</stp>
        <stp>[DATA_BBG.xlsx]BBGdata!R97C9</stp>
        <tr r="I97" s="2"/>
      </tp>
      <tp t="s">
        <v>EUR</v>
        <stp/>
        <stp>##V3_BDPV12</stp>
        <stp>EK785024 Corp</stp>
        <stp>crncy</stp>
        <stp>[DATA_BBG.xlsx]BBGdata!R115C8</stp>
        <tr r="H115" s="2"/>
      </tp>
      <tp>
        <v>500000000</v>
        <stp/>
        <stp>##V3_BDPV12</stp>
        <stp>AL243419 Corp</stp>
        <stp>amt_outstanding</stp>
        <stp>[DATA_BBG.xlsx]BBGdata!R18C9</stp>
        <tr r="I18" s="2"/>
      </tp>
      <tp>
        <v>550000000</v>
        <stp/>
        <stp>##V3_BDPV12</stp>
        <stp>EJ814840 Corp</stp>
        <stp>amt_outstanding</stp>
        <stp>[DATA_BBG.xlsx]BBGdata!R54C9</stp>
        <tr r="I54" s="2"/>
      </tp>
      <tp>
        <v>266900000</v>
        <stp/>
        <stp>##V3_BDPV12</stp>
        <stp>EK024532 Corp</stp>
        <stp>amt_outstanding</stp>
        <stp>[DATA_BBG.xlsx]BBGdata!R95C9</stp>
        <tr r="I95" s="2"/>
      </tp>
      <tp>
        <v>500000000</v>
        <stp/>
        <stp>##V3_BDPV12</stp>
        <stp>AZ371883 Corp</stp>
        <stp>amt_outstanding</stp>
        <stp>[DATA_BBG.xlsx]BBGdata!R91C9</stp>
        <tr r="I91" s="2"/>
      </tp>
      <tp t="s">
        <v>EUR</v>
        <stp/>
        <stp>##V3_BDPV12</stp>
        <stp>AZ576858 Corp</stp>
        <stp>crncy</stp>
        <stp>[DATA_BBG.xlsx]BBGdata!R180C8</stp>
        <tr r="H180" s="2"/>
      </tp>
      <tp t="s">
        <v>EUR</v>
        <stp/>
        <stp>##V3_BDPV12</stp>
        <stp>ZR668027 Corp</stp>
        <stp>crncy</stp>
        <stp>[DATA_BBG.xlsx]BBGdata!R174C8</stp>
        <tr r="H174" s="2"/>
      </tp>
      <tp t="s">
        <v>GBP</v>
        <stp/>
        <stp>##V3_BDPV12</stp>
        <stp>AM717420 Corp</stp>
        <stp>crncy</stp>
        <stp>[DATA_BBG.xlsx]BBGdata!R135C8</stp>
        <tr r="H135" s="2"/>
      </tp>
      <tp>
        <v>1250000000</v>
        <stp/>
        <stp>##V3_BDPV12</stp>
        <stp>EK508523 Corp</stp>
        <stp>amt_outstanding</stp>
        <stp>[DATA_BBG.xlsx]BBGdata!R66C9</stp>
        <tr r="I66" s="2"/>
      </tp>
      <tp t="s">
        <v>HEIBOS</v>
        <stp/>
        <stp>##V3_BDPV12</stp>
        <stp>ZQ578143 Corp</stp>
        <stp>ticker</stp>
        <stp>[DATA_BBG.xlsx]BBGdata!R175C4</stp>
        <tr r="D175" s="2"/>
      </tp>
      <tp t="s">
        <v>GBP</v>
        <stp/>
        <stp>##V3_BDPV12</stp>
        <stp>EK024610 Corp</stp>
        <stp>crncy</stp>
        <stp>[DATA_BBG.xlsx]BBGdata!R101C8</stp>
        <tr r="H101" s="2"/>
      </tp>
      <tp t="s">
        <v>EUR</v>
        <stp/>
        <stp>##V3_BDPV12</stp>
        <stp>ZP659512 Corp</stp>
        <stp>crncy</stp>
        <stp>[DATA_BBG.xlsx]BBGdata!R177C8</stp>
        <tr r="H177" s="2"/>
      </tp>
      <tp t="s">
        <v>AKEFP</v>
        <stp/>
        <stp>##V3_BDPV12</stp>
        <stp>AZ018655 Corp</stp>
        <stp>ticker</stp>
        <stp>[DATA_BBG.xlsx]BBGdata!R16C4</stp>
        <tr r="D16" s="2"/>
      </tp>
      <tp t="s">
        <v>TELEFO</v>
        <stp/>
        <stp>##V3_BDPV12</stp>
        <stp>ZP707724 Corp</stp>
        <stp>ticker</stp>
        <stp>[DATA_BBG.xlsx]BBGdata!R76C4</stp>
        <tr r="D76" s="2"/>
      </tp>
      <tp t="s">
        <v>A2</v>
        <stp/>
        <stp>##V3_BDPV12</stp>
        <stp>QZ730280 Corp</stp>
        <stp>rtg_moody</stp>
        <stp>[DATA_BBG.xlsx]BBGdata!R44C14</stp>
        <tr r="N44" s="2"/>
      </tp>
      <tp t="s">
        <v>Ba1</v>
        <stp/>
        <stp>##V3_BDPV12</stp>
        <stp>AU692498 Corp</stp>
        <stp>rtg_moody</stp>
        <stp>[DATA_BBG.xlsx]BBGdata!R79C14</stp>
        <tr r="N79" s="2"/>
      </tp>
      <tp t="s">
        <v>MRKGR</v>
        <stp/>
        <stp>##V3_BDPV12</stp>
        <stp>AZ208021 Corp</stp>
        <stp>ticker</stp>
        <stp>[DATA_BBG.xlsx]BBGdata!R13C4</stp>
        <tr r="D13" s="2"/>
      </tp>
      <tp t="s">
        <v>Ba1</v>
        <stp/>
        <stp>##V3_BDPV12</stp>
        <stp>EK864970 Corp</stp>
        <stp>rtg_moody</stp>
        <stp>[DATA_BBG.xlsx]BBGdata!R56C14</stp>
        <tr r="N56" s="2"/>
      </tp>
      <tp t="s">
        <v>BHP</v>
        <stp/>
        <stp>##V3_BDPV12</stp>
        <stp>QJ201812 Corp</stp>
        <stp>ticker</stp>
        <stp>[DATA_BBG.xlsx]BBGdata!R50C4</stp>
        <tr r="D50" s="2"/>
      </tp>
      <tp t="s">
        <v>Ba1</v>
        <stp/>
        <stp>##V3_BDPV12</stp>
        <stp>AX916964 Corp</stp>
        <stp>rtg_moody</stp>
        <stp>[DATA_BBG.xlsx]BBGdata!R82C14</stp>
        <tr r="N82" s="2"/>
      </tp>
      <tp t="s">
        <v>Baa3</v>
        <stp/>
        <stp>##V3_BDPV12</stp>
        <stp>ZP870673 Corp</stp>
        <stp>rtg_moody</stp>
        <stp>[DATA_BBG.xlsx]BBGdata!R60C14</stp>
        <tr r="N60" s="2"/>
      </tp>
      <tp t="s">
        <v>ENBW</v>
        <stp/>
        <stp>##V3_BDPV12</stp>
        <stp>AZ851393 Corp</stp>
        <stp>ticker</stp>
        <stp>[DATA_BBG.xlsx]BBGdata!R107C4</stp>
        <tr r="D107" s="2"/>
      </tp>
      <tp t="s">
        <v>#N/A N/A</v>
        <stp/>
        <stp>##V3_BDPV12</stp>
        <stp>ZR796682 Corp</stp>
        <stp>rtg_moody</stp>
        <stp>[DATA_BBG.xlsx]BBGdata!R84C14</stp>
        <tr r="N84" s="2"/>
      </tp>
      <tp t="s">
        <v>ENELIM</v>
        <stp/>
        <stp>##V3_BDPV12</stp>
        <stp>AS640422 Corp</stp>
        <stp>ticker</stp>
        <stp>[DATA_BBG.xlsx]BBGdata!R117C4</stp>
        <tr r="D117" s="2"/>
      </tp>
      <tp t="s">
        <v>Ba1</v>
        <stp/>
        <stp>##V3_BDPV12</stp>
        <stp>EK803079 Corp</stp>
        <stp>rtg_moody</stp>
        <stp>[DATA_BBG.xlsx]BBGdata!R33C14</stp>
        <tr r="N33" s="2"/>
      </tp>
      <tp t="s">
        <v>ARNDTN</v>
        <stp/>
        <stp>##V3_BDPV12</stp>
        <stp>AZ207973 Corp</stp>
        <stp>ticker</stp>
        <stp>[DATA_BBG.xlsx]BBGdata!R182C4</stp>
        <tr r="D182" s="2"/>
      </tp>
      <tp t="s">
        <v>IBESM</v>
        <stp/>
        <stp>##V3_BDPV12</stp>
        <stp>AX076550 Corp</stp>
        <stp>ticker</stp>
        <stp>[DATA_BBG.xlsx]BBGdata!R126C4</stp>
        <tr r="D126" s="2"/>
      </tp>
      <tp t="s">
        <v>GYCGR</v>
        <stp/>
        <stp>##V3_BDPV12</stp>
        <stp>AS256491 Corp</stp>
        <stp>ticker</stp>
        <stp>[DATA_BBG.xlsx]BBGdata!R185C4</stp>
        <tr r="D185" s="2"/>
      </tp>
      <tp t="s">
        <v>Ba1</v>
        <stp/>
        <stp>##V3_BDPV12</stp>
        <stp>EK848378 Corp</stp>
        <stp>rtg_moody</stp>
        <stp>[DATA_BBG.xlsx]BBGdata!R55C14</stp>
        <tr r="N55" s="2"/>
      </tp>
      <tp t="s">
        <v>FR0013399177</v>
        <stp/>
        <stp>##V3_BDPV12</stp>
        <stp>AW798439 Corp</stp>
        <stp>ID_ISIN</stp>
        <stp>[DATA_BBG.xlsx]BBGdata!R163C2</stp>
        <tr r="B163" s="2"/>
      </tp>
      <tp>
        <v>1205.8934137931033</v>
        <stp/>
        <stp>##V3_BDPV12</stp>
        <stp>EK808355 Corp</stp>
        <stp>interval_avg</stp>
        <stp>[DATA_BBG.xlsx]BBGdata!R165C17</stp>
        <stp>calc_interval=30d</stp>
        <stp>market_data_override=blp_i_sprd_mid</stp>
        <tr r="Q165" s="2"/>
      </tp>
      <tp t="s">
        <v>#N/A N/A</v>
        <stp/>
        <stp>##V3_BDPV12</stp>
        <stp>ZQ578143 Corp</stp>
        <stp>rtg_moody</stp>
        <stp>[DATA_BBG.xlsx]BBGdata!R175C14</stp>
        <tr r="N175" s="2"/>
      </tp>
      <tp t="s">
        <v>Ba2</v>
        <stp/>
        <stp>##V3_BDPV12</stp>
        <stp>EK858851 Corp</stp>
        <stp>rtg_moody</stp>
        <stp>[DATA_BBG.xlsx]BBGdata!R111C14</stp>
        <tr r="N111" s="2"/>
      </tp>
      <tp t="s">
        <v>#N/A N/A</v>
        <stp/>
        <stp>##V3_BDPV12</stp>
        <stp>AP909674 Corp</stp>
        <stp>rtg_moody</stp>
        <stp>[DATA_BBG.xlsx]BBGdata!R167C14</stp>
        <tr r="N167" s="2"/>
      </tp>
      <tp>
        <v>561.23496883138023</v>
        <stp/>
        <stp>##V3_BDPV12</stp>
        <stp>AS322477 Corp</stp>
        <stp>interval_avg</stp>
        <stp>[DATA_BBG.xlsx]BBGdata!R186C17</stp>
        <stp>calc_interval=30d</stp>
        <stp>market_data_override=blp_i_sprd_mid</stp>
        <tr r="Q186" s="2"/>
      </tp>
      <tp t="s">
        <v>Ba1</v>
        <stp/>
        <stp>##V3_BDPV12</stp>
        <stp>EJ843360 Corp</stp>
        <stp>rtg_moody</stp>
        <stp>[DATA_BBG.xlsx]BBGdata!R123C14</stp>
        <tr r="N123" s="2"/>
      </tp>
      <tp>
        <v>354.2453777629097</v>
        <stp/>
        <stp>##V3_BDPV12</stp>
        <stp>LW253022 Corp</stp>
        <stp>yas_ispread</stp>
        <stp>[DATA_BBG.xlsx]BBGdata!R61C12</stp>
        <tr r="L61" s="2"/>
      </tp>
      <tp t="s">
        <v>Baa2</v>
        <stp/>
        <stp>##V3_BDPV12</stp>
        <stp>AS146490 Corp</stp>
        <stp>rtg_moody</stp>
        <stp>[DATA_BBG.xlsx]BBGdata!R170C14</stp>
        <tr r="N170" s="2"/>
      </tp>
      <tp t="s">
        <v>Baa3</v>
        <stp/>
        <stp>##V3_BDPV12</stp>
        <stp>AS256491 Corp</stp>
        <stp>rtg_moody</stp>
        <stp>[DATA_BBG.xlsx]BBGdata!R185C14</stp>
        <tr r="N185" s="2"/>
      </tp>
      <tp t="s">
        <v>XS1139494493</v>
        <stp/>
        <stp>##V3_BDPV12</stp>
        <stp>EK588292 Corp</stp>
        <stp>ID_ISIN</stp>
        <stp>[DATA_BBG.xlsx]BBGdata!R127C2</stp>
        <tr r="B127" s="2"/>
      </tp>
      <tp t="s">
        <v>Ba1</v>
        <stp/>
        <stp>##V3_BDPV12</stp>
        <stp>AS640440 Corp</stp>
        <stp>rtg_moody</stp>
        <stp>[DATA_BBG.xlsx]BBGdata!R120C14</stp>
        <tr r="N120" s="2"/>
      </tp>
      <tp>
        <v>268.18</v>
        <stp/>
        <stp>##V3_BDPV12</stp>
        <stp>EJ670730 Corp</stp>
        <stp>interval_high</stp>
        <stp>[DATA_BBG.xlsx]BBGdata!R118C20</stp>
        <stp>calc_interval=30d</stp>
        <stp>market_data_override=blp_i_sprd_mid</stp>
        <tr r="T118" s="2"/>
      </tp>
      <tp>
        <v>371.83800000000002</v>
        <stp/>
        <stp>##V3_BDPV12</stp>
        <stp>EK628291 Corp</stp>
        <stp>interval_high</stp>
        <stp>[DATA_BBG.xlsx]BBGdata!R150C20</stp>
        <stp>calc_interval=30d</stp>
        <stp>market_data_override=blp_i_sprd_mid</stp>
        <tr r="T150" s="2"/>
      </tp>
      <tp t="s">
        <v>#N/A N/A</v>
        <stp/>
        <stp>##V3_BDPV12</stp>
        <stp>ED984069 Corp</stp>
        <stp>interval_high</stp>
        <stp>[DATA_BBG.xlsx]BBGdata!R189C20</stp>
        <stp>calc_interval=30d</stp>
        <stp>market_data_override=blp_i_sprd_mid</stp>
        <tr r="T189" s="2"/>
      </tp>
      <tp>
        <v>1794.704</v>
        <stp/>
        <stp>##V3_BDPV12</stp>
        <stp>EK337178 Corp</stp>
        <stp>interval_high</stp>
        <stp>[DATA_BBG.xlsx]BBGdata!R162C20</stp>
        <stp>calc_interval=30d</stp>
        <stp>market_data_override=blp_i_sprd_mid</stp>
        <tr r="T162" s="2"/>
      </tp>
      <tp t="s">
        <v>BBB-</v>
        <stp/>
        <stp>##V3_BDPV12</stp>
        <stp>EK545606 Corp</stp>
        <stp>bb_composite</stp>
        <stp>[DATA_BBG.xlsx]BBGdata!R15C16</stp>
        <tr r="P15" s="2"/>
      </tp>
      <tp t="s">
        <v>EUR</v>
        <stp/>
        <stp>##V3_BDPV12</stp>
        <stp>BK184880 Corp</stp>
        <stp>crncy</stp>
        <stp>[DATA_BBG.xlsx]BBGdata!R108C8</stp>
        <tr r="H108" s="2"/>
      </tp>
      <tp>
        <v>750000000</v>
        <stp/>
        <stp>##V3_BDPV12</stp>
        <stp>BJ736567 Corp</stp>
        <stp>amt_outstanding</stp>
        <stp>[DATA_BBG.xlsx]BBGdata!R10C9</stp>
        <tr r="I10" s="2"/>
      </tp>
      <tp>
        <v>1500000000</v>
        <stp/>
        <stp>##V3_BDPV12</stp>
        <stp>AX895488 Corp</stp>
        <stp>amt_outstanding</stp>
        <stp>[DATA_BBG.xlsx]BBGdata!R45C9</stp>
        <tr r="I45" s="2"/>
      </tp>
      <tp>
        <v>1000000000</v>
        <stp/>
        <stp>##V3_BDPV12</stp>
        <stp>EK634166 Corp</stp>
        <stp>amt_outstanding</stp>
        <stp>[DATA_BBG.xlsx]BBGdata!R11C9</stp>
        <tr r="I11" s="2"/>
      </tp>
      <tp>
        <v>1300000000</v>
        <stp/>
        <stp>##V3_BDPV12</stp>
        <stp>AX520482 Corp</stp>
        <stp>amt_outstanding</stp>
        <stp>[DATA_BBG.xlsx]BBGdata!R74C9</stp>
        <tr r="I74" s="2"/>
      </tp>
      <tp t="s">
        <v>USD</v>
        <stp/>
        <stp>##V3_BDPV12</stp>
        <stp>QZ677477 Corp</stp>
        <stp>crncy</stp>
        <stp>[DATA_BBG.xlsx]BBGdata!R110C8</stp>
        <tr r="H110" s="2"/>
      </tp>
      <tp t="s">
        <v>GBP</v>
        <stp/>
        <stp>##V3_BDPV12</stp>
        <stp>EJ575377 Corp</stp>
        <stp>crncy</stp>
        <stp>[DATA_BBG.xlsx]BBGdata!R133C8</stp>
        <tr r="H133" s="2"/>
      </tp>
      <tp t="s">
        <v>USD</v>
        <stp/>
        <stp>##V3_BDPV12</stp>
        <stp>AM679347 Corp</stp>
        <stp>crncy</stp>
        <stp>[DATA_BBG.xlsx]BBGdata!R193C8</stp>
        <tr r="H193" s="2"/>
      </tp>
      <tp t="s">
        <v>EUR</v>
        <stp/>
        <stp>##V3_BDPV12</stp>
        <stp>ZR363807 Corp</stp>
        <stp>crncy</stp>
        <stp>[DATA_BBG.xlsx]BBGdata!R132C8</stp>
        <tr r="H132" s="2"/>
      </tp>
      <tp t="s">
        <v>EUR</v>
        <stp/>
        <stp>##V3_BDPV12</stp>
        <stp>EK131372 Corp</stp>
        <stp>crncy</stp>
        <stp>[DATA_BBG.xlsx]BBGdata!R157C8</stp>
        <tr r="H157" s="2"/>
      </tp>
      <tp t="s">
        <v>EUR</v>
        <stp/>
        <stp>##V3_BDPV12</stp>
        <stp>AR936992 Corp</stp>
        <stp>crncy</stp>
        <stp>[DATA_BBG.xlsx]BBGdata!R171C8</stp>
        <tr r="H171" s="2"/>
      </tp>
      <tp t="s">
        <v>ARNDTN</v>
        <stp/>
        <stp>##V3_BDPV12</stp>
        <stp>QZ912649 Corp</stp>
        <stp>ticker</stp>
        <stp>[DATA_BBG.xlsx]BBGdata!R178C4</stp>
        <tr r="D178" s="2"/>
      </tp>
      <tp t="s">
        <v>SBBBSS</v>
        <stp/>
        <stp>##V3_BDPV12</stp>
        <stp>ZP659512 Corp</stp>
        <stp>ticker</stp>
        <stp>[DATA_BBG.xlsx]BBGdata!R177C4</stp>
        <tr r="D177" s="2"/>
      </tp>
      <tp t="s">
        <v>USD</v>
        <stp/>
        <stp>##V3_BDPV12</stp>
        <stp>EK027221 Corp</stp>
        <stp>crncy</stp>
        <stp>[DATA_BBG.xlsx]BBGdata!R103C8</stp>
        <tr r="H103" s="2"/>
      </tp>
      <tp t="s">
        <v>GBP</v>
        <stp/>
        <stp>##V3_BDPV12</stp>
        <stp>EK824997 Corp</stp>
        <stp>crncy</stp>
        <stp>[DATA_BBG.xlsx]BBGdata!R130C8</stp>
        <tr r="H130" s="2"/>
      </tp>
      <tp t="s">
        <v>ENBW</v>
        <stp/>
        <stp>##V3_BDPV12</stp>
        <stp>QZ677477 Corp</stp>
        <stp>ticker</stp>
        <stp>[DATA_BBG.xlsx]BBGdata!R110C4</stp>
        <tr r="D110" s="2"/>
      </tp>
      <tp t="s">
        <v>RWE</v>
        <stp/>
        <stp>##V3_BDPV12</stp>
        <stp>UV323151 Corp</stp>
        <stp>ticker</stp>
        <stp>[DATA_BBG.xlsx]BBGdata!R113C4</stp>
        <tr r="D113" s="2"/>
      </tp>
      <tp t="s">
        <v>TELEFO</v>
        <stp/>
        <stp>##V3_BDPV12</stp>
        <stp>AR738776 Corp</stp>
        <stp>ticker</stp>
        <stp>[DATA_BBG.xlsx]BBGdata!R72C4</stp>
        <tr r="D72" s="2"/>
      </tp>
      <tp t="s">
        <v>SEVFP</v>
        <stp/>
        <stp>##V3_BDPV12</stp>
        <stp>ZR441424 Corp</stp>
        <stp>ticker</stp>
        <stp>[DATA_BBG.xlsx]BBGdata!R94C4</stp>
        <tr r="D94" s="2"/>
      </tp>
      <tp t="s">
        <v>AFFP</v>
        <stp/>
        <stp>##V3_BDPV12</stp>
        <stp>EK808355 Corp</stp>
        <stp>ticker</stp>
        <stp>[DATA_BBG.xlsx]BBGdata!R165C4</stp>
        <tr r="D165" s="2"/>
      </tp>
      <tp t="s">
        <v>MRKGR</v>
        <stp/>
        <stp>##V3_BDPV12</stp>
        <stp>EK648265 Corp</stp>
        <stp>ticker</stp>
        <stp>[DATA_BBG.xlsx]BBGdata!R12C4</stp>
        <tr r="D12" s="2"/>
      </tp>
      <tp t="s">
        <v>BHP</v>
        <stp/>
        <stp>##V3_BDPV12</stp>
        <stp>QJ201811 Corp</stp>
        <stp>ticker</stp>
        <stp>[DATA_BBG.xlsx]BBGdata!R51C4</stp>
        <tr r="D51" s="2"/>
      </tp>
      <tp t="s">
        <v>VOD</v>
        <stp/>
        <stp>##V3_BDPV12</stp>
        <stp>AU654357 Corp</stp>
        <stp>ticker</stp>
        <stp>[DATA_BBG.xlsx]BBGdata!R81C4</stp>
        <tr r="D81" s="2"/>
      </tp>
      <tp t="s">
        <v>Ba2</v>
        <stp/>
        <stp>##V3_BDPV12</stp>
        <stp>AR738797 Corp</stp>
        <stp>rtg_moody</stp>
        <stp>[DATA_BBG.xlsx]BBGdata!R75C14</stp>
        <tr r="N75" s="2"/>
      </tp>
      <tp t="s">
        <v>Ba1</v>
        <stp/>
        <stp>##V3_BDPV12</stp>
        <stp>AU654481 Corp</stp>
        <stp>rtg_moody</stp>
        <stp>[DATA_BBG.xlsx]BBGdata!R78C14</stp>
        <tr r="N78" s="2"/>
      </tp>
      <tp t="s">
        <v>STEDIN</v>
        <stp/>
        <stp>##V3_BDPV12</stp>
        <stp>EK605885 Corp</stp>
        <stp>ticker</stp>
        <stp>[DATA_BBG.xlsx]BBGdata!R145C4</stp>
        <tr r="D145" s="2"/>
      </tp>
      <tp t="s">
        <v>EDF</v>
        <stp/>
        <stp>##V3_BDPV12</stp>
        <stp>EK027221 Corp</stp>
        <stp>ticker</stp>
        <stp>[DATA_BBG.xlsx]BBGdata!R103C4</stp>
        <tr r="D103" s="2"/>
      </tp>
      <tp t="s">
        <v>VW</v>
        <stp/>
        <stp>##V3_BDPV12</stp>
        <stp>BJ980938 Corp</stp>
        <stp>ticker</stp>
        <stp>[DATA_BBG.xlsx]BBGdata!R160C4</stp>
        <tr r="D160" s="2"/>
      </tp>
      <tp t="s">
        <v>TOTAL</v>
        <stp/>
        <stp>##V3_BDPV12</stp>
        <stp>LW068019 Corp</stp>
        <stp>ticker</stp>
        <stp>[DATA_BBG.xlsx]BBGdata!R43C4</stp>
        <tr r="D43" s="2"/>
      </tp>
      <tp t="s">
        <v>EDPPL</v>
        <stp/>
        <stp>##V3_BDPV12</stp>
        <stp>AW875570 Corp</stp>
        <stp>ticker</stp>
        <stp>[DATA_BBG.xlsx]BBGdata!R147C4</stp>
        <tr r="D147" s="2"/>
      </tp>
      <tp>
        <v>500000000</v>
        <stp/>
        <stp>##V3_BDPV12</stp>
        <stp>ZR441424 Corp</stp>
        <stp>amt_outstanding</stp>
        <stp>[DATA_BBG.xlsx]BBGdata!R94C9</stp>
        <tr r="I94" s="2"/>
      </tp>
      <tp t="s">
        <v>VW</v>
        <stp/>
        <stp>##V3_BDPV12</stp>
        <stp>EK811633 Corp</stp>
        <stp>ticker</stp>
        <stp>[DATA_BBG.xlsx]BBGdata!R152C4</stp>
        <tr r="D152" s="2"/>
      </tp>
      <tp t="s">
        <v>COFP</v>
        <stp/>
        <stp>##V3_BDPV12</stp>
        <stp>EJ891119 Corp</stp>
        <stp>ticker</stp>
        <stp>[DATA_BBG.xlsx]BBGdata!R190C4</stp>
        <tr r="D190" s="2"/>
      </tp>
      <tp>
        <v>500000000</v>
        <stp/>
        <stp>##V3_BDPV12</stp>
        <stp>ZP870673 Corp</stp>
        <stp>amt_outstanding</stp>
        <stp>[DATA_BBG.xlsx]BBGdata!R60C9</stp>
        <tr r="I60" s="2"/>
      </tp>
      <tp t="s">
        <v>SSELN</v>
        <stp/>
        <stp>##V3_BDPV12</stp>
        <stp>AM714338 Corp</stp>
        <stp>ticker</stp>
        <stp>[DATA_BBG.xlsx]BBGdata!R139C4</stp>
        <tr r="D139" s="2"/>
      </tp>
      <tp t="s">
        <v>GYCGR</v>
        <stp/>
        <stp>##V3_BDPV12</stp>
        <stp>EK753416 Corp</stp>
        <stp>ticker</stp>
        <stp>[DATA_BBG.xlsx]BBGdata!R183C4</stp>
        <tr r="D183" s="2"/>
      </tp>
      <tp>
        <v>1000000000</v>
        <stp/>
        <stp>##V3_BDPV12</stp>
        <stp>ZS023353 Corp</stp>
        <stp>amt_outstanding</stp>
        <stp>[DATA_BBG.xlsx]BBGdata!R65C9</stp>
        <tr r="I65" s="2"/>
      </tp>
      <tp t="s">
        <v>ENBW</v>
        <stp/>
        <stp>##V3_BDPV12</stp>
        <stp>BK184880 Corp</stp>
        <stp>ticker</stp>
        <stp>[DATA_BBG.xlsx]BBGdata!R108C4</stp>
        <tr r="D108" s="2"/>
      </tp>
      <tp t="s">
        <v>Baa2</v>
        <stp/>
        <stp>##V3_BDPV12</stp>
        <stp>QJ993374 Corp</stp>
        <stp>rtg_moody</stp>
        <stp>[DATA_BBG.xlsx]BBGdata!R32C14</stp>
        <tr r="N32" s="2"/>
      </tp>
      <tp t="s">
        <v>AKFAST</v>
        <stp/>
        <stp>##V3_BDPV12</stp>
        <stp>AR936992 Corp</stp>
        <stp>ticker</stp>
        <stp>[DATA_BBG.xlsx]BBGdata!R171C4</stp>
        <tr r="D171" s="2"/>
      </tp>
      <tp t="s">
        <v>XS1752984440</v>
        <stp/>
        <stp>##V3_BDPV12</stp>
        <stp>AQ713600 Corp</stp>
        <stp>ID_ISIN</stp>
        <stp>[DATA_BBG.xlsx]BBGdata!R179C2</stp>
        <tr r="B179" s="2"/>
      </tp>
      <tp t="s">
        <v>Baa3</v>
        <stp/>
        <stp>##V3_BDPV12</stp>
        <stp>QZ509895 Corp</stp>
        <stp>rtg_moody</stp>
        <stp>[DATA_BBG.xlsx]BBGdata!R184C14</stp>
        <tr r="N184" s="2"/>
      </tp>
      <tp>
        <v>850.36957586206915</v>
        <stp/>
        <stp>##V3_BDPV12</stp>
        <stp>AO262498 Corp</stp>
        <stp>interval_avg</stp>
        <stp>[DATA_BBG.xlsx]BBGdata!R195C17</stp>
        <stp>calc_interval=30d</stp>
        <stp>market_data_override=blp_i_sprd_mid</stp>
        <tr r="Q195" s="2"/>
      </tp>
      <tp>
        <v>735.56987241379295</v>
        <stp/>
        <stp>##V3_BDPV12</stp>
        <stp>AO262515 Corp</stp>
        <stp>interval_avg</stp>
        <stp>[DATA_BBG.xlsx]BBGdata!R196C17</stp>
        <stp>calc_interval=30d</stp>
        <stp>market_data_override=blp_i_sprd_mid</stp>
        <tr r="Q196" s="2"/>
      </tp>
      <tp t="s">
        <v>#N/A N/A</v>
        <stp/>
        <stp>##V3_BDPV12</stp>
        <stp>EK808355 Corp</stp>
        <stp>rtg_moody</stp>
        <stp>[DATA_BBG.xlsx]BBGdata!R165C14</stp>
        <tr r="N165" s="2"/>
      </tp>
      <tp t="s">
        <v>Ba3</v>
        <stp/>
        <stp>##V3_BDPV12</stp>
        <stp>EK523297 Corp</stp>
        <stp>rtg_moody</stp>
        <stp>[DATA_BBG.xlsx]BBGdata!R192C14</stp>
        <tr r="N192" s="2"/>
      </tp>
      <tp t="s">
        <v>Baa2</v>
        <stp/>
        <stp>##V3_BDPV12</stp>
        <stp>EK131366 Corp</stp>
        <stp>rtg_moody</stp>
        <stp>[DATA_BBG.xlsx]BBGdata!R151C14</stp>
        <tr r="N151" s="2"/>
      </tp>
      <tp t="s">
        <v>XS1582433428</v>
        <stp/>
        <stp>##V3_BDPV12</stp>
        <stp>AM679347 Corp</stp>
        <stp>ID_ISIN</stp>
        <stp>[DATA_BBG.xlsx]BBGdata!R193C2</stp>
        <tr r="B193" s="2"/>
      </tp>
      <tp t="s">
        <v>Baa2</v>
        <stp/>
        <stp>##V3_BDPV12</stp>
        <stp>AT214434 Corp</stp>
        <stp>rtg_moody</stp>
        <stp>[DATA_BBG.xlsx]BBGdata!R159C14</stp>
        <tr r="N159" s="2"/>
      </tp>
      <tp t="s">
        <v>Ba1</v>
        <stp/>
        <stp>##V3_BDPV12</stp>
        <stp>AS322477 Corp</stp>
        <stp>rtg_moody</stp>
        <stp>[DATA_BBG.xlsx]BBGdata!R186C14</stp>
        <tr r="N186" s="2"/>
      </tp>
      <tp t="s">
        <v>Baa2</v>
        <stp/>
        <stp>##V3_BDPV12</stp>
        <stp>AZ851450 Corp</stp>
        <stp>rtg_moody</stp>
        <stp>[DATA_BBG.xlsx]BBGdata!R109C14</stp>
        <tr r="N109" s="2"/>
      </tp>
      <tp t="s">
        <v>#N/A N/A</v>
        <stp/>
        <stp>##V3_BDPV12</stp>
        <stp>EK605885 Corp</stp>
        <stp>rtg_moody</stp>
        <stp>[DATA_BBG.xlsx]BBGdata!R145C14</stp>
        <tr r="N145" s="2"/>
      </tp>
      <tp t="s">
        <v>Ba1</v>
        <stp/>
        <stp>##V3_BDPV12</stp>
        <stp>EK824997 Corp</stp>
        <stp>rtg_moody</stp>
        <stp>[DATA_BBG.xlsx]BBGdata!R130C14</stp>
        <tr r="N130" s="2"/>
      </tp>
      <tp>
        <v>235.25200000000001</v>
        <stp/>
        <stp>##V3_BDPV12</stp>
        <stp>BK184880 Corp</stp>
        <stp>interval_high</stp>
        <stp>[DATA_BBG.xlsx]BBGdata!R108C20</stp>
        <stp>calc_interval=30d</stp>
        <stp>market_data_override=blp_i_sprd_mid</stp>
        <tr r="T108" s="2"/>
      </tp>
      <tp>
        <v>455.6754964796271</v>
        <stp/>
        <stp>##V3_BDPV12</stp>
        <stp>QJ787834 Corp</stp>
        <stp>interval_high</stp>
        <stp>[DATA_BBG.xlsx]BBGdata!R116C20</stp>
        <stp>calc_interval=30d</stp>
        <stp>market_data_override=blp_i_sprd_mid</stp>
        <tr r="T116" s="2"/>
      </tp>
      <tp>
        <v>804.45510000000002</v>
        <stp/>
        <stp>##V3_BDPV12</stp>
        <stp>AO262515 Corp</stp>
        <stp>interval_high</stp>
        <stp>[DATA_BBG.xlsx]BBGdata!R196C20</stp>
        <stp>calc_interval=30d</stp>
        <stp>market_data_override=blp_i_sprd_mid</stp>
        <tr r="T196" s="2"/>
      </tp>
      <tp t="s">
        <v>EUR</v>
        <stp/>
        <stp>##V3_BDPV12</stp>
        <stp>EK352403 Corp</stp>
        <stp>crncy</stp>
        <stp>[DATA_BBG.xlsx]BBGdata!R7C8</stp>
        <tr r="H7" s="2"/>
      </tp>
      <tp t="s">
        <v>EUR</v>
        <stp/>
        <stp>##V3_BDPV12</stp>
        <stp>AV915324 Corp</stp>
        <stp>crncy</stp>
        <stp>[DATA_BBG.xlsx]BBGdata!R4C8</stp>
        <tr r="H4" s="2"/>
      </tp>
      <tp t="s">
        <v>BBB+</v>
        <stp/>
        <stp>##V3_BDPV12</stp>
        <stp>QJ201812 Corp</stp>
        <stp>bb_composite</stp>
        <stp>[DATA_BBG.xlsx]BBGdata!R50C16</stp>
        <tr r="P50" s="2"/>
      </tp>
      <tp t="s">
        <v>BBB+</v>
        <stp/>
        <stp>##V3_BDPV12</stp>
        <stp>QJ201811 Corp</stp>
        <stp>bb_composite</stp>
        <stp>[DATA_BBG.xlsx]BBGdata!R51C16</stp>
        <tr r="P51" s="2"/>
      </tp>
      <tp t="s">
        <v>BBB</v>
        <stp/>
        <stp>##V3_BDPV12</stp>
        <stp>EJ744879 Corp</stp>
        <stp>bb_composite</stp>
        <stp>[DATA_BBG.xlsx]BBGdata!R87C16</stp>
        <tr r="P87" s="2"/>
      </tp>
      <tp t="s">
        <v>BB+</v>
        <stp/>
        <stp>##V3_BDPV12</stp>
        <stp>EK864970 Corp</stp>
        <stp>bb_composite</stp>
        <stp>[DATA_BBG.xlsx]BBGdata!R56C16</stp>
        <tr r="P56" s="2"/>
      </tp>
      <tp t="s">
        <v>BBB-</v>
        <stp/>
        <stp>##V3_BDPV12</stp>
        <stp>EJ814840 Corp</stp>
        <stp>bb_composite</stp>
        <stp>[DATA_BBG.xlsx]BBGdata!R54C16</stp>
        <tr r="P54" s="2"/>
      </tp>
      <tp t="s">
        <v>#N/A N/A</v>
        <stp/>
        <stp>##V3_BDPV12</stp>
        <stp>EK856946 Corp</stp>
        <stp>bb_composite</stp>
        <stp>[DATA_BBG.xlsx]BBGdata!R22C16</stp>
        <tr r="P22" s="2"/>
      </tp>
      <tp t="s">
        <v>BBB-</v>
        <stp/>
        <stp>##V3_BDPV12</stp>
        <stp>EJ814830 Corp</stp>
        <stp>bb_composite</stp>
        <stp>[DATA_BBG.xlsx]BBGdata!R53C16</stp>
        <tr r="P53" s="2"/>
      </tp>
      <tp t="s">
        <v>BBB+</v>
        <stp/>
        <stp>##V3_BDPV12</stp>
        <stp>BK115993 Corp</stp>
        <stp>bb_composite</stp>
        <stp>[DATA_BBG.xlsx]BBGdata!R40C16</stp>
        <tr r="P40" s="2"/>
      </tp>
      <tp t="s">
        <v>BBB+</v>
        <stp/>
        <stp>##V3_BDPV12</stp>
        <stp>QJ190880 Corp</stp>
        <stp>bb_composite</stp>
        <stp>[DATA_BBG.xlsx]BBGdata!R49C16</stp>
        <tr r="P49" s="2"/>
      </tp>
      <tp t="s">
        <v>NR</v>
        <stp/>
        <stp>##V3_BDPV12</stp>
        <stp>EK821917 Corp</stp>
        <stp>bb_composite</stp>
        <stp>[DATA_BBG.xlsx]BBGdata!R92C16</stp>
        <tr r="P92" s="2"/>
      </tp>
      <tp t="s">
        <v>EUR</v>
        <stp/>
        <stp>##V3_BDPV12</stp>
        <stp>EK811579 Corp</stp>
        <stp>crncy</stp>
        <stp>[DATA_BBG.xlsx]BBGdata!R161C8</stp>
        <tr r="H161" s="2"/>
      </tp>
      <tp t="s">
        <v>EUR</v>
        <stp/>
        <stp>##V3_BDPV12</stp>
        <stp>AM888722 Corp</stp>
        <stp>crncy</stp>
        <stp>[DATA_BBG.xlsx]BBGdata!R114C8</stp>
        <tr r="H114" s="2"/>
      </tp>
      <tp t="s">
        <v>USD</v>
        <stp/>
        <stp>##V3_BDPV12</stp>
        <stp>AO262498 Corp</stp>
        <stp>crncy</stp>
        <stp>[DATA_BBG.xlsx]BBGdata!R195C8</stp>
        <tr r="H195" s="2"/>
      </tp>
      <tp t="s">
        <v>EUR</v>
        <stp/>
        <stp>##V3_BDPV12</stp>
        <stp>AQ713600 Corp</stp>
        <stp>crncy</stp>
        <stp>[DATA_BBG.xlsx]BBGdata!R179C8</stp>
        <tr r="H179" s="2"/>
      </tp>
      <tp t="s">
        <v>CPIPGR</v>
        <stp/>
        <stp>##V3_BDPV12</stp>
        <stp>ZS108668 Corp</stp>
        <stp>ticker</stp>
        <stp>[DATA_BBG.xlsx]BBGdata!R187C4</stp>
        <tr r="D187" s="2"/>
      </tp>
      <tp t="s">
        <v>ENELIM</v>
        <stp/>
        <stp>##V3_BDPV12</stp>
        <stp>ZS668300 Corp</stp>
        <stp>ticker</stp>
        <stp>[DATA_BBG.xlsx]BBGdata!R119C4</stp>
        <tr r="D119" s="2"/>
      </tp>
      <tp t="s">
        <v>EUR</v>
        <stp/>
        <stp>##V3_BDPV12</stp>
        <stp>AS256491 Corp</stp>
        <stp>crncy</stp>
        <stp>[DATA_BBG.xlsx]BBGdata!R185C8</stp>
        <tr r="H185" s="2"/>
      </tp>
    </main>
    <main first="bloomberg.rtd">
      <tp t="s">
        <v>EUR</v>
        <stp/>
        <stp>##V3_BDPV12</stp>
        <stp>EK523297 Corp</stp>
        <stp>crncy</stp>
        <stp>[DATA_BBG.xlsx]BBGdata!R192C8</stp>
        <tr r="H192" s="2"/>
      </tp>
      <tp>
        <v>400000000</v>
        <stp/>
        <stp>##V3_BDPV12</stp>
        <stp>AP809058 Corp</stp>
        <stp>amt_outstanding</stp>
        <stp>[DATA_BBG.xlsx]BBGdata!R23C9</stp>
        <tr r="I23" s="2"/>
      </tp>
      <tp t="s">
        <v>VOD</v>
        <stp/>
        <stp>##V3_BDPV12</stp>
        <stp>AX916964 Corp</stp>
        <stp>ticker</stp>
        <stp>[DATA_BBG.xlsx]BBGdata!R82C4</stp>
        <tr r="D82" s="2"/>
      </tp>
      <tp t="s">
        <v>Ba2</v>
        <stp/>
        <stp>##V3_BDPV12</stp>
        <stp>QZ498658 Corp</stp>
        <stp>rtg_moody</stp>
        <stp>[DATA_BBG.xlsx]BBGdata!R70C14</stp>
        <tr r="N70" s="2"/>
      </tp>
      <tp t="s">
        <v>Baa3</v>
        <stp/>
        <stp>##V3_BDPV12</stp>
        <stp>AM938782 Corp</stp>
        <stp>rtg_moody</stp>
        <stp>[DATA_BBG.xlsx]BBGdata!R59C14</stp>
        <tr r="N59" s="2"/>
      </tp>
      <tp t="s">
        <v>Ba2</v>
        <stp/>
        <stp>##V3_BDPV12</stp>
        <stp>ZR655675 Corp</stp>
        <stp>rtg_moody</stp>
        <stp>[DATA_BBG.xlsx]BBGdata!R77C14</stp>
        <tr r="N77" s="2"/>
      </tp>
      <tp t="s">
        <v>Ba1</v>
        <stp/>
        <stp>##V3_BDPV12</stp>
        <stp>AU654475 Corp</stp>
        <stp>rtg_moody</stp>
        <stp>[DATA_BBG.xlsx]BBGdata!R80C14</stp>
        <tr r="N80" s="2"/>
      </tp>
      <tp t="s">
        <v>#N/A N/A</v>
        <stp/>
        <stp>##V3_BDPV12</stp>
        <stp>BJ736567 Corp</stp>
        <stp>rtg_moody</stp>
        <stp>[DATA_BBG.xlsx]BBGdata!R10C14</stp>
        <tr r="N10" s="2"/>
      </tp>
      <tp t="s">
        <v>#N/A N/A</v>
        <stp/>
        <stp>##V3_BDPV12</stp>
        <stp>ZR796862 Corp</stp>
        <stp>rtg_moody</stp>
        <stp>[DATA_BBG.xlsx]BBGdata!R85C14</stp>
        <tr r="N85" s="2"/>
      </tp>
      <tp t="s">
        <v>A3</v>
        <stp/>
        <stp>##V3_BDPV12</stp>
        <stp>BK116008 Corp</stp>
        <stp>rtg_moody</stp>
        <stp>[DATA_BBG.xlsx]BBGdata!R41C14</stp>
        <tr r="N41" s="2"/>
      </tp>
      <tp t="s">
        <v>A2</v>
        <stp/>
        <stp>##V3_BDPV12</stp>
        <stp>LW068019 Corp</stp>
        <stp>rtg_moody</stp>
        <stp>[DATA_BBG.xlsx]BBGdata!R43C14</stp>
        <tr r="N43" s="2"/>
      </tp>
      <tp t="s">
        <v>ENELIM</v>
        <stp/>
        <stp>##V3_BDPV12</stp>
        <stp>EJ670730 Corp</stp>
        <stp>ticker</stp>
        <stp>[DATA_BBG.xlsx]BBGdata!R118C4</stp>
        <tr r="D118" s="2"/>
      </tp>
      <tp t="s">
        <v>ARNDTN</v>
        <stp/>
        <stp>##V3_BDPV12</stp>
        <stp>AZ576858 Corp</stp>
        <stp>ticker</stp>
        <stp>[DATA_BBG.xlsx]BBGdata!R180C4</stp>
        <tr r="D180" s="2"/>
      </tp>
      <tp>
        <v>300000000</v>
        <stp/>
        <stp>##V3_BDPV12</stp>
        <stp>ZP482524 Corp</stp>
        <stp>amt_outstanding</stp>
        <stp>[DATA_BBG.xlsx]BBGdata!R17C9</stp>
        <tr r="I17" s="2"/>
      </tp>
      <tp>
        <v>357.79541244536352</v>
        <stp/>
        <stp>##V3_BDPV12</stp>
        <stp>BK123548 Corp</stp>
        <stp>yas_ispread</stp>
        <stp>[DATA_BBG.xlsx]BBGdata!R39C12</stp>
        <tr r="L39" s="2"/>
      </tp>
      <tp>
        <v>218.00190851638183</v>
        <stp/>
        <stp>##V3_BDPV12</stp>
        <stp>EK024532 Corp</stp>
        <stp>yas_ispread</stp>
        <stp>[DATA_BBG.xlsx]BBGdata!R95C12</stp>
        <tr r="L95" s="2"/>
      </tp>
      <tp>
        <v>356.62544195575106</v>
        <stp/>
        <stp>##V3_BDPV12</stp>
        <stp>EK024568 Corp</stp>
        <stp>yas_ispread</stp>
        <stp>[DATA_BBG.xlsx]BBGdata!R98C12</stp>
        <tr r="L98" s="2"/>
      </tp>
      <tp>
        <v>343.81124137931039</v>
        <stp/>
        <stp>##V3_BDPV12</stp>
        <stp>EK872764 Corp</stp>
        <stp>interval_avg</stp>
        <stp>[DATA_BBG.xlsx]BBGdata!R128C17</stp>
        <stp>calc_interval=30d</stp>
        <stp>market_data_override=blp_i_sprd_mid</stp>
        <tr r="Q128" s="2"/>
      </tp>
      <tp t="s">
        <v>XS1797138960</v>
        <stp/>
        <stp>##V3_BDPV12</stp>
        <stp>AR810587 Corp</stp>
        <stp>ID_ISIN</stp>
        <stp>[DATA_BBG.xlsx]BBGdata!R125C2</stp>
        <tr r="B125" s="2"/>
      </tp>
      <tp>
        <v>226.55030954311758</v>
        <stp/>
        <stp>##V3_BDPV12</stp>
        <stp>EK634166 Corp</stp>
        <stp>yas_ispread</stp>
        <stp>[DATA_BBG.xlsx]BBGdata!R11C12</stp>
        <tr r="L11" s="2"/>
      </tp>
      <tp>
        <v>359.9415989956496</v>
        <stp/>
        <stp>##V3_BDPV12</stp>
        <stp>BK123260 Corp</stp>
        <stp>yas_ispread</stp>
        <stp>[DATA_BBG.xlsx]BBGdata!R38C12</stp>
        <tr r="L38" s="2"/>
      </tp>
      <tp>
        <v>402.76589313543906</v>
        <stp/>
        <stp>##V3_BDPV12</stp>
        <stp>EJ530879 Corp</stp>
        <stp>interval_avg</stp>
        <stp>[DATA_BBG.xlsx]BBGdata!R102C17</stp>
        <stp>calc_interval=30d</stp>
        <stp>market_data_override=blp_i_sprd_mid</stp>
        <tr r="Q102" s="2"/>
      </tp>
      <tp t="s">
        <v>XS2017788592</v>
        <stp/>
        <stp>##V3_BDPV12</stp>
        <stp>AZ207973 Corp</stp>
        <stp>ID_ISIN</stp>
        <stp>[DATA_BBG.xlsx]BBGdata!R182C2</stp>
        <tr r="B182" s="2"/>
      </tp>
      <tp>
        <v>386.40884979463056</v>
        <stp/>
        <stp>##V3_BDPV12</stp>
        <stp>BG013162 Corp</stp>
        <stp>yas_ispread</stp>
        <stp>[DATA_BBG.xlsx]BBGdata!R83C12</stp>
        <tr r="L83" s="2"/>
      </tp>
      <tp>
        <v>305.07224999999994</v>
        <stp/>
        <stp>##V3_BDPV12</stp>
        <stp>AM717420 Corp</stp>
        <stp>interval_avg</stp>
        <stp>[DATA_BBG.xlsx]BBGdata!R135C17</stp>
        <stp>calc_interval=30d</stp>
        <stp>market_data_override=blp_i_sprd_mid</stp>
        <tr r="Q135" s="2"/>
      </tp>
      <tp>
        <v>159.03544268619069</v>
        <stp/>
        <stp>##V3_BDPV12</stp>
        <stp>EJ744879 Corp</stp>
        <stp>yas_ispread</stp>
        <stp>[DATA_BBG.xlsx]BBGdata!R87C12</stp>
        <tr r="L87" s="2"/>
      </tp>
      <tp>
        <v>341.34457823347407</v>
        <stp/>
        <stp>##V3_BDPV12</stp>
        <stp>EJ814840 Corp</stp>
        <stp>yas_ispread</stp>
        <stp>[DATA_BBG.xlsx]BBGdata!R54C12</stp>
        <tr r="L54" s="2"/>
      </tp>
      <tp>
        <v>371.60924784107738</v>
        <stp/>
        <stp>##V3_BDPV12</stp>
        <stp>EK864970 Corp</stp>
        <stp>yas_ispread</stp>
        <stp>[DATA_BBG.xlsx]BBGdata!R56C12</stp>
        <tr r="L56" s="2"/>
      </tp>
      <tp>
        <v>246.00158153548443</v>
        <stp/>
        <stp>##V3_BDPV12</stp>
        <stp>EJ814830 Corp</stp>
        <stp>yas_ispread</stp>
        <stp>[DATA_BBG.xlsx]BBGdata!R53C12</stp>
        <tr r="L53" s="2"/>
      </tp>
      <tp>
        <v>371.11909985746621</v>
        <stp/>
        <stp>##V3_BDPV12</stp>
        <stp>EK814844 Corp</stp>
        <stp>yas_ispread</stp>
        <stp>[DATA_BBG.xlsx]BBGdata!R34C12</stp>
        <tr r="L34" s="2"/>
      </tp>
      <tp>
        <v>200000000</v>
        <stp/>
        <stp>##V3_BDPV12</stp>
        <stp>QZ509895 Corp</stp>
        <stp>amt_outstanding</stp>
        <stp>[DATA_BBG.xlsx]BBGdata!R184C9</stp>
        <tr r="I184" s="2"/>
      </tp>
      <tp t="s">
        <v>PERP/CALL</v>
        <stp/>
        <stp>##V3_BDPV12</stp>
        <stp>QZ509895 Corp</stp>
        <stp>mty_typ</stp>
        <stp>[DATA_BBG.xlsx]BBGdata!R184C7</stp>
        <tr r="G184" s="2"/>
      </tp>
      <tp>
        <v>240.98282125323394</v>
        <stp/>
        <stp>##V3_BDPV12</stp>
        <stp>AW770805 Corp</stp>
        <stp>yas_ispread</stp>
        <stp>[DATA_BBG.xlsx]BBGdata!R90C12</stp>
        <tr r="L90" s="2"/>
      </tp>
      <tp>
        <v>371.75274789174375</v>
        <stp/>
        <stp>##V3_BDPV12</stp>
        <stp>AX520482 Corp</stp>
        <stp>yas_ispread</stp>
        <stp>[DATA_BBG.xlsx]BBGdata!R74C12</stp>
        <tr r="L74" s="2"/>
      </tp>
      <tp t="s">
        <v>Ba1u</v>
        <stp/>
        <stp>##V3_BDPV12</stp>
        <stp>EK588292 Corp</stp>
        <stp>rtg_moody</stp>
        <stp>[DATA_BBG.xlsx]BBGdata!R127C14</stp>
        <tr r="N127" s="2"/>
      </tp>
      <tp>
        <v>308.31504393447517</v>
        <stp/>
        <stp>##V3_BDPV12</stp>
        <stp>AX960245 Corp</stp>
        <stp>yas_ispread</stp>
        <stp>[DATA_BBG.xlsx]BBGdata!R19C12</stp>
        <tr r="L19" s="2"/>
      </tp>
      <tp t="s">
        <v>XS2195190876</v>
        <stp/>
        <stp>##V3_BDPV12</stp>
        <stp>BK290986 Corp</stp>
        <stp>ID_ISIN</stp>
        <stp>[DATA_BBG.xlsx]BBGdata!R136C2</stp>
        <tr r="B136" s="2"/>
      </tp>
      <tp t="s">
        <v>XS1014987355</v>
        <stp/>
        <stp>##V3_BDPV12</stp>
        <stp>EK013966 Corp</stp>
        <stp>ID_ISIN</stp>
        <stp>[DATA_BBG.xlsx]BBGdata!R122C2</stp>
        <tr r="B122" s="2"/>
      </tp>
      <tp t="s">
        <v>Baa3</v>
        <stp/>
        <stp>##V3_BDPV12</stp>
        <stp>AM888722 Corp</stp>
        <stp>rtg_moody</stp>
        <stp>[DATA_BBG.xlsx]BBGdata!R114C14</stp>
        <tr r="N114" s="2"/>
      </tp>
      <tp>
        <v>199.08906896551727</v>
        <stp/>
        <stp>##V3_BDPV12</stp>
        <stp>AQ026565 Corp</stp>
        <stp>interval_avg</stp>
        <stp>[DATA_BBG.xlsx]BBGdata!R124C17</stp>
        <stp>calc_interval=30d</stp>
        <stp>market_data_override=blp_i_sprd_mid</stp>
        <tr r="Q124" s="2"/>
      </tp>
      <tp>
        <v>461.48457517903643</v>
        <stp/>
        <stp>##V3_BDPV12</stp>
        <stp>AQ713600 Corp</stp>
        <stp>interval_avg</stp>
        <stp>[DATA_BBG.xlsx]BBGdata!R179C17</stp>
        <stp>calc_interval=30d</stp>
        <stp>market_data_override=blp_i_sprd_mid</stp>
        <tr r="Q179" s="2"/>
      </tp>
      <tp t="s">
        <v>Baa3</v>
        <stp/>
        <stp>##V3_BDPV12</stp>
        <stp>EJ530879 Corp</stp>
        <stp>rtg_moody</stp>
        <stp>[DATA_BBG.xlsx]BBGdata!R102C14</stp>
        <tr r="N102" s="2"/>
      </tp>
      <tp t="s">
        <v>XS2187689034</v>
        <stp/>
        <stp>##V3_BDPV12</stp>
        <stp>BJ980509 Corp</stp>
        <stp>ID_ISIN</stp>
        <stp>[DATA_BBG.xlsx]BBGdata!R156C2</stp>
        <tr r="B156" s="2"/>
      </tp>
      <tp>
        <v>197.61437931034482</v>
        <stp/>
        <stp>##V3_BDPV12</stp>
        <stp>AX076550 Corp</stp>
        <stp>interval_avg</stp>
        <stp>[DATA_BBG.xlsx]BBGdata!R126C17</stp>
        <stp>calc_interval=30d</stp>
        <stp>market_data_override=blp_i_sprd_mid</stp>
        <tr r="Q126" s="2"/>
      </tp>
      <tp t="s">
        <v>DE000A1ZN206</v>
        <stp/>
        <stp>##V3_BDPV12</stp>
        <stp>EK523297 Corp</stp>
        <stp>ID_ISIN</stp>
        <stp>[DATA_BBG.xlsx]BBGdata!R192C2</stp>
        <tr r="B192" s="2"/>
      </tp>
      <tp t="s">
        <v>XS1634523754</v>
        <stp/>
        <stp>##V3_BDPV12</stp>
        <stp>AN964724 Corp</stp>
        <stp>ID_ISIN</stp>
        <stp>[DATA_BBG.xlsx]BBGdata!R181C2</stp>
        <tr r="B181" s="2"/>
      </tp>
      <tp t="s">
        <v>XS0943370543</v>
        <stp/>
        <stp>##V3_BDPV12</stp>
        <stp>EJ723329 Corp</stp>
        <stp>ID_ISIN</stp>
        <stp>[DATA_BBG.xlsx]BBGdata!R142C2</stp>
        <tr r="B142" s="2"/>
      </tp>
      <tp t="s">
        <v>Baa2</v>
        <stp/>
        <stp>##V3_BDPV12</stp>
        <stp>AN880322 Corp</stp>
        <stp>rtg_moody</stp>
        <stp>[DATA_BBG.xlsx]BBGdata!R153C14</stp>
        <tr r="N153" s="2"/>
      </tp>
      <tp t="s">
        <v>FR0011606169</v>
        <stp/>
        <stp>##V3_BDPV12</stp>
        <stp>EJ891119 Corp</stp>
        <stp>ID_ISIN</stp>
        <stp>[DATA_BBG.xlsx]BBGdata!R190C2</stp>
        <tr r="B190" s="2"/>
      </tp>
      <tp>
        <v>3259.174</v>
        <stp/>
        <stp>##V3_BDPV12</stp>
        <stp>EJ891119 Corp</stp>
        <stp>interval_high</stp>
        <stp>[DATA_BBG.xlsx]BBGdata!R190C20</stp>
        <stp>calc_interval=30d</stp>
        <stp>market_data_override=blp_i_sprd_mid</stp>
        <tr r="T190" s="2"/>
      </tp>
      <tp>
        <v>467.69400000000002</v>
        <stp/>
        <stp>##V3_BDPV12</stp>
        <stp>EK858851 Corp</stp>
        <stp>interval_high</stp>
        <stp>[DATA_BBG.xlsx]BBGdata!R111C20</stp>
        <stp>calc_interval=30d</stp>
        <stp>market_data_override=blp_i_sprd_mid</stp>
        <tr r="T111" s="2"/>
      </tp>
      <tp>
        <v>323.38799999999998</v>
        <stp/>
        <stp>##V3_BDPV12</stp>
        <stp>EK858869 Corp</stp>
        <stp>interval_high</stp>
        <stp>[DATA_BBG.xlsx]BBGdata!R112C20</stp>
        <stp>calc_interval=30d</stp>
        <stp>market_data_override=blp_i_sprd_mid</stp>
        <tr r="T112" s="2"/>
      </tp>
      <tp>
        <v>981.75729999999999</v>
        <stp/>
        <stp>##V3_BDPV12</stp>
        <stp>AO262498 Corp</stp>
        <stp>interval_high</stp>
        <stp>[DATA_BBG.xlsx]BBGdata!R195C20</stp>
        <stp>calc_interval=30d</stp>
        <stp>market_data_override=blp_i_sprd_mid</stp>
        <tr r="T195" s="2"/>
      </tp>
      <tp>
        <v>449.3931</v>
        <stp/>
        <stp>##V3_BDPV12</stp>
        <stp>EJ530879 Corp</stp>
        <stp>interval_high</stp>
        <stp>[DATA_BBG.xlsx]BBGdata!R102C20</stp>
        <stp>calc_interval=30d</stp>
        <stp>market_data_override=blp_i_sprd_mid</stp>
        <tr r="T102" s="2"/>
      </tp>
      <tp>
        <v>197.85599999999999</v>
        <stp/>
        <stp>##V3_BDPV12</stp>
        <stp>EK117900 Corp</stp>
        <stp>interval_high</stp>
        <stp>[DATA_BBG.xlsx]BBGdata!R104C20</stp>
        <stp>calc_interval=30d</stp>
        <stp>market_data_override=blp_i_sprd_mid</stp>
        <tr r="T104" s="2"/>
      </tp>
      <tp t="s">
        <v>EUR</v>
        <stp/>
        <stp>##V3_BDPV12</stp>
        <stp>EJ917655 Corp</stp>
        <stp>crncy</stp>
        <stp>[DATA_BBG.xlsx]BBGdata!R3C8</stp>
        <tr r="H3" s="2"/>
      </tp>
      <tp>
        <v>197.85599999999999</v>
        <stp/>
        <stp>##V3_BDPV12</stp>
        <stp>EK117900 Corp</stp>
        <stp>interval_high</stp>
        <stp>[DATA_BBG.xlsx]BBGdata!R105C20</stp>
        <stp>calc_interval=30d</stp>
        <stp>market_data_override=blp_i_sprd_mid</stp>
        <tr r="T105" s="2"/>
      </tp>
      <tp t="s">
        <v>BB+</v>
        <stp/>
        <stp>##V3_BDPV12</stp>
        <stp>EK814844 Corp</stp>
        <stp>bb_composite</stp>
        <stp>[DATA_BBG.xlsx]BBGdata!R34C16</stp>
        <tr r="P34" s="2"/>
      </tp>
      <tp>
        <v>406277000</v>
        <stp/>
        <stp>##V3_BDPV12</stp>
        <stp>EK803079 Corp</stp>
        <stp>amt_outstanding</stp>
        <stp>[DATA_BBG.xlsx]BBGdata!R33C9</stp>
        <tr r="I33" s="2"/>
      </tp>
      <tp t="s">
        <v>EUR</v>
        <stp/>
        <stp>##V3_BDPV12</stp>
        <stp>EK888464 Corp</stp>
        <stp>crncy</stp>
        <stp>[DATA_BBG.xlsx]BBGdata!R141C8</stp>
        <tr r="H141" s="2"/>
      </tp>
      <tp>
        <v>413099999.99999994</v>
        <stp/>
        <stp>##V3_BDPV12</stp>
        <stp>EJ744879 Corp</stp>
        <stp>amt_outstanding</stp>
        <stp>[DATA_BBG.xlsx]BBGdata!R87C9</stp>
        <tr r="I87" s="2"/>
      </tp>
      <tp>
        <v>2250000000</v>
        <stp/>
        <stp>##V3_BDPV12</stp>
        <stp>BK123260 Corp</stp>
        <stp>amt_outstanding</stp>
        <stp>[DATA_BBG.xlsx]BBGdata!R38C9</stp>
        <tr r="I38" s="2"/>
      </tp>
      <tp>
        <v>500000000</v>
        <stp/>
        <stp>##V3_BDPV12</stp>
        <stp>AX960245 Corp</stp>
        <stp>amt_outstanding</stp>
        <stp>[DATA_BBG.xlsx]BBGdata!R19C9</stp>
        <tr r="I19" s="2"/>
      </tp>
      <tp t="s">
        <v>EUR</v>
        <stp/>
        <stp>##V3_BDPV12</stp>
        <stp>BJ980509 Corp</stp>
        <stp>crncy</stp>
        <stp>[DATA_BBG.xlsx]BBGdata!R156C8</stp>
        <tr r="H156" s="2"/>
      </tp>
      <tp t="s">
        <v>EUR</v>
        <stp/>
        <stp>##V3_BDPV12</stp>
        <stp>EK628291 Corp</stp>
        <stp>crncy</stp>
        <stp>[DATA_BBG.xlsx]BBGdata!R150C8</stp>
        <tr r="H150" s="2"/>
      </tp>
      <tp t="s">
        <v>EUR</v>
        <stp/>
        <stp>##V3_BDPV12</stp>
        <stp>ZS668300 Corp</stp>
        <stp>crncy</stp>
        <stp>[DATA_BBG.xlsx]BBGdata!R119C8</stp>
        <tr r="H119" s="2"/>
      </tp>
      <tp t="s">
        <v>TENN</v>
        <stp/>
        <stp>##V3_BDPV12</stp>
        <stp>AM888722 Corp</stp>
        <stp>ticker</stp>
        <stp>[DATA_BBG.xlsx]BBGdata!R114C4</stp>
        <tr r="D114" s="2"/>
      </tp>
      <tp t="s">
        <v>ORAFP</v>
        <stp/>
        <stp>##V3_BDPV12</stp>
        <stp>EK041241 Corp</stp>
        <stp>ticker</stp>
        <stp>[DATA_BBG.xlsx]BBGdata!R68C4</stp>
        <tr r="D68" s="2"/>
      </tp>
      <tp t="s">
        <v>Baa3</v>
        <stp/>
        <stp>##V3_BDPV12</stp>
        <stp>AZ208021 Corp</stp>
        <stp>rtg_moody</stp>
        <stp>[DATA_BBG.xlsx]BBGdata!R13C14</stp>
        <tr r="N13" s="2"/>
      </tp>
      <tp t="s">
        <v>Baa3</v>
        <stp/>
        <stp>##V3_BDPV12</stp>
        <stp>EK648265 Corp</stp>
        <stp>rtg_moody</stp>
        <stp>[DATA_BBG.xlsx]BBGdata!R12C14</stp>
        <tr r="N12" s="2"/>
      </tp>
      <tp t="s">
        <v>A2</v>
        <stp/>
        <stp>##V3_BDPV12</stp>
        <stp>AX895488 Corp</stp>
        <stp>rtg_moody</stp>
        <stp>[DATA_BBG.xlsx]BBGdata!R45C14</stp>
        <tr r="N45" s="2"/>
      </tp>
      <tp t="s">
        <v>Ba1</v>
        <stp/>
        <stp>##V3_BDPV12</stp>
        <stp>LW253022 Corp</stp>
        <stp>rtg_moody</stp>
        <stp>[DATA_BBG.xlsx]BBGdata!R61C14</stp>
        <tr r="N61" s="2"/>
      </tp>
      <tp t="s">
        <v>RWE</v>
        <stp/>
        <stp>##V3_BDPV12</stp>
        <stp>EK858869 Corp</stp>
        <stp>ticker</stp>
        <stp>[DATA_BBG.xlsx]BBGdata!R112C4</stp>
        <tr r="D112" s="2"/>
      </tp>
      <tp t="s">
        <v>ENGIFP</v>
        <stp/>
        <stp>##V3_BDPV12</stp>
        <stp>EK293278 Corp</stp>
        <stp>ticker</stp>
        <stp>[DATA_BBG.xlsx]BBGdata!R89C4</stp>
        <tr r="D89" s="2"/>
      </tp>
      <tp t="s">
        <v>Ba2</v>
        <stp/>
        <stp>##V3_BDPV12</stp>
        <stp>AQ234625 Corp</stp>
        <stp>rtg_moody</stp>
        <stp>[DATA_BBG.xlsx]BBGdata!R71C14</stp>
        <tr r="N71" s="2"/>
      </tp>
      <tp t="s">
        <v>Ba2</v>
        <stp/>
        <stp>##V3_BDPV12</stp>
        <stp>AR738776 Corp</stp>
        <stp>rtg_moody</stp>
        <stp>[DATA_BBG.xlsx]BBGdata!R72C14</stp>
        <tr r="N72" s="2"/>
      </tp>
      <tp t="s">
        <v>Baa3</v>
        <stp/>
        <stp>##V3_BDPV12</stp>
        <stp>EK634166 Corp</stp>
        <stp>rtg_moody</stp>
        <stp>[DATA_BBG.xlsx]BBGdata!R11C14</stp>
        <tr r="N11" s="2"/>
      </tp>
      <tp t="s">
        <v>OMVAV</v>
        <stp/>
        <stp>##V3_BDPV12</stp>
        <stp>QJ993374 Corp</stp>
        <stp>ticker</stp>
        <stp>[DATA_BBG.xlsx]BBGdata!R32C4</stp>
        <tr r="D32" s="2"/>
      </tp>
      <tp t="s">
        <v>T</v>
        <stp/>
        <stp>##V3_BDPV12</stp>
        <stp>ZP991036 Corp</stp>
        <stp>ticker</stp>
        <stp>[DATA_BBG.xlsx]BBGdata!R86C4</stp>
        <tr r="D86" s="2"/>
      </tp>
      <tp t="s">
        <v>DBHNGR</v>
        <stp/>
        <stp>##V3_BDPV12</stp>
        <stp>ZQ100348 Corp</stp>
        <stp>ticker</stp>
        <stp>[DATA_BBG.xlsx]BBGdata!R29C4</stp>
        <tr r="D29" s="2"/>
      </tp>
      <tp t="s">
        <v>REPSM</v>
        <stp/>
        <stp>##V3_BDPV12</stp>
        <stp>EK803079 Corp</stp>
        <stp>ticker</stp>
        <stp>[DATA_BBG.xlsx]BBGdata!R33C4</stp>
        <tr r="D33" s="2"/>
      </tp>
      <tp t="s">
        <v>BPLN</v>
        <stp/>
        <stp>##V3_BDPV12</stp>
        <stp>BK123548 Corp</stp>
        <stp>ticker</stp>
        <stp>[DATA_BBG.xlsx]BBGdata!R39C4</stp>
        <tr r="D39" s="2"/>
      </tp>
      <tp t="s">
        <v>Baa2</v>
        <stp/>
        <stp>##V3_BDPV12</stp>
        <stp>EJ744879 Corp</stp>
        <stp>rtg_moody</stp>
        <stp>[DATA_BBG.xlsx]BBGdata!R87C14</stp>
        <tr r="N87" s="2"/>
      </tp>
      <tp>
        <v>231.19934482758617</v>
        <stp/>
        <stp>##V3_BDPV12</stp>
        <stp>EK605885 Corp</stp>
        <stp>interval_avg</stp>
        <stp>[DATA_BBG.xlsx]BBGdata!R145C17</stp>
        <stp>calc_interval=30d</stp>
        <stp>market_data_override=blp_i_sprd_mid</stp>
        <tr r="Q145" s="2"/>
      </tp>
      <tp t="s">
        <v>#N/A N/A</v>
        <stp/>
        <stp>##V3_BDPV12</stp>
        <stp>UV429459 Corp</stp>
        <stp>rtg_moody</stp>
        <stp>[DATA_BBG.xlsx]BBGdata!R166C14</stp>
        <tr r="N166" s="2"/>
      </tp>
      <tp>
        <v>247.38024137931035</v>
        <stp/>
        <stp>##V3_BDPV12</stp>
        <stp>EJ670730 Corp</stp>
        <stp>interval_avg</stp>
        <stp>[DATA_BBG.xlsx]BBGdata!R118C17</stp>
        <stp>calc_interval=30d</stp>
        <stp>market_data_override=blp_i_sprd_mid</stp>
        <tr r="Q118" s="2"/>
      </tp>
      <tp>
        <v>406.04348275862071</v>
        <stp/>
        <stp>##V3_BDPV12</stp>
        <stp>AN880326 Corp</stp>
        <stp>interval_avg</stp>
        <stp>[DATA_BBG.xlsx]BBGdata!R158C17</stp>
        <stp>calc_interval=30d</stp>
        <stp>market_data_override=blp_i_sprd_mid</stp>
        <tr r="Q158" s="2"/>
      </tp>
      <tp>
        <v>178.57834273581011</v>
        <stp/>
        <stp>##V3_BDPV12</stp>
        <stp>EK545606 Corp</stp>
        <stp>yas_ispread</stp>
        <stp>[DATA_BBG.xlsx]BBGdata!R15C12</stp>
        <tr r="L15" s="2"/>
      </tp>
      <tp t="s">
        <v>XS1819537132</v>
        <stp/>
        <stp>##V3_BDPV12</stp>
        <stp>AS322477 Corp</stp>
        <stp>ID_ISIN</stp>
        <stp>[DATA_BBG.xlsx]BBGdata!R186C2</stp>
        <tr r="B186" s="2"/>
      </tp>
      <tp>
        <v>426.46746666666661</v>
        <stp/>
        <stp>##V3_BDPV12</stp>
        <stp>BJ980938 Corp</stp>
        <stp>interval_avg</stp>
        <stp>[DATA_BBG.xlsx]BBGdata!R160C17</stp>
        <stp>calc_interval=30d</stp>
        <stp>market_data_override=blp_i_sprd_mid</stp>
        <tr r="Q160" s="2"/>
      </tp>
      <tp t="s">
        <v>XS1720192696</v>
        <stp/>
        <stp>##V3_BDPV12</stp>
        <stp>AQ077157 Corp</stp>
        <stp>ID_ISIN</stp>
        <stp>[DATA_BBG.xlsx]BBGdata!R143C2</stp>
        <tr r="B143" s="2"/>
      </tp>
      <tp>
        <v>176.81678816023714</v>
        <stp/>
        <stp>##V3_BDPV12</stp>
        <stp>EK755354 Corp</stp>
        <stp>yas_ispread</stp>
        <stp>[DATA_BBG.xlsx]BBGdata!R42C12</stp>
        <tr r="L42" s="2"/>
      </tp>
      <tp>
        <v>230.97781080380543</v>
        <stp/>
        <stp>##V3_BDPV12</stp>
        <stp>EK755342 Corp</stp>
        <stp>yas_ispread</stp>
        <stp>[DATA_BBG.xlsx]BBGdata!R46C12</stp>
        <tr r="L46" s="2"/>
      </tp>
      <tp>
        <v>324.25656355893534</v>
        <stp/>
        <stp>##V3_BDPV12</stp>
        <stp>BK122273 Corp</stp>
        <stp>yas_ispread</stp>
        <stp>[DATA_BBG.xlsx]BBGdata!R37C12</stp>
        <tr r="L37" s="2"/>
      </tp>
      <tp>
        <v>252.19324999999998</v>
        <stp/>
        <stp>##V3_BDPV12</stp>
        <stp>EK013966 Corp</stp>
        <stp>interval_avg</stp>
        <stp>[DATA_BBG.xlsx]BBGdata!R122C17</stp>
        <stp>calc_interval=30d</stp>
        <stp>market_data_override=blp_i_sprd_mid</stp>
        <tr r="Q122" s="2"/>
      </tp>
      <tp>
        <v>350.20865517241378</v>
        <stp/>
        <stp>##V3_BDPV12</stp>
        <stp>AN880322 Corp</stp>
        <stp>interval_avg</stp>
        <stp>[DATA_BBG.xlsx]BBGdata!R153C17</stp>
        <stp>calc_interval=30d</stp>
        <stp>market_data_override=blp_i_sprd_mid</stp>
        <tr r="Q153" s="2"/>
      </tp>
      <tp t="s">
        <v>XS2033327854</v>
        <stp/>
        <stp>##V3_BDPV12</stp>
        <stp>AZ920495 Corp</stp>
        <stp>ID_ISIN</stp>
        <stp>[DATA_BBG.xlsx]BBGdata!R194C2</stp>
        <tr r="B194" s="2"/>
      </tp>
      <tp>
        <v>463.41367448755318</v>
        <stp/>
        <stp>##V3_BDPV12</stp>
        <stp>AL211915 Corp</stp>
        <stp>yas_ispread</stp>
        <stp>[DATA_BBG.xlsx]BBGdata!R62C12</stp>
        <tr r="L62" s="2"/>
      </tp>
      <tp>
        <v>250000000</v>
        <stp/>
        <stp>##V3_BDPV12</stp>
        <stp>UV309787 Corp</stp>
        <stp>amt_outstanding</stp>
        <stp>[DATA_BBG.xlsx]BBGdata!R191C9</stp>
        <tr r="I191" s="2"/>
      </tp>
      <tp>
        <v>388.83179946734521</v>
        <stp/>
        <stp>##V3_BDPV12</stp>
        <stp>EJ843360 Corp</stp>
        <stp>interval_avg</stp>
        <stp>[DATA_BBG.xlsx]BBGdata!R123C17</stp>
        <stp>calc_interval=30d</stp>
        <stp>market_data_override=blp_i_sprd_mid</stp>
        <tr r="Q123" s="2"/>
      </tp>
      <tp>
        <v>207.86600000000001</v>
        <stp/>
        <stp>##V3_BDPV12</stp>
        <stp>ZS668300 Corp</stp>
        <stp>interval_low</stp>
        <stp>[DATA_BBG.xlsx]BBGdata!R119C19</stp>
        <stp>calc_interval=30d</stp>
        <stp>market_data_override=blp_i_sprd_mid</stp>
        <tr r="S119" s="2"/>
      </tp>
      <tp>
        <v>370.72396153846154</v>
        <stp/>
        <stp>##V3_BDPV12</stp>
        <stp>EK337178 Corp</stp>
        <stp>interval_avg</stp>
        <stp>[DATA_BBG.xlsx]BBGdata!R162C17</stp>
        <stp>calc_interval=30d</stp>
        <stp>market_data_override=blp_i_sprd_mid</stp>
        <tr r="Q162" s="2"/>
      </tp>
      <tp t="s">
        <v>PERP/CALL</v>
        <stp/>
        <stp>##V3_BDPV12</stp>
        <stp>UV309787 Corp</stp>
        <stp>mty_typ</stp>
        <stp>[DATA_BBG.xlsx]BBGdata!R191C7</stp>
        <tr r="G191" s="2"/>
      </tp>
      <tp t="s">
        <v>XS1141810991</v>
        <stp/>
        <stp>##V3_BDPV12</stp>
        <stp>EK605885 Corp</stp>
        <stp>ID_ISIN</stp>
        <stp>[DATA_BBG.xlsx]BBGdata!R145C2</stp>
        <tr r="B145" s="2"/>
      </tp>
      <tp t="s">
        <v>Baa3</v>
        <stp/>
        <stp>##V3_BDPV12</stp>
        <stp>EJ723329 Corp</stp>
        <stp>rtg_moody</stp>
        <stp>[DATA_BBG.xlsx]BBGdata!R142C14</stp>
        <tr r="N142" s="2"/>
      </tp>
      <tp t="s">
        <v>XS1206541366</v>
        <stp/>
        <stp>##V3_BDPV12</stp>
        <stp>EK811579 Corp</stp>
        <stp>ID_ISIN</stp>
        <stp>[DATA_BBG.xlsx]BBGdata!R161C2</stp>
        <tr r="B161" s="2"/>
      </tp>
      <tp t="s">
        <v>XS1191320297</v>
        <stp/>
        <stp>##V3_BDPV12</stp>
        <stp>EK753416 Corp</stp>
        <stp>ID_ISIN</stp>
        <stp>[DATA_BBG.xlsx]BBGdata!R183C2</stp>
        <tr r="B183" s="2"/>
      </tp>
      <tp>
        <v>248.53902978143071</v>
        <stp/>
        <stp>##V3_BDPV12</stp>
        <stp>AZ371883 Corp</stp>
        <stp>yas_ispread</stp>
        <stp>[DATA_BBG.xlsx]BBGdata!R91C12</stp>
        <tr r="L91" s="2"/>
      </tp>
      <tp t="s">
        <v>#N/A N/A</v>
        <stp/>
        <stp>##V3_BDPV12</stp>
        <stp>EK337178 Corp</stp>
        <stp>rtg_moody</stp>
        <stp>[DATA_BBG.xlsx]BBGdata!R162C14</stp>
        <tr r="N162" s="2"/>
      </tp>
      <tp t="s">
        <v>XS1048428012</v>
        <stp/>
        <stp>##V3_BDPV12</stp>
        <stp>EK131366 Corp</stp>
        <stp>ID_ISIN</stp>
        <stp>[DATA_BBG.xlsx]BBGdata!R151C2</stp>
        <tr r="B151" s="2"/>
      </tp>
      <tp t="s">
        <v>US29265WAA62</v>
        <stp/>
        <stp>##V3_BDPV12</stp>
        <stp>EJ843360 Corp</stp>
        <stp>ID_ISIN</stp>
        <stp>[DATA_BBG.xlsx]BBGdata!R123C2</stp>
        <tr r="B123" s="2"/>
      </tp>
      <tp>
        <v>253.31853430339621</v>
        <stp/>
        <stp>##V3_BDPV12</stp>
        <stp>AQ711148 Corp</stp>
        <stp>yas_ispread</stp>
        <stp>[DATA_BBG.xlsx]BBGdata!R88C12</stp>
        <tr r="L88" s="2"/>
      </tp>
      <tp t="s">
        <v>#N/A N/A</v>
        <stp/>
        <stp>##V3_BDPV12</stp>
        <stp>AX691342 Corp</stp>
        <stp>rtg_moody</stp>
        <stp>[DATA_BBG.xlsx]BBGdata!R188C14</stp>
        <tr r="N188" s="2"/>
      </tp>
      <tp t="s">
        <v>XS1642686676</v>
        <stp/>
        <stp>##V3_BDPV12</stp>
        <stp>AO262515 Corp</stp>
        <stp>ID_ISIN</stp>
        <stp>[DATA_BBG.xlsx]BBGdata!R196C2</stp>
        <tr r="B196" s="2"/>
      </tp>
      <tp>
        <v>212.35358563900797</v>
        <stp/>
        <stp>##V3_BDPV12</stp>
        <stp>AP691131 Corp</stp>
        <stp>yas_ispread</stp>
        <stp>[DATA_BBG.xlsx]BBGdata!R24C12</stp>
        <tr r="L24" s="2"/>
      </tp>
      <tp t="s">
        <v>XS1205618470</v>
        <stp/>
        <stp>##V3_BDPV12</stp>
        <stp>EK785024 Corp</stp>
        <stp>ID_ISIN</stp>
        <stp>[DATA_BBG.xlsx]BBGdata!R115C2</stp>
        <tr r="B115" s="2"/>
      </tp>
      <tp>
        <v>640.60310000000004</v>
        <stp/>
        <stp>##V3_BDPV12</stp>
        <stp>AN964724 Corp</stp>
        <stp>interval_high</stp>
        <stp>[DATA_BBG.xlsx]BBGdata!R181C20</stp>
        <stp>calc_interval=30d</stp>
        <stp>market_data_override=blp_i_sprd_mid</stp>
        <tr r="T181" s="2"/>
      </tp>
      <tp>
        <v>334.40499999999997</v>
        <stp/>
        <stp>##V3_BDPV12</stp>
        <stp>BK290986 Corp</stp>
        <stp>interval_high</stp>
        <stp>[DATA_BBG.xlsx]BBGdata!R136C20</stp>
        <stp>calc_interval=30d</stp>
        <stp>market_data_override=blp_i_sprd_mid</stp>
        <tr r="T136" s="2"/>
      </tp>
      <tp>
        <v>565.18899999999996</v>
        <stp/>
        <stp>##V3_BDPV12</stp>
        <stp>EK824997 Corp</stp>
        <stp>interval_high</stp>
        <stp>[DATA_BBG.xlsx]BBGdata!R130C20</stp>
        <stp>calc_interval=30d</stp>
        <stp>market_data_override=blp_i_sprd_mid</stp>
        <tr r="T130" s="2"/>
      </tp>
      <tp t="s">
        <v>LHAGR</v>
        <stp/>
        <stp>##V3_BDPV12</stp>
        <stp>UV429459 Corp</stp>
        <stp>ticker</stp>
        <stp>[DATA_BBG.xlsx]BBGdata!R166C4</stp>
        <tr r="D166" s="2"/>
      </tp>
      <tp t="s">
        <v>EUR</v>
        <stp/>
        <stp>##V3_BDPV12</stp>
        <stp>EK858869 Corp</stp>
        <stp>crncy</stp>
        <stp>[DATA_BBG.xlsx]BBGdata!R112C8</stp>
        <tr r="H112" s="2"/>
      </tp>
      <tp t="s">
        <v>ORSTED</v>
        <stp/>
        <stp>##V3_BDPV12</stp>
        <stp>ZQ804479 Corp</stp>
        <stp>ticker</stp>
        <stp>[DATA_BBG.xlsx]BBGdata!R144C4</stp>
        <tr r="D144" s="2"/>
      </tp>
      <tp t="s">
        <v>GBP</v>
        <stp/>
        <stp>##V3_BDPV12</stp>
        <stp>BK290986 Corp</stp>
        <stp>crncy</stp>
        <stp>[DATA_BBG.xlsx]BBGdata!R136C8</stp>
        <tr r="H136" s="2"/>
      </tp>
      <tp t="s">
        <v>EUR</v>
        <stp/>
        <stp>##V3_BDPV12</stp>
        <stp>EJ811600 Corp</stp>
        <stp>crncy</stp>
        <stp>[DATA_BBG.xlsx]BBGdata!R154C8</stp>
        <tr r="H154" s="2"/>
      </tp>
      <tp>
        <v>650000000</v>
        <stp/>
        <stp>##V3_BDPV12</stp>
        <stp>EK848378 Corp</stp>
        <stp>amt_outstanding</stp>
        <stp>[DATA_BBG.xlsx]BBGdata!R55C9</stp>
        <tr r="I55" s="2"/>
      </tp>
    </main>
    <main first="bloomberg.rtd">
      <tp t="s">
        <v>EUR</v>
        <stp/>
        <stp>##V3_BDPV12</stp>
        <stp>EK858851 Corp</stp>
        <stp>crncy</stp>
        <stp>[DATA_BBG.xlsx]BBGdata!R111C8</stp>
        <tr r="H111" s="2"/>
      </tp>
      <tp>
        <v>3.125</v>
        <stp/>
        <stp>##V3_BDPV12</stp>
        <stp>ZQ513315 Corp</stp>
        <stp>coupon</stp>
        <stp>[DATA_BBG.xlsx]BBGdata!R9C5</stp>
        <tr r="E9" s="2"/>
      </tp>
      <tp t="s">
        <v>TELIAS</v>
        <stp/>
        <stp>##V3_BDPV12</stp>
        <stp>ZP870673 Corp</stp>
        <stp>ticker</stp>
        <stp>[DATA_BBG.xlsx]BBGdata!R60C4</stp>
        <tr r="D60" s="2"/>
      </tp>
      <tp t="s">
        <v>Baa1</v>
        <stp/>
        <stp>##V3_BDPV12</stp>
        <stp>QJ201812 Corp</stp>
        <stp>rtg_moody</stp>
        <stp>[DATA_BBG.xlsx]BBGdata!R50C14</stp>
        <tr r="N50" s="2"/>
      </tp>
      <tp t="s">
        <v>Ba1</v>
        <stp/>
        <stp>##V3_BDPV12</stp>
        <stp>AU654357 Corp</stp>
        <stp>rtg_moody</stp>
        <stp>[DATA_BBG.xlsx]BBGdata!R81C14</stp>
        <tr r="N81" s="2"/>
      </tp>
      <tp t="s">
        <v>Baa1</v>
        <stp/>
        <stp>##V3_BDPV12</stp>
        <stp>QJ201811 Corp</stp>
        <stp>rtg_moody</stp>
        <stp>[DATA_BBG.xlsx]BBGdata!R51C14</stp>
        <tr r="N51" s="2"/>
      </tp>
      <tp t="s">
        <v>Baa3</v>
        <stp/>
        <stp>##V3_BDPV12</stp>
        <stp>EK041235 Corp</stp>
        <stp>rtg_moody</stp>
        <stp>[DATA_BBG.xlsx]BBGdata!R64C14</stp>
        <tr r="N64" s="2"/>
      </tp>
      <tp>
        <v>315063000</v>
        <stp/>
        <stp>##V3_BDPV12</stp>
        <stp>UV391246 Corp</stp>
        <stp>amt_outstanding</stp>
        <stp>[DATA_BBG.xlsx]BBGdata!R26C9</stp>
        <tr r="I26" s="2"/>
      </tp>
      <tp t="s">
        <v>Baa3</v>
        <stp/>
        <stp>##V3_BDPV12</stp>
        <stp>ZR570567 Corp</stp>
        <stp>rtg_moody</stp>
        <stp>[DATA_BBG.xlsx]BBGdata!R67C14</stp>
        <tr r="N67" s="2"/>
      </tp>
      <tp t="s">
        <v>Baa3</v>
        <stp/>
        <stp>##V3_BDPV12</stp>
        <stp>EK024532 Corp</stp>
        <stp>rtg_moody</stp>
        <stp>[DATA_BBG.xlsx]BBGdata!R95C14</stp>
        <tr r="N95" s="2"/>
      </tp>
      <tp t="s">
        <v>A2</v>
        <stp/>
        <stp>##V3_BDPV12</stp>
        <stp>EK755342 Corp</stp>
        <stp>rtg_moody</stp>
        <stp>[DATA_BBG.xlsx]BBGdata!R46C14</stp>
        <tr r="N46" s="2"/>
      </tp>
      <tp t="s">
        <v>ORSTED</v>
        <stp/>
        <stp>##V3_BDPV12</stp>
        <stp>EK888464 Corp</stp>
        <stp>ticker</stp>
        <stp>[DATA_BBG.xlsx]BBGdata!R141C4</stp>
        <tr r="D141" s="2"/>
      </tp>
      <tp t="s">
        <v>NTGYSM</v>
        <stp/>
        <stp>##V3_BDPV12</stp>
        <stp>EK588292 Corp</stp>
        <stp>ticker</stp>
        <stp>[DATA_BBG.xlsx]BBGdata!R127C4</stp>
        <tr r="D127" s="2"/>
      </tp>
      <tp t="s">
        <v>BPLN</v>
        <stp/>
        <stp>##V3_BDPV12</stp>
        <stp>BK123260 Corp</stp>
        <stp>ticker</stp>
        <stp>[DATA_BBG.xlsx]BBGdata!R38C4</stp>
        <tr r="D38" s="2"/>
      </tp>
      <tp t="s">
        <v>Ba1</v>
        <stp/>
        <stp>##V3_BDPV12</stp>
        <stp>AL211915 Corp</stp>
        <stp>rtg_moody</stp>
        <stp>[DATA_BBG.xlsx]BBGdata!R62C14</stp>
        <tr r="N62" s="2"/>
      </tp>
      <tp t="s">
        <v>SOLBBB</v>
        <stp/>
        <stp>##V3_BDPV12</stp>
        <stp>QJ937853 Corp</stp>
        <stp>ticker</stp>
        <stp>[DATA_BBG.xlsx]BBGdata!R2C4</stp>
        <tr r="D2" s="2"/>
      </tp>
      <tp t="s">
        <v>Baa2</v>
        <stp/>
        <stp>##V3_BDPV12</stp>
        <stp>AQ711148 Corp</stp>
        <stp>rtg_moody</stp>
        <stp>[DATA_BBG.xlsx]BBGdata!R88C14</stp>
        <tr r="N88" s="2"/>
      </tp>
      <tp>
        <v>2000000000</v>
        <stp/>
        <stp>##V3_BDPV12</stp>
        <stp>ZP991036 Corp</stp>
        <stp>amt_outstanding</stp>
        <stp>[DATA_BBG.xlsx]BBGdata!R86C9</stp>
        <tr r="I86" s="2"/>
      </tp>
      <tp t="s">
        <v>DBHNGR</v>
        <stp/>
        <stp>##V3_BDPV12</stp>
        <stp>ZQ099270 Corp</stp>
        <stp>ticker</stp>
        <stp>[DATA_BBG.xlsx]BBGdata!R28C4</stp>
        <tr r="D28" s="2"/>
      </tp>
      <tp t="s">
        <v>Baa3</v>
        <stp/>
        <stp>##V3_BDPV12</stp>
        <stp>ZQ782646 Corp</stp>
        <stp>rtg_moody</stp>
        <stp>[DATA_BBG.xlsx]BBGdata!R99C14</stp>
        <tr r="N99" s="2"/>
      </tp>
      <tp t="s">
        <v>Ba1</v>
        <stp/>
        <stp>##V3_BDPV12</stp>
        <stp>AL243419 Corp</stp>
        <stp>rtg_moody</stp>
        <stp>[DATA_BBG.xlsx]BBGdata!R18C14</stp>
        <tr r="N18" s="2"/>
      </tp>
      <tp>
        <v>286.83499999999998</v>
        <stp/>
        <stp>##V3_BDPV12</stp>
        <stp>QZ509895 Corp</stp>
        <stp>interval_low</stp>
        <stp>[DATA_BBG.xlsx]BBGdata!R184C19</stp>
        <stp>calc_interval=30d</stp>
        <stp>market_data_override=blp_i_sprd_mid</stp>
        <tr r="S184" s="2"/>
      </tp>
      <tp t="s">
        <v>XS1713463716</v>
        <stp/>
        <stp>##V3_BDPV12</stp>
        <stp>AS640422 Corp</stp>
        <stp>ID_ISIN</stp>
        <stp>[DATA_BBG.xlsx]BBGdata!R117C2</stp>
        <tr r="B117" s="2"/>
      </tp>
      <tp>
        <v>346.33056269117748</v>
        <stp/>
        <stp>##V3_BDPV12</stp>
        <stp>EJ516233 Corp</stp>
        <stp>yas_ispread</stp>
        <stp>[DATA_BBG.xlsx]BBGdata!R97C12</stp>
        <tr r="L97" s="2"/>
      </tp>
      <tp>
        <v>361.2762182784906</v>
        <stp/>
        <stp>##V3_BDPV12</stp>
        <stp>EJ606316 Corp</stp>
        <stp>yas_ispread</stp>
        <stp>[DATA_BBG.xlsx]BBGdata!R57C12</stp>
        <tr r="L57" s="2"/>
      </tp>
      <tp>
        <v>530.14624137931025</v>
        <stp/>
        <stp>##V3_BDPV12</stp>
        <stp>AO971106 Corp</stp>
        <stp>interval_avg</stp>
        <stp>[DATA_BBG.xlsx]BBGdata!R173C17</stp>
        <stp>calc_interval=30d</stp>
        <stp>market_data_override=blp_i_sprd_mid</stp>
        <tr r="Q173" s="2"/>
      </tp>
      <tp>
        <v>353.2911070174747</v>
        <stp/>
        <stp>##V3_BDPV12</stp>
        <stp>EK856946 Corp</stp>
        <stp>yas_ispread</stp>
        <stp>[DATA_BBG.xlsx]BBGdata!R22C12</stp>
        <tr r="L22" s="2"/>
      </tp>
      <tp t="s">
        <v>Ba1</v>
        <stp/>
        <stp>##V3_BDPV12</stp>
        <stp>ZS108668 Corp</stp>
        <stp>rtg_moody</stp>
        <stp>[DATA_BBG.xlsx]BBGdata!R187C14</stp>
        <tr r="N187" s="2"/>
      </tp>
      <tp t="s">
        <v>#N/A N/A</v>
        <stp/>
        <stp>##V3_BDPV12</stp>
        <stp>QZ912649 Corp</stp>
        <stp>rtg_moody</stp>
        <stp>[DATA_BBG.xlsx]BBGdata!R178C14</stp>
        <tr r="N178" s="2"/>
      </tp>
      <tp>
        <v>401.90826666666663</v>
        <stp/>
        <stp>##V3_BDPV12</stp>
        <stp>BJ980509 Corp</stp>
        <stp>interval_avg</stp>
        <stp>[DATA_BBG.xlsx]BBGdata!R156C17</stp>
        <stp>calc_interval=30d</stp>
        <stp>market_data_override=blp_i_sprd_mid</stp>
        <tr r="Q156" s="2"/>
      </tp>
      <tp t="s">
        <v>XS1788973573</v>
        <stp/>
        <stp>##V3_BDPV12</stp>
        <stp>AR936992 Corp</stp>
        <stp>ID_ISIN</stp>
        <stp>[DATA_BBG.xlsx]BBGdata!R171C2</stp>
        <tr r="B171" s="2"/>
      </tp>
      <tp t="s">
        <v>XS1044811591</v>
        <stp/>
        <stp>##V3_BDPV12</stp>
        <stp>EK117900 Corp</stp>
        <stp>ID_ISIN</stp>
        <stp>[DATA_BBG.xlsx]BBGdata!R104C2</stp>
        <tr r="B104" s="2"/>
      </tp>
      <tp t="s">
        <v>#N/A N/A</v>
        <stp/>
        <stp>##V3_BDPV12</stp>
        <stp>BK184880 Corp</stp>
        <stp>rtg_moody</stp>
        <stp>[DATA_BBG.xlsx]BBGdata!R108C14</stp>
        <tr r="N108" s="2"/>
      </tp>
      <tp t="s">
        <v>XS1206540806</v>
        <stp/>
        <stp>##V3_BDPV12</stp>
        <stp>EK811633 Corp</stp>
        <stp>ID_ISIN</stp>
        <stp>[DATA_BBG.xlsx]BBGdata!R152C2</stp>
        <tr r="B152" s="2"/>
      </tp>
      <tp t="s">
        <v>Baa2</v>
        <stp/>
        <stp>##V3_BDPV12</stp>
        <stp>EK811579 Corp</stp>
        <stp>rtg_moody</stp>
        <stp>[DATA_BBG.xlsx]BBGdata!R161C14</stp>
        <tr r="N161" s="2"/>
      </tp>
      <tp>
        <v>314.93560802623728</v>
        <stp/>
        <stp>##V3_BDPV12</stp>
        <stp>AU692498 Corp</stp>
        <stp>yas_ispread</stp>
        <stp>[DATA_BBG.xlsx]BBGdata!R79C12</stp>
        <tr r="L79" s="2"/>
      </tp>
      <tp t="s">
        <v>XS1642682410</v>
        <stp/>
        <stp>##V3_BDPV12</stp>
        <stp>AO262498 Corp</stp>
        <stp>ID_ISIN</stp>
        <stp>[DATA_BBG.xlsx]BBGdata!R195C2</stp>
        <tr r="B195" s="2"/>
      </tp>
      <tp>
        <v>625.71199999999999</v>
        <stp/>
        <stp>##V3_BDPV12</stp>
        <stp>EK523297 Corp</stp>
        <stp>interval_high</stp>
        <stp>[DATA_BBG.xlsx]BBGdata!R192C20</stp>
        <stp>calc_interval=30d</stp>
        <stp>market_data_override=blp_i_sprd_mid</stp>
        <tr r="T192" s="2"/>
      </tp>
      <tp>
        <v>302.125</v>
        <stp/>
        <stp>##V3_BDPV12</stp>
        <stp>EK013966 Corp</stp>
        <stp>interval_high</stp>
        <stp>[DATA_BBG.xlsx]BBGdata!R122C20</stp>
        <stp>calc_interval=30d</stp>
        <stp>market_data_override=blp_i_sprd_mid</stp>
        <tr r="T122" s="2"/>
      </tp>
      <tp>
        <v>1000000000</v>
        <stp/>
        <stp>##V3_BDPV12</stp>
        <stp>EK293278 Corp</stp>
        <stp>amt_outstanding</stp>
        <stp>[DATA_BBG.xlsx]BBGdata!R89C9</stp>
        <tr r="I89" s="2"/>
      </tp>
      <tp t="s">
        <v>USD</v>
        <stp/>
        <stp>##V3_BDPV12</stp>
        <stp>AM714338 Corp</stp>
        <stp>crncy</stp>
        <stp>[DATA_BBG.xlsx]BBGdata!R139C8</stp>
        <tr r="H139" s="2"/>
      </tp>
      <tp>
        <v>2500000000</v>
        <stp/>
        <stp>##V3_BDPV12</stp>
        <stp>BK116008 Corp</stp>
        <stp>amt_outstanding</stp>
        <stp>[DATA_BBG.xlsx]BBGdata!R41C9</stp>
        <tr r="I41" s="2"/>
      </tp>
      <tp>
        <v>500000000</v>
        <stp/>
        <stp>##V3_BDPV12</stp>
        <stp>AU692498 Corp</stp>
        <stp>amt_outstanding</stp>
        <stp>[DATA_BBG.xlsx]BBGdata!R79C9</stp>
        <tr r="I79" s="2"/>
      </tp>
      <tp t="s">
        <v>EUR</v>
        <stp/>
        <stp>##V3_BDPV12</stp>
        <stp>EK642935 Corp</stp>
        <stp>crncy</stp>
        <stp>[DATA_BBG.xlsx]BBGdata!R168C8</stp>
        <tr r="H168" s="2"/>
      </tp>
      <tp>
        <v>600000000</v>
        <stp/>
        <stp>##V3_BDPV12</stp>
        <stp>EK508571 Corp</stp>
        <stp>amt_outstanding</stp>
        <stp>[DATA_BBG.xlsx]BBGdata!R69C9</stp>
        <tr r="I69" s="2"/>
      </tp>
      <tp t="s">
        <v>USD</v>
        <stp/>
        <stp>##V3_BDPV12</stp>
        <stp>EJ843360 Corp</stp>
        <stp>crncy</stp>
        <stp>[DATA_BBG.xlsx]BBGdata!R123C8</stp>
        <tr r="H123" s="2"/>
      </tp>
      <tp>
        <v>900000000</v>
        <stp/>
        <stp>##V3_BDPV12</stp>
        <stp>AM938782 Corp</stp>
        <stp>amt_outstanding</stp>
        <stp>[DATA_BBG.xlsx]BBGdata!R59C9</stp>
        <tr r="I59" s="2"/>
      </tp>
      <tp t="s">
        <v>EUR</v>
        <stp/>
        <stp>##V3_BDPV12</stp>
        <stp>EJ670730 Corp</stp>
        <stp>crncy</stp>
        <stp>[DATA_BBG.xlsx]BBGdata!R118C8</stp>
        <tr r="H118" s="2"/>
      </tp>
      <tp t="s">
        <v>Baa3</v>
        <stp/>
        <stp>##V3_BDPV12</stp>
        <stp>EK508571 Corp</stp>
        <stp>rtg_moody</stp>
        <stp>[DATA_BBG.xlsx]BBGdata!R69C14</stp>
        <tr r="N69" s="2"/>
      </tp>
      <tp t="s">
        <v>A2</v>
        <stp/>
        <stp>##V3_BDPV12</stp>
        <stp>EK755354 Corp</stp>
        <stp>rtg_moody</stp>
        <stp>[DATA_BBG.xlsx]BBGdata!R42C14</stp>
        <tr r="N42" s="2"/>
      </tp>
      <tp t="s">
        <v>KPN</v>
        <stp/>
        <stp>##V3_BDPV12</stp>
        <stp>ZQ376350 Corp</stp>
        <stp>ticker</stp>
        <stp>[DATA_BBG.xlsx]BBGdata!R58C4</stp>
        <tr r="D58" s="2"/>
      </tp>
      <tp t="s">
        <v>ORAFP</v>
        <stp/>
        <stp>##V3_BDPV12</stp>
        <stp>EK508481 Corp</stp>
        <stp>ticker</stp>
        <stp>[DATA_BBG.xlsx]BBGdata!R63C4</stp>
        <tr r="D63" s="2"/>
      </tp>
      <tp t="s">
        <v>Baa3</v>
        <stp/>
        <stp>##V3_BDPV12</stp>
        <stp>AZ207706 Corp</stp>
        <stp>rtg_moody</stp>
        <stp>[DATA_BBG.xlsx]BBGdata!R14C14</stp>
        <tr r="N14" s="2"/>
      </tp>
      <tp t="s">
        <v>ERFFP</v>
        <stp/>
        <stp>##V3_BDPV12</stp>
        <stp>EK856946 Corp</stp>
        <stp>ticker</stp>
        <stp>[DATA_BBG.xlsx]BBGdata!R22C4</stp>
        <tr r="D22" s="2"/>
      </tp>
      <tp t="s">
        <v>ENBW</v>
        <stp/>
        <stp>##V3_BDPV12</stp>
        <stp>AZ851450 Corp</stp>
        <stp>ticker</stp>
        <stp>[DATA_BBG.xlsx]BBGdata!R109C4</stp>
        <tr r="D109" s="2"/>
      </tp>
      <tp t="s">
        <v>A2</v>
        <stp/>
        <stp>##V3_BDPV12</stp>
        <stp>QZ730458 Corp</stp>
        <stp>rtg_moody</stp>
        <stp>[DATA_BBG.xlsx]BBGdata!R47C14</stp>
        <tr r="N47" s="2"/>
      </tp>
      <tp t="s">
        <v>ERFFP</v>
        <stp/>
        <stp>##V3_BDPV12</stp>
        <stp>AP809058 Corp</stp>
        <stp>ticker</stp>
        <stp>[DATA_BBG.xlsx]BBGdata!R23C4</stp>
        <tr r="D23" s="2"/>
      </tp>
      <tp t="s">
        <v>VW</v>
        <stp/>
        <stp>##V3_BDPV12</stp>
        <stp>AT214434 Corp</stp>
        <stp>ticker</stp>
        <stp>[DATA_BBG.xlsx]BBGdata!R159C4</stp>
        <tr r="D159" s="2"/>
      </tp>
      <tp t="s">
        <v>EDF</v>
        <stp/>
        <stp>##V3_BDPV12</stp>
        <stp>EK024568 Corp</stp>
        <stp>ticker</stp>
        <stp>[DATA_BBG.xlsx]BBGdata!R98C4</stp>
        <tr r="D98" s="2"/>
      </tp>
      <tp t="s">
        <v>ECLEAR</v>
        <stp/>
        <stp>##V3_BDPV12</stp>
        <stp>AR887333 Corp</stp>
        <stp>ticker</stp>
        <stp>[DATA_BBG.xlsx]BBGdata!R25C4</stp>
        <tr r="D25" s="2"/>
      </tp>
      <tp t="s">
        <v>Baa3</v>
        <stp/>
        <stp>##V3_BDPV12</stp>
        <stp>ZQ804479 Corp</stp>
        <stp>rtg_moody</stp>
        <stp>[DATA_BBG.xlsx]BBGdata!R144C14</stp>
        <tr r="N144" s="2"/>
      </tp>
      <tp>
        <v>389.87407953428419</v>
        <stp/>
        <stp>##V3_BDPV12</stp>
        <stp>AM714338 Corp</stp>
        <stp>interval_avg</stp>
        <stp>[DATA_BBG.xlsx]BBGdata!R139C17</stp>
        <stp>calc_interval=30d</stp>
        <stp>market_data_override=blp_i_sprd_mid</stp>
        <tr r="Q139" s="2"/>
      </tp>
      <tp t="s">
        <v>FR0013330537</v>
        <stp/>
        <stp>##V3_BDPV12</stp>
        <stp>AS146490 Corp</stp>
        <stp>ID_ISIN</stp>
        <stp>[DATA_BBG.xlsx]BBGdata!R170C2</stp>
        <tr r="B170" s="2"/>
      </tp>
      <tp>
        <v>325.29102450034958</v>
        <stp/>
        <stp>##V3_BDPV12</stp>
        <stp>AL243419 Corp</stp>
        <stp>yas_ispread</stp>
        <stp>[DATA_BBG.xlsx]BBGdata!R18C12</stp>
        <tr r="L18" s="2"/>
      </tp>
      <tp t="s">
        <v>XS2027946610</v>
        <stp/>
        <stp>##V3_BDPV12</stp>
        <stp>AZ576858 Corp</stp>
        <stp>ID_ISIN</stp>
        <stp>[DATA_BBG.xlsx]BBGdata!R180C2</stp>
        <tr r="B180" s="2"/>
      </tp>
      <tp>
        <v>349.56200000000007</v>
        <stp/>
        <stp>##V3_BDPV12</stp>
        <stp>EK770296 Corp</stp>
        <stp>interval_avg</stp>
        <stp>[DATA_BBG.xlsx]BBGdata!R137C17</stp>
        <stp>calc_interval=30d</stp>
        <stp>market_data_override=blp_i_sprd_mid</stp>
        <tr r="Q137" s="2"/>
      </tp>
      <tp>
        <v>233.80199999999999</v>
        <stp/>
        <stp>##V3_BDPV12</stp>
        <stp>BK184880 Corp</stp>
        <stp>interval_avg</stp>
        <stp>[DATA_BBG.xlsx]BBGdata!R108C17</stp>
        <stp>calc_interval=30d</stp>
        <stp>market_data_override=blp_i_sprd_mid</stp>
        <tr r="Q108" s="2"/>
      </tp>
      <tp t="s">
        <v>XS2035564975</v>
        <stp/>
        <stp>##V3_BDPV12</stp>
        <stp>AZ851393 Corp</stp>
        <stp>ID_ISIN</stp>
        <stp>[DATA_BBG.xlsx]BBGdata!R107C2</stp>
        <tr r="B107" s="2"/>
      </tp>
      <tp t="s">
        <v>USF2893TAF33</v>
        <stp/>
        <stp>##V3_BDPV12</stp>
        <stp>EJ530879 Corp</stp>
        <stp>ID_ISIN</stp>
        <stp>[DATA_BBG.xlsx]BBGdata!R102C2</stp>
        <tr r="B102" s="2"/>
      </tp>
      <tp t="s">
        <v>XS1044811591</v>
        <stp/>
        <stp>##V3_BDPV12</stp>
        <stp>EK117900 Corp</stp>
        <stp>ID_ISIN</stp>
        <stp>[DATA_BBG.xlsx]BBGdata!R105C2</stp>
        <tr r="B105" s="2"/>
      </tp>
      <tp t="s">
        <v>Baa3</v>
        <stp/>
        <stp>##V3_BDPV12</stp>
        <stp>AM714338 Corp</stp>
        <stp>rtg_moody</stp>
        <stp>[DATA_BBG.xlsx]BBGdata!R139C14</stp>
        <tr r="N139" s="2"/>
      </tp>
      <tp>
        <v>259.16300000000001</v>
        <stp/>
        <stp>##V3_BDPV12</stp>
        <stp>EK605885 Corp</stp>
        <stp>interval_high</stp>
        <stp>[DATA_BBG.xlsx]BBGdata!R145C20</stp>
        <stp>calc_interval=30d</stp>
        <stp>market_data_override=blp_i_sprd_mid</stp>
        <tr r="T145" s="2"/>
      </tp>
      <tp>
        <v>2099.4540000000002</v>
        <stp/>
        <stp>##V3_BDPV12</stp>
        <stp>AM679347 Corp</stp>
        <stp>interval_high</stp>
        <stp>[DATA_BBG.xlsx]BBGdata!R193C20</stp>
        <stp>calc_interval=30d</stp>
        <stp>market_data_override=blp_i_sprd_mid</stp>
        <tr r="T193" s="2"/>
      </tp>
      <tp>
        <v>330.03300000000002</v>
        <stp/>
        <stp>##V3_BDPV12</stp>
        <stp>EK753416 Corp</stp>
        <stp>interval_high</stp>
        <stp>[DATA_BBG.xlsx]BBGdata!R183C20</stp>
        <stp>calc_interval=30d</stp>
        <stp>market_data_override=blp_i_sprd_mid</stp>
        <tr r="T183" s="2"/>
      </tp>
      <tp t="s">
        <v>BB+</v>
        <stp/>
        <stp>##V3_BDPV12</stp>
        <stp>BG013162 Corp</stp>
        <stp>bb_composite</stp>
        <stp>[DATA_BBG.xlsx]BBGdata!R83C16</stp>
        <tr r="P83" s="2"/>
      </tp>
      <tp t="s">
        <v>GBP</v>
        <stp/>
        <stp>##V3_BDPV12</stp>
        <stp>AX691342 Corp</stp>
        <stp>crncy</stp>
        <stp>[DATA_BBG.xlsx]BBGdata!R188C8</stp>
        <tr r="H188" s="2"/>
      </tp>
      <tp t="s">
        <v>EUR</v>
        <stp/>
        <stp>##V3_BDPV12</stp>
        <stp>ZP454068 Corp</stp>
        <stp>crncy</stp>
        <stp>[DATA_BBG.xlsx]BBGdata!R148C8</stp>
        <tr r="H148" s="2"/>
      </tp>
      <tp t="s">
        <v>EUR</v>
        <stp/>
        <stp>##V3_BDPV12</stp>
        <stp>BJ980938 Corp</stp>
        <stp>crncy</stp>
        <stp>[DATA_BBG.xlsx]BBGdata!R160C8</stp>
        <tr r="H160" s="2"/>
      </tp>
      <tp t="s">
        <v>EUR</v>
        <stp/>
        <stp>##V3_BDPV12</stp>
        <stp>AS146424 Corp</stp>
        <stp>crncy</stp>
        <stp>[DATA_BBG.xlsx]BBGdata!R169C8</stp>
        <tr r="H169" s="2"/>
      </tp>
      <tp t="s">
        <v>EUR</v>
        <stp/>
        <stp>##V3_BDPV12</stp>
        <stp>AO971106 Corp</stp>
        <stp>crncy</stp>
        <stp>[DATA_BBG.xlsx]BBGdata!R173C8</stp>
        <tr r="H173" s="2"/>
      </tp>
      <tp t="s">
        <v>USD</v>
        <stp/>
        <stp>##V3_BDPV12</stp>
        <stp>AN964724 Corp</stp>
        <stp>crncy</stp>
        <stp>[DATA_BBG.xlsx]BBGdata!R181C8</stp>
        <tr r="H181" s="2"/>
      </tp>
      <tp t="s">
        <v>GBP</v>
        <stp/>
        <stp>##V3_BDPV12</stp>
        <stp>UV309787 Corp</stp>
        <stp>crncy</stp>
        <stp>[DATA_BBG.xlsx]BBGdata!R191C8</stp>
        <tr r="H191" s="2"/>
      </tp>
      <tp t="s">
        <v>GBP</v>
        <stp/>
        <stp>##V3_BDPV12</stp>
        <stp>EJ817236 Corp</stp>
        <stp>crncy</stp>
        <stp>[DATA_BBG.xlsx]BBGdata!R121C8</stp>
        <tr r="H121" s="2"/>
      </tp>
      <tp t="s">
        <v>Baa3</v>
        <stp/>
        <stp>##V3_BDPV12</stp>
        <stp>EK545606 Corp</stp>
        <stp>rtg_moody</stp>
        <stp>[DATA_BBG.xlsx]BBGdata!R15C14</stp>
        <tr r="N15" s="2"/>
      </tp>
      <tp t="s">
        <v>EVKGR</v>
        <stp/>
        <stp>##V3_BDPV12</stp>
        <stp>AO148682 Corp</stp>
        <stp>ticker</stp>
        <stp>[DATA_BBG.xlsx]BBGdata!R20C4</stp>
        <tr r="D20" s="2"/>
      </tp>
      <tp t="s">
        <v>BERTEL</v>
        <stp/>
        <stp>##V3_BDPV12</stp>
        <stp>EK864970 Corp</stp>
        <stp>ticker</stp>
        <stp>[DATA_BBG.xlsx]BBGdata!R56C4</stp>
        <tr r="D56" s="2"/>
      </tp>
      <tp t="s">
        <v>Baa3</v>
        <stp/>
        <stp>##V3_BDPV12</stp>
        <stp>ZS023353 Corp</stp>
        <stp>rtg_moody</stp>
        <stp>[DATA_BBG.xlsx]BBGdata!R65C14</stp>
        <tr r="N65" s="2"/>
      </tp>
      <tp t="s">
        <v>Baa2</v>
        <stp/>
        <stp>##V3_BDPV12</stp>
        <stp>EK293278 Corp</stp>
        <stp>rtg_moody</stp>
        <stp>[DATA_BBG.xlsx]BBGdata!R89C14</stp>
        <tr r="N89" s="2"/>
      </tp>
      <tp t="s">
        <v>TELEFO</v>
        <stp/>
        <stp>##V3_BDPV12</stp>
        <stp>AX520482 Corp</stp>
        <stp>ticker</stp>
        <stp>[DATA_BBG.xlsx]BBGdata!R74C4</stp>
        <tr r="D74" s="2"/>
      </tp>
      <tp>
        <v>750000000</v>
        <stp/>
        <stp>##V3_BDPV12</stp>
        <stp>QJ993374 Corp</stp>
        <stp>amt_outstanding</stp>
        <stp>[DATA_BBG.xlsx]BBGdata!R32C9</stp>
        <tr r="I32" s="2"/>
      </tp>
      <tp t="s">
        <v>SSELN</v>
        <stp/>
        <stp>##V3_BDPV12</stp>
        <stp>EK768069 Corp</stp>
        <stp>ticker</stp>
        <stp>[DATA_BBG.xlsx]BBGdata!R134C4</stp>
        <tr r="D134" s="2"/>
      </tp>
      <tp t="s">
        <v>Ba2</v>
        <stp/>
        <stp>##V3_BDPV12</stp>
        <stp>ZP707724 Corp</stp>
        <stp>rtg_moody</stp>
        <stp>[DATA_BBG.xlsx]BBGdata!R76C14</stp>
        <tr r="N76" s="2"/>
      </tp>
      <tp t="s">
        <v>Baa3</v>
        <stp/>
        <stp>##V3_BDPV12</stp>
        <stp>AZ018655 Corp</stp>
        <stp>rtg_moody</stp>
        <stp>[DATA_BBG.xlsx]BBGdata!R16C14</stp>
        <tr r="N16" s="2"/>
      </tp>
      <tp t="s">
        <v>OMVAV</v>
        <stp/>
        <stp>##V3_BDPV12</stp>
        <stp>UV853118 Corp</stp>
        <stp>ticker</stp>
        <stp>[DATA_BBG.xlsx]BBGdata!R30C4</stp>
        <tr r="D30" s="2"/>
      </tp>
      <tp t="s">
        <v>A3</v>
        <stp/>
        <stp>##V3_BDPV12</stp>
        <stp>BK123548 Corp</stp>
        <stp>rtg_moody</stp>
        <stp>[DATA_BBG.xlsx]BBGdata!R39C14</stp>
        <tr r="N39" s="2"/>
      </tp>
      <tp>
        <v>600000000</v>
        <stp/>
        <stp>##V3_BDPV12</stp>
        <stp>ZR796682 Corp</stp>
        <stp>amt_outstanding</stp>
        <stp>[DATA_BBG.xlsx]BBGdata!R84C9</stp>
        <tr r="I84" s="2"/>
      </tp>
      <tp t="s">
        <v>SOFTBK</v>
        <stp/>
        <stp>##V3_BDPV12</stp>
        <stp>AO262498 Corp</stp>
        <stp>ticker</stp>
        <stp>[DATA_BBG.xlsx]BBGdata!R195C4</stp>
        <tr r="D195" s="2"/>
      </tp>
      <tp>
        <v>500000000</v>
        <stp/>
        <stp>##V3_BDPV12</stp>
        <stp>ZQ376350 Corp</stp>
        <stp>amt_outstanding</stp>
        <stp>[DATA_BBG.xlsx]BBGdata!R58C9</stp>
        <tr r="I58" s="2"/>
      </tp>
      <tp t="s">
        <v>A2</v>
        <stp/>
        <stp>##V3_BDPV12</stp>
        <stp>ZQ100348 Corp</stp>
        <stp>rtg_moody</stp>
        <stp>[DATA_BBG.xlsx]BBGdata!R29C14</stp>
        <tr r="N29" s="2"/>
      </tp>
      <tp t="s">
        <v>Baa3</v>
        <stp/>
        <stp>##V3_BDPV12</stp>
        <stp>AP691131 Corp</stp>
        <stp>rtg_moody</stp>
        <stp>[DATA_BBG.xlsx]BBGdata!R24C14</stp>
        <tr r="N24" s="2"/>
      </tp>
      <tp t="s">
        <v>REPSM</v>
        <stp/>
        <stp>##V3_BDPV12</stp>
        <stp>BJ814648 Corp</stp>
        <stp>ticker</stp>
        <stp>[DATA_BBG.xlsx]BBGdata!R35C4</stp>
        <tr r="D35" s="2"/>
      </tp>
      <tp t="s">
        <v>#N/A N/A</v>
        <stp/>
        <stp>##V3_BDPV12</stp>
        <stp>ZR457518 Corp</stp>
        <stp>rtg_moody</stp>
        <stp>[DATA_BBG.xlsx]BBGdata!R21C14</stp>
        <tr r="N21" s="2"/>
      </tp>
      <tp t="s">
        <v>NTGYSM</v>
        <stp/>
        <stp>##V3_BDPV12</stp>
        <stp>EK872764 Corp</stp>
        <stp>ticker</stp>
        <stp>[DATA_BBG.xlsx]BBGdata!R128C4</stp>
        <tr r="D128" s="2"/>
      </tp>
      <tp>
        <v>332.49649999999997</v>
        <stp/>
        <stp>##V3_BDPV12</stp>
        <stp>BK290986 Corp</stp>
        <stp>interval_avg</stp>
        <stp>[DATA_BBG.xlsx]BBGdata!R136C17</stp>
        <stp>calc_interval=30d</stp>
        <stp>market_data_override=blp_i_sprd_mid</stp>
        <tr r="Q136" s="2"/>
      </tp>
      <tp t="s">
        <v>XS1799938995</v>
        <stp/>
        <stp>##V3_BDPV12</stp>
        <stp>AT214421 Corp</stp>
        <stp>ID_ISIN</stp>
        <stp>[DATA_BBG.xlsx]BBGdata!R155C2</stp>
        <tr r="B155" s="2"/>
      </tp>
      <tp>
        <v>500000000</v>
        <stp/>
        <stp>##V3_BDPV12</stp>
        <stp>ZR363806 Corp</stp>
        <stp>amt_outstanding</stp>
        <stp>[DATA_BBG.xlsx]BBGdata!R131C9</stp>
        <tr r="I131" s="2"/>
      </tp>
      <tp>
        <v>386.96065517241374</v>
        <stp/>
        <stp>##V3_BDPV12</stp>
        <stp>EK131372 Corp</stp>
        <stp>interval_avg</stp>
        <stp>[DATA_BBG.xlsx]BBGdata!R157C17</stp>
        <stp>calc_interval=30d</stp>
        <stp>market_data_override=blp_i_sprd_mid</stp>
        <tr r="Q157" s="2"/>
      </tp>
      <tp>
        <v>338.57634482758624</v>
        <stp/>
        <stp>##V3_BDPV12</stp>
        <stp>EK811633 Corp</stp>
        <stp>interval_avg</stp>
        <stp>[DATA_BBG.xlsx]BBGdata!R152C17</stp>
        <stp>calc_interval=30d</stp>
        <stp>market_data_override=blp_i_sprd_mid</stp>
        <tr r="Q152" s="2"/>
      </tp>
      <tp>
        <v>265.89310344827584</v>
        <stp/>
        <stp>##V3_BDPV12</stp>
        <stp>EK785024 Corp</stp>
        <stp>interval_avg</stp>
        <stp>[DATA_BBG.xlsx]BBGdata!R115C17</stp>
        <stp>calc_interval=30d</stp>
        <stp>market_data_override=blp_i_sprd_mid</stp>
        <tr r="Q115" s="2"/>
      </tp>
      <tp>
        <v>1579.5419655172414</v>
        <stp/>
        <stp>##V3_BDPV12</stp>
        <stp>AM679347 Corp</stp>
        <stp>interval_avg</stp>
        <stp>[DATA_BBG.xlsx]BBGdata!R193C17</stp>
        <stp>calc_interval=30d</stp>
        <stp>market_data_override=blp_i_sprd_mid</stp>
        <tr r="Q193" s="2"/>
      </tp>
      <tp>
        <v>492.85360714285713</v>
        <stp/>
        <stp>##V3_BDPV12</stp>
        <stp>EK024610 Corp</stp>
        <stp>interval_avg</stp>
        <stp>[DATA_BBG.xlsx]BBGdata!R101C17</stp>
        <stp>calc_interval=30d</stp>
        <stp>market_data_override=blp_i_sprd_mid</stp>
        <tr r="Q101" s="2"/>
      </tp>
      <tp>
        <v>229.79031034482762</v>
        <stp/>
        <stp>##V3_BDPV12</stp>
        <stp>EK642935 Corp</stp>
        <stp>interval_avg</stp>
        <stp>[DATA_BBG.xlsx]BBGdata!R168C17</stp>
        <stp>calc_interval=30d</stp>
        <stp>market_data_override=blp_i_sprd_mid</stp>
        <tr r="Q168" s="2"/>
      </tp>
      <tp>
        <v>311.34055172413792</v>
        <stp/>
        <stp>##V3_BDPV12</stp>
        <stp>EK131366 Corp</stp>
        <stp>interval_avg</stp>
        <stp>[DATA_BBG.xlsx]BBGdata!R151C17</stp>
        <stp>calc_interval=30d</stp>
        <stp>market_data_override=blp_i_sprd_mid</stp>
        <tr r="Q151" s="2"/>
      </tp>
      <tp>
        <v>336.66268965517241</v>
        <stp/>
        <stp>##V3_BDPV12</stp>
        <stp>EJ811600 Corp</stp>
        <stp>interval_avg</stp>
        <stp>[DATA_BBG.xlsx]BBGdata!R154C17</stp>
        <stp>calc_interval=30d</stp>
        <stp>market_data_override=blp_i_sprd_mid</stp>
        <tr r="Q154" s="2"/>
      </tp>
      <tp>
        <v>393.25293917260115</v>
        <stp/>
        <stp>##V3_BDPV12</stp>
        <stp>AU654357 Corp</stp>
        <stp>yas_ispread</stp>
        <stp>[DATA_BBG.xlsx]BBGdata!R81C12</stp>
        <tr r="L81" s="2"/>
      </tp>
      <tp t="s">
        <v>XS0968913342</v>
        <stp/>
        <stp>##V3_BDPV12</stp>
        <stp>EJ811600 Corp</stp>
        <stp>ID_ISIN</stp>
        <stp>[DATA_BBG.xlsx]BBGdata!R154C2</stp>
        <tr r="B154" s="2"/>
      </tp>
      <tp t="s">
        <v>CALLABLE</v>
        <stp/>
        <stp>##V3_BDPV12</stp>
        <stp>ZR363806 Corp</stp>
        <stp>mty_typ</stp>
        <stp>[DATA_BBG.xlsx]BBGdata!R131C7</stp>
        <tr r="G131" s="2"/>
      </tp>
      <tp>
        <v>364.94635991520533</v>
        <stp/>
        <stp>##V3_BDPV12</stp>
        <stp>AQ234625 Corp</stp>
        <stp>yas_ispread</stp>
        <stp>[DATA_BBG.xlsx]BBGdata!R71C12</stp>
        <tr r="L71" s="2"/>
      </tp>
      <tp>
        <v>641.6938620689657</v>
        <stp/>
        <stp>##V3_BDPV12</stp>
        <stp>AS146424 Corp</stp>
        <stp>interval_avg</stp>
        <stp>[DATA_BBG.xlsx]BBGdata!R169C17</stp>
        <stp>calc_interval=30d</stp>
        <stp>market_data_override=blp_i_sprd_mid</stp>
        <tr r="Q169" s="2"/>
      </tp>
      <tp t="s">
        <v>FR0011700293</v>
        <stp/>
        <stp>##V3_BDPV12</stp>
        <stp>EK024610 Corp</stp>
        <stp>ID_ISIN</stp>
        <stp>[DATA_BBG.xlsx]BBGdata!R101C2</stp>
        <tr r="B101" s="2"/>
      </tp>
      <tp t="s">
        <v>B2u</v>
        <stp/>
        <stp>##V3_BDPV12</stp>
        <stp>AO262498 Corp</stp>
        <stp>rtg_moody</stp>
        <stp>[DATA_BBG.xlsx]BBGdata!R195C14</stp>
        <tr r="N195" s="2"/>
      </tp>
      <tp t="s">
        <v>FR0012005924</v>
        <stp/>
        <stp>##V3_BDPV12</stp>
        <stp>EK337178 Corp</stp>
        <stp>ID_ISIN</stp>
        <stp>[DATA_BBG.xlsx]BBGdata!R162C2</stp>
        <tr r="B162" s="2"/>
      </tp>
      <tp>
        <v>344.48085257821361</v>
        <stp/>
        <stp>##V3_BDPV12</stp>
        <stp>AU654475 Corp</stp>
        <stp>yas_ispread</stp>
        <stp>[DATA_BBG.xlsx]BBGdata!R80C12</stp>
        <tr r="L80" s="2"/>
      </tp>
      <tp>
        <v>313.63070457120796</v>
        <stp/>
        <stp>##V3_BDPV12</stp>
        <stp>AU654481 Corp</stp>
        <stp>yas_ispread</stp>
        <stp>[DATA_BBG.xlsx]BBGdata!R78C12</stp>
        <tr r="L78" s="2"/>
      </tp>
      <tp t="s">
        <v>Baa2</v>
        <stp/>
        <stp>##V3_BDPV12</stp>
        <stp>AN880326 Corp</stp>
        <stp>rtg_moody</stp>
        <stp>[DATA_BBG.xlsx]BBGdata!R158C14</stp>
        <tr r="N158" s="2"/>
      </tp>
      <tp>
        <v>750000000</v>
        <stp/>
        <stp>##V3_BDPV12</stp>
        <stp>BJ815149 Corp</stp>
        <stp>amt_outstanding</stp>
        <stp>[DATA_BBG.xlsx]BBGdata!R36C9</stp>
        <tr r="I36" s="2"/>
      </tp>
      <tp t="s">
        <v>EUR</v>
        <stp/>
        <stp>##V3_BDPV12</stp>
        <stp>ZQ804479 Corp</stp>
        <stp>crncy</stp>
        <stp>[DATA_BBG.xlsx]BBGdata!R144C8</stp>
        <tr r="H144" s="2"/>
      </tp>
      <tp>
        <v>400000000</v>
        <stp/>
        <stp>##V3_BDPV12</stp>
        <stp>AR887333 Corp</stp>
        <stp>amt_outstanding</stp>
        <stp>[DATA_BBG.xlsx]BBGdata!R25C9</stp>
        <tr r="I25" s="2"/>
      </tp>
      <tp t="s">
        <v>EUR</v>
        <stp/>
        <stp>##V3_BDPV12</stp>
        <stp>EK588292 Corp</stp>
        <stp>crncy</stp>
        <stp>[DATA_BBG.xlsx]BBGdata!R127C8</stp>
        <tr r="H127" s="2"/>
      </tp>
      <tp t="s">
        <v>EDPPL</v>
        <stp/>
        <stp>##V3_BDPV12</stp>
        <stp>UV785974 Corp</stp>
        <stp>ticker</stp>
        <stp>[DATA_BBG.xlsx]BBGdata!R146C4</stp>
        <tr r="D146" s="2"/>
      </tp>
      <tp t="s">
        <v>EUR</v>
        <stp/>
        <stp>##V3_BDPV12</stp>
        <stp>EK605885 Corp</stp>
        <stp>crncy</stp>
        <stp>[DATA_BBG.xlsx]BBGdata!R145C8</stp>
        <tr r="H145" s="2"/>
      </tp>
      <tp t="s">
        <v>VATFAL</v>
        <stp/>
        <stp>##V3_BDPV12</stp>
        <stp>QJ787834 Corp</stp>
        <stp>ticker</stp>
        <stp>[DATA_BBG.xlsx]BBGdata!R116C4</stp>
        <tr r="D116" s="2"/>
      </tp>
      <tp t="s">
        <v>REPSM</v>
        <stp/>
        <stp>##V3_BDPV12</stp>
        <stp>EK814844 Corp</stp>
        <stp>ticker</stp>
        <stp>[DATA_BBG.xlsx]BBGdata!R34C4</stp>
        <tr r="D34" s="2"/>
      </tp>
      <tp t="s">
        <v>Baa3</v>
        <stp/>
        <stp>##V3_BDPV12</stp>
        <stp>AN206662 Corp</stp>
        <stp>rtg_moody</stp>
        <stp>[DATA_BBG.xlsx]BBGdata!R93C14</stp>
        <tr r="N93" s="2"/>
      </tp>
      <tp t="s">
        <v>TELIAS</v>
        <stp/>
        <stp>##V3_BDPV12</stp>
        <stp>AM938782 Corp</stp>
        <stp>ticker</stp>
        <stp>[DATA_BBG.xlsx]BBGdata!R59C4</stp>
        <tr r="D59" s="2"/>
      </tp>
      <tp t="s">
        <v>AMXLMM</v>
        <stp/>
        <stp>##V3_BDPV12</stp>
        <stp>EJ814830 Corp</stp>
        <stp>ticker</stp>
        <stp>[DATA_BBG.xlsx]BBGdata!R53C4</stp>
        <tr r="D53" s="2"/>
      </tp>
      <tp t="s">
        <v>AMXLMM</v>
        <stp/>
        <stp>##V3_BDPV12</stp>
        <stp>EJ814840 Corp</stp>
        <stp>ticker</stp>
        <stp>[DATA_BBG.xlsx]BBGdata!R54C4</stp>
        <tr r="D54" s="2"/>
      </tp>
      <tp t="s">
        <v>BPLN</v>
        <stp/>
        <stp>##V3_BDPV12</stp>
        <stp>BK115993 Corp</stp>
        <stp>ticker</stp>
        <stp>[DATA_BBG.xlsx]BBGdata!R40C4</stp>
        <tr r="D40" s="2"/>
      </tp>
      <tp t="s">
        <v>Baa3</v>
        <stp/>
        <stp>##V3_BDPV12</stp>
        <stp>EK041241 Corp</stp>
        <stp>rtg_moody</stp>
        <stp>[DATA_BBG.xlsx]BBGdata!R68C14</stp>
        <tr r="N68" s="2"/>
      </tp>
      <tp>
        <v>600000000</v>
        <stp/>
        <stp>##V3_BDPV12</stp>
        <stp>ZR796862 Corp</stp>
        <stp>amt_outstanding</stp>
        <stp>[DATA_BBG.xlsx]BBGdata!R85C9</stp>
        <tr r="I85" s="2"/>
      </tp>
      <tp t="s">
        <v>ELIASO</v>
        <stp/>
        <stp>##V3_BDPV12</stp>
        <stp>AU216832 Corp</stp>
        <stp>ticker</stp>
        <stp>[DATA_BBG.xlsx]BBGdata!R149C4</stp>
        <tr r="D149" s="2"/>
      </tp>
      <tp>
        <v>322.55600140121874</v>
        <stp/>
        <stp>##V3_BDPV12</stp>
        <stp>BJ736567 Corp</stp>
        <stp>yas_ispread</stp>
        <stp>[DATA_BBG.xlsx]BBGdata!R10C12</stp>
        <tr r="L10" s="2"/>
      </tp>
      <tp>
        <v>400.97642902370529</v>
        <stp/>
        <stp>##V3_BDPV12</stp>
        <stp>UV323151 Corp</stp>
        <stp>interval_low</stp>
        <stp>[DATA_BBG.xlsx]BBGdata!R113C19</stp>
        <stp>calc_interval=30d</stp>
        <stp>market_data_override=blp_i_sprd_mid</stp>
        <tr r="S113" s="2"/>
      </tp>
      <tp t="s">
        <v>XS1713463559</v>
        <stp/>
        <stp>##V3_BDPV12</stp>
        <stp>AS640440 Corp</stp>
        <stp>ID_ISIN</stp>
        <stp>[DATA_BBG.xlsx]BBGdata!R120C2</stp>
        <tr r="B120" s="2"/>
      </tp>
      <tp>
        <v>360.7071690033676</v>
        <stp/>
        <stp>##V3_BDPV12</stp>
        <stp>BK116008 Corp</stp>
        <stp>yas_ispread</stp>
        <stp>[DATA_BBG.xlsx]BBGdata!R41C12</stp>
        <tr r="L41" s="2"/>
      </tp>
      <tp>
        <v>178.51608951802035</v>
        <stp/>
        <stp>##V3_BDPV12</stp>
        <stp>EK041241 Corp</stp>
        <stp>yas_ispread</stp>
        <stp>[DATA_BBG.xlsx]BBGdata!R68C12</stp>
        <tr r="L68" s="2"/>
      </tp>
      <tp>
        <v>214.47404596635073</v>
        <stp/>
        <stp>##V3_BDPV12</stp>
        <stp>EK041235 Corp</stp>
        <stp>yas_ispread</stp>
        <stp>[DATA_BBG.xlsx]BBGdata!R64C12</stp>
        <tr r="L64" s="2"/>
      </tp>
      <tp>
        <v>218.203543864192</v>
        <stp/>
        <stp>##V3_BDPV12</stp>
        <stp>QZ677477 Corp</stp>
        <stp>interval_low</stp>
        <stp>[DATA_BBG.xlsx]BBGdata!R110C19</stp>
        <stp>calc_interval=30d</stp>
        <stp>market_data_override=blp_i_sprd_mid</stp>
        <tr r="S110" s="2"/>
      </tp>
      <tp t="s">
        <v>XS1890845875</v>
        <stp/>
        <stp>##V3_BDPV12</stp>
        <stp>AX076550 Corp</stp>
        <stp>ID_ISIN</stp>
        <stp>[DATA_BBG.xlsx]BBGdata!R126C2</stp>
        <tr r="B126" s="2"/>
      </tp>
      <tp>
        <v>300000000</v>
        <stp/>
        <stp>##V3_BDPV12</stp>
        <stp>ZS235422 Corp</stp>
        <stp>amt_outstanding</stp>
        <stp>[DATA_BBG.xlsx]BBGdata!R176C9</stp>
        <tr r="I176" s="2"/>
      </tp>
      <tp>
        <v>252.07128190560547</v>
        <stp/>
        <stp>##V3_BDPV12</stp>
        <stp>EK821917 Corp</stp>
        <stp>yas_ispread</stp>
        <stp>[DATA_BBG.xlsx]BBGdata!R92C12</stp>
        <tr r="L92" s="2"/>
      </tp>
      <tp>
        <v>92.92</v>
        <stp/>
        <stp>##V3_BDPV12</stp>
        <stp>QZ716550 Corp</stp>
        <stp>interval_low</stp>
        <stp>[DATA_BBG.xlsx]BBGdata!R106C19</stp>
        <stp>calc_interval=30d</stp>
        <stp>market_data_override=blp_i_sprd_mid</stp>
        <tr r="S106" s="2"/>
      </tp>
      <tp>
        <v>224.6550357142857</v>
        <stp/>
        <stp>##V3_BDPV12</stp>
        <stp>EJ817236 Corp</stp>
        <stp>interval_avg</stp>
        <stp>[DATA_BBG.xlsx]BBGdata!R121C17</stp>
        <stp>calc_interval=30d</stp>
        <stp>market_data_override=blp_i_sprd_mid</stp>
        <tr r="Q121" s="2"/>
      </tp>
      <tp>
        <v>538.97941379310339</v>
        <stp/>
        <stp>##V3_BDPV12</stp>
        <stp>AS146490 Corp</stp>
        <stp>interval_avg</stp>
        <stp>[DATA_BBG.xlsx]BBGdata!R170C17</stp>
        <stp>calc_interval=30d</stp>
        <stp>market_data_override=blp_i_sprd_mid</stp>
        <tr r="Q170" s="2"/>
      </tp>
      <tp>
        <v>224.73551724137931</v>
        <stp/>
        <stp>##V3_BDPV12</stp>
        <stp>AZ851450 Corp</stp>
        <stp>interval_avg</stp>
        <stp>[DATA_BBG.xlsx]BBGdata!R109C17</stp>
        <stp>calc_interval=30d</stp>
        <stp>market_data_override=blp_i_sprd_mid</stp>
        <tr r="Q109" s="2"/>
      </tp>
      <tp>
        <v>223.70833320737131</v>
        <stp/>
        <stp>##V3_BDPV12</stp>
        <stp>AX895488 Corp</stp>
        <stp>yas_ispread</stp>
        <stp>[DATA_BBG.xlsx]BBGdata!R45C12</stp>
        <tr r="L45" s="2"/>
      </tp>
      <tp>
        <v>378.07834482758631</v>
        <stp/>
        <stp>##V3_BDPV12</stp>
        <stp>AT214421 Corp</stp>
        <stp>interval_avg</stp>
        <stp>[DATA_BBG.xlsx]BBGdata!R155C17</stp>
        <stp>calc_interval=30d</stp>
        <stp>market_data_override=blp_i_sprd_mid</stp>
        <tr r="Q155" s="2"/>
      </tp>
      <tp>
        <v>287.49424137931038</v>
        <stp/>
        <stp>##V3_BDPV12</stp>
        <stp>AW875570 Corp</stp>
        <stp>interval_avg</stp>
        <stp>[DATA_BBG.xlsx]BBGdata!R147C17</stp>
        <stp>calc_interval=30d</stp>
        <stp>market_data_override=blp_i_sprd_mid</stp>
        <tr r="Q147" s="2"/>
      </tp>
      <tp t="s">
        <v>Baa3</v>
        <stp/>
        <stp>##V3_BDPV12</stp>
        <stp>EK768069 Corp</stp>
        <stp>rtg_moody</stp>
        <stp>[DATA_BBG.xlsx]BBGdata!R134C14</stp>
        <tr r="N134" s="2"/>
      </tp>
      <tp>
        <v>402.10729210251105</v>
        <stp/>
        <stp>##V3_BDPV12</stp>
        <stp>QJ787834 Corp</stp>
        <stp>interval_low</stp>
        <stp>[DATA_BBG.xlsx]BBGdata!R116C19</stp>
        <stp>calc_interval=30d</stp>
        <stp>market_data_override=blp_i_sprd_mid</stp>
        <tr r="S116" s="2"/>
      </tp>
      <tp t="s">
        <v>PERP/CALL</v>
        <stp/>
        <stp>##V3_BDPV12</stp>
        <stp>ZS235422 Corp</stp>
        <stp>mty_typ</stp>
        <stp>[DATA_BBG.xlsx]BBGdata!R176C7</stp>
        <tr r="G176" s="2"/>
      </tp>
      <tp t="s">
        <v>XS1216019585</v>
        <stp/>
        <stp>##V3_BDPV12</stp>
        <stp>EK824997 Corp</stp>
        <stp>ID_ISIN</stp>
        <stp>[DATA_BBG.xlsx]BBGdata!R130C2</stp>
        <tr r="B130" s="2"/>
      </tp>
      <tp>
        <v>254.93765517241383</v>
        <stp/>
        <stp>##V3_BDPV12</stp>
        <stp>AS640422 Corp</stp>
        <stp>interval_avg</stp>
        <stp>[DATA_BBG.xlsx]BBGdata!R117C17</stp>
        <stp>calc_interval=30d</stp>
        <stp>market_data_override=blp_i_sprd_mid</stp>
        <tr r="Q117" s="2"/>
      </tp>
      <tp>
        <v>199.06806265647367</v>
        <stp/>
        <stp>##V3_BDPV12</stp>
        <stp>LW068019 Corp</stp>
        <stp>yas_ispread</stp>
        <stp>[DATA_BBG.xlsx]BBGdata!R43C12</stp>
        <tr r="L43" s="2"/>
      </tp>
      <tp t="s">
        <v>#N/A N/A</v>
        <stp/>
        <stp>##V3_BDPV12</stp>
        <stp>AZ576858 Corp</stp>
        <stp>rtg_moody</stp>
        <stp>[DATA_BBG.xlsx]BBGdata!R180C14</stp>
        <tr r="N180" s="2"/>
      </tp>
      <tp>
        <v>201.98927586206895</v>
        <stp/>
        <stp>##V3_BDPV12</stp>
        <stp>AZ851393 Corp</stp>
        <stp>interval_avg</stp>
        <stp>[DATA_BBG.xlsx]BBGdata!R107C17</stp>
        <stp>calc_interval=30d</stp>
        <stp>market_data_override=blp_i_sprd_mid</stp>
        <tr r="Q107" s="2"/>
      </tp>
      <tp t="s">
        <v>Baa3</v>
        <stp/>
        <stp>##V3_BDPV12</stp>
        <stp>BK290986 Corp</stp>
        <stp>rtg_moody</stp>
        <stp>[DATA_BBG.xlsx]BBGdata!R136C14</stp>
        <tr r="N136" s="2"/>
      </tp>
      <tp>
        <v>393.12413793103451</v>
        <stp/>
        <stp>##V3_BDPV12</stp>
        <stp>AR936992 Corp</stp>
        <stp>interval_avg</stp>
        <stp>[DATA_BBG.xlsx]BBGdata!R171C17</stp>
        <stp>calc_interval=30d</stp>
        <stp>market_data_override=blp_i_sprd_mid</stp>
        <tr r="Q171" s="2"/>
      </tp>
      <tp t="s">
        <v>USF2893TAM83</v>
        <stp/>
        <stp>##V3_BDPV12</stp>
        <stp>EK027221 Corp</stp>
        <stp>ID_ISIN</stp>
        <stp>[DATA_BBG.xlsx]BBGdata!R103C2</stp>
        <tr r="B103" s="2"/>
      </tp>
      <tp>
        <v>411.21410344827586</v>
        <stp/>
        <stp>##V3_BDPV12</stp>
        <stp>AT214434 Corp</stp>
        <stp>interval_avg</stp>
        <stp>[DATA_BBG.xlsx]BBGdata!R159C17</stp>
        <stp>calc_interval=30d</stp>
        <stp>market_data_override=blp_i_sprd_mid</stp>
        <tr r="Q159" s="2"/>
      </tp>
      <tp t="s">
        <v>Baa3</v>
        <stp/>
        <stp>##V3_BDPV12</stp>
        <stp>BK293686 Corp</stp>
        <stp>rtg_moody</stp>
        <stp>[DATA_BBG.xlsx]BBGdata!R138C14</stp>
        <tr r="N138" s="2"/>
      </tp>
      <tp>
        <v>442.27</v>
        <stp/>
        <stp>##V3_BDPV12</stp>
        <stp>BJ980938 Corp</stp>
        <stp>interval_high</stp>
        <stp>[DATA_BBG.xlsx]BBGdata!R160C20</stp>
        <stp>calc_interval=30d</stp>
        <stp>market_data_override=blp_i_sprd_mid</stp>
        <tr r="T160" s="2"/>
      </tp>
      <tp>
        <v>650000000</v>
        <stp/>
        <stp>##V3_BDPV12</stp>
        <stp>EK041241 Corp</stp>
        <stp>amt_outstanding</stp>
        <stp>[DATA_BBG.xlsx]BBGdata!R68C9</stp>
        <tr r="I68" s="2"/>
      </tp>
      <tp t="s">
        <v>EUR</v>
        <stp/>
        <stp>##V3_BDPV12</stp>
        <stp>AU216832 Corp</stp>
        <stp>crncy</stp>
        <stp>[DATA_BBG.xlsx]BBGdata!R149C8</stp>
        <tr r="H149" s="2"/>
      </tp>
      <tp t="s">
        <v>EUR</v>
        <stp/>
        <stp>##V3_BDPV12</stp>
        <stp>AS146490 Corp</stp>
        <stp>crncy</stp>
        <stp>[DATA_BBG.xlsx]BBGdata!R170C8</stp>
        <tr r="H170" s="2"/>
      </tp>
      <tp t="s">
        <v>EUR</v>
        <stp/>
        <stp>##V3_BDPV12</stp>
        <stp>QZ509895 Corp</stp>
        <stp>crncy</stp>
        <stp>[DATA_BBG.xlsx]BBGdata!R184C8</stp>
        <tr r="H184" s="2"/>
      </tp>
      <tp t="s">
        <v>EUR</v>
        <stp/>
        <stp>##V3_BDPV12</stp>
        <stp>AT214434 Corp</stp>
        <stp>crncy</stp>
        <stp>[DATA_BBG.xlsx]BBGdata!R159C8</stp>
        <tr r="H159" s="2"/>
      </tp>
      <tp t="s">
        <v>EUR</v>
        <stp/>
        <stp>##V3_BDPV12</stp>
        <stp>EK808355 Corp</stp>
        <stp>crncy</stp>
        <stp>[DATA_BBG.xlsx]BBGdata!R165C8</stp>
        <tr r="H165" s="2"/>
      </tp>
      <tp>
        <v>2.375</v>
        <stp/>
        <stp>##V3_BDPV12</stp>
        <stp>ZQ512606 Corp</stp>
        <stp>coupon</stp>
        <stp>[DATA_BBG.xlsx]BBGdata!R8C5</stp>
        <tr r="E8" s="2"/>
      </tp>
      <tp t="s">
        <v>EUR</v>
        <stp/>
        <stp>##V3_BDPV12</stp>
        <stp>AW875570 Corp</stp>
        <stp>crncy</stp>
        <stp>[DATA_BBG.xlsx]BBGdata!R147C8</stp>
        <tr r="H147" s="2"/>
      </tp>
      <tp t="s">
        <v>TELEFO</v>
        <stp/>
        <stp>##V3_BDPV12</stp>
        <stp>AR738797 Corp</stp>
        <stp>ticker</stp>
        <stp>[DATA_BBG.xlsx]BBGdata!R75C4</stp>
        <tr r="D75" s="2"/>
      </tp>
      <tp t="s">
        <v>Baa3</v>
        <stp/>
        <stp>##V3_BDPV12</stp>
        <stp>EK508523 Corp</stp>
        <stp>rtg_moody</stp>
        <stp>[DATA_BBG.xlsx]BBGdata!R66C14</stp>
        <tr r="N66" s="2"/>
      </tp>
      <tp>
        <v>750000000</v>
        <stp/>
        <stp>##V3_BDPV12</stp>
        <stp>UV853118 Corp</stp>
        <stp>amt_outstanding</stp>
        <stp>[DATA_BBG.xlsx]BBGdata!R30C9</stp>
        <tr r="I30" s="2"/>
      </tp>
      <tp t="s">
        <v>SEVFP</v>
        <stp/>
        <stp>##V3_BDPV12</stp>
        <stp>EK821917 Corp</stp>
        <stp>ticker</stp>
        <stp>[DATA_BBG.xlsx]BBGdata!R92C4</stp>
        <tr r="D92" s="2"/>
      </tp>
      <tp t="s">
        <v>Baa2</v>
        <stp/>
        <stp>##V3_BDPV12</stp>
        <stp>AW770805 Corp</stp>
        <stp>rtg_moody</stp>
        <stp>[DATA_BBG.xlsx]BBGdata!R90C14</stp>
        <tr r="N90" s="2"/>
      </tp>
      <tp t="s">
        <v>A3</v>
        <stp/>
        <stp>##V3_BDPV12</stp>
        <stp>BK123260 Corp</stp>
        <stp>rtg_moody</stp>
        <stp>[DATA_BBG.xlsx]BBGdata!R38C14</stp>
        <tr r="N38" s="2"/>
      </tp>
      <tp t="s">
        <v>TELEFO</v>
        <stp/>
        <stp>##V3_BDPV12</stp>
        <stp>EK143492 Corp</stp>
        <stp>ticker</stp>
        <stp>[DATA_BBG.xlsx]BBGdata!R73C4</stp>
        <tr r="D73" s="2"/>
      </tp>
      <tp t="s">
        <v>DBOERS</v>
        <stp/>
        <stp>##V3_BDPV12</stp>
        <stp>BJ924355 Corp</stp>
        <stp>ticker</stp>
        <stp>[DATA_BBG.xlsx]BBGdata!R27C4</stp>
        <tr r="D27" s="2"/>
      </tp>
      <tp t="s">
        <v>ORAFP</v>
        <stp/>
        <stp>##V3_BDPV12</stp>
        <stp>EK508571 Corp</stp>
        <stp>ticker</stp>
        <stp>[DATA_BBG.xlsx]BBGdata!R69C4</stp>
        <tr r="D69" s="2"/>
      </tp>
      <tp t="s">
        <v>Ba2</v>
        <stp/>
        <stp>##V3_BDPV12</stp>
        <stp>EJ606316 Corp</stp>
        <stp>rtg_moody</stp>
        <stp>[DATA_BBG.xlsx]BBGdata!R57C14</stp>
        <tr r="N57" s="2"/>
      </tp>
      <tp t="s">
        <v>TOTAL</v>
        <stp/>
        <stp>##V3_BDPV12</stp>
        <stp>QZ730280 Corp</stp>
        <stp>ticker</stp>
        <stp>[DATA_BBG.xlsx]BBGdata!R44C4</stp>
        <tr r="D44" s="2"/>
      </tp>
      <tp t="s">
        <v>VATFAL</v>
        <stp/>
        <stp>##V3_BDPV12</stp>
        <stp>EK785024 Corp</stp>
        <stp>ticker</stp>
        <stp>[DATA_BBG.xlsx]BBGdata!R115C4</stp>
        <tr r="D115" s="2"/>
      </tp>
      <tp t="s">
        <v>VW</v>
        <stp/>
        <stp>##V3_BDPV12</stp>
        <stp>AN880322 Corp</stp>
        <stp>ticker</stp>
        <stp>[DATA_BBG.xlsx]BBGdata!R153C4</stp>
        <tr r="D153" s="2"/>
      </tp>
      <tp t="s">
        <v>LXSGR</v>
        <stp/>
        <stp>##V3_BDPV12</stp>
        <stp>AL243419 Corp</stp>
        <stp>ticker</stp>
        <stp>[DATA_BBG.xlsx]BBGdata!R18C4</stp>
        <tr r="D18" s="2"/>
      </tp>
      <tp t="s">
        <v>ACFP</v>
        <stp/>
        <stp>##V3_BDPV12</stp>
        <stp>EK337178 Corp</stp>
        <stp>ticker</stp>
        <stp>[DATA_BBG.xlsx]BBGdata!R162C4</stp>
        <tr r="D162" s="2"/>
      </tp>
      <tp t="s">
        <v>SSELN</v>
        <stp/>
        <stp>##V3_BDPV12</stp>
        <stp>BK290986 Corp</stp>
        <stp>ticker</stp>
        <stp>[DATA_BBG.xlsx]BBGdata!R136C4</stp>
        <tr r="D136" s="2"/>
      </tp>
      <tp t="s">
        <v>A2</v>
        <stp/>
        <stp>##V3_BDPV12</stp>
        <stp>ZQ099270 Corp</stp>
        <stp>rtg_moody</stp>
        <stp>[DATA_BBG.xlsx]BBGdata!R28C14</stp>
        <tr r="N28" s="2"/>
      </tp>
      <tp t="s">
        <v>VW</v>
        <stp/>
        <stp>##V3_BDPV12</stp>
        <stp>EK811579 Corp</stp>
        <stp>ticker</stp>
        <stp>[DATA_BBG.xlsx]BBGdata!R161C4</stp>
        <tr r="D161" s="2"/>
      </tp>
      <tp t="s">
        <v>#N/A N/A</v>
        <stp/>
        <stp>##V3_BDPV12</stp>
        <stp>UV391246 Corp</stp>
        <stp>rtg_moody</stp>
        <stp>[DATA_BBG.xlsx]BBGdata!R26C14</stp>
        <tr r="N26" s="2"/>
      </tp>
      <tp t="s">
        <v>ENGIFP</v>
        <stp/>
        <stp>##V3_BDPV12</stp>
        <stp>AQ711148 Corp</stp>
        <stp>ticker</stp>
        <stp>[DATA_BBG.xlsx]BBGdata!R88C4</stp>
        <tr r="D88" s="2"/>
      </tp>
      <tp t="s">
        <v>ORSTED</v>
        <stp/>
        <stp>##V3_BDPV12</stp>
        <stp>EJ723329 Corp</stp>
        <stp>ticker</stp>
        <stp>[DATA_BBG.xlsx]BBGdata!R142C4</stp>
        <tr r="D142" s="2"/>
      </tp>
      <tp t="s">
        <v>ULFP</v>
        <stp/>
        <stp>##V3_BDPV12</stp>
        <stp>AS146424 Corp</stp>
        <stp>ticker</stp>
        <stp>[DATA_BBG.xlsx]BBGdata!R169C4</stp>
        <tr r="D169" s="2"/>
      </tp>
      <tp t="s">
        <v>ANNGR</v>
        <stp/>
        <stp>##V3_BDPV12</stp>
        <stp>EK642935 Corp</stp>
        <stp>ticker</stp>
        <stp>[DATA_BBG.xlsx]BBGdata!R168C4</stp>
        <tr r="D168" s="2"/>
      </tp>
      <tp t="s">
        <v>IFXGR</v>
        <stp/>
        <stp>##V3_BDPV12</stp>
        <stp>ZR796682 Corp</stp>
        <stp>ticker</stp>
        <stp>[DATA_BBG.xlsx]BBGdata!R84C4</stp>
        <tr r="D84" s="2"/>
      </tp>
      <tp>
        <v>377.62</v>
        <stp/>
        <stp>##V3_BDPV12</stp>
        <stp>ZP989429 Corp</stp>
        <stp>interval_low</stp>
        <stp>[DATA_BBG.xlsx]BBGdata!R172C19</stp>
        <stp>calc_interval=30d</stp>
        <stp>market_data_override=blp_i_sprd_mid</stp>
        <tr r="S172" s="2"/>
      </tp>
      <tp>
        <v>338.69099999999997</v>
        <stp/>
        <stp>##V3_BDPV12</stp>
        <stp>QZ912649 Corp</stp>
        <stp>interval_low</stp>
        <stp>[DATA_BBG.xlsx]BBGdata!R178C19</stp>
        <stp>calc_interval=30d</stp>
        <stp>market_data_override=blp_i_sprd_mid</stp>
        <tr r="S178" s="2"/>
      </tp>
      <tp t="s">
        <v>XS1811181566</v>
        <stp/>
        <stp>##V3_BDPV12</stp>
        <stp>AS256491 Corp</stp>
        <stp>ID_ISIN</stp>
        <stp>[DATA_BBG.xlsx]BBGdata!R185C2</stp>
        <tr r="B185" s="2"/>
      </tp>
      <tp>
        <v>607.84</v>
        <stp/>
        <stp>##V3_BDPV12</stp>
        <stp>ZQ258633 Corp</stp>
        <stp>interval_low</stp>
        <stp>[DATA_BBG.xlsx]BBGdata!R164C19</stp>
        <stp>calc_interval=30d</stp>
        <stp>market_data_override=blp_i_sprd_mid</stp>
        <tr r="S164" s="2"/>
      </tp>
      <tp>
        <v>410.5062290480131</v>
        <stp/>
        <stp>##V3_BDPV12</stp>
        <stp>BJ815149 Corp</stp>
        <stp>yas_ispread</stp>
        <stp>[DATA_BBG.xlsx]BBGdata!R36C12</stp>
        <tr r="L36" s="2"/>
      </tp>
      <tp>
        <v>464.18200000000002</v>
        <stp/>
        <stp>##V3_BDPV12</stp>
        <stp>ZP659512 Corp</stp>
        <stp>interval_low</stp>
        <stp>[DATA_BBG.xlsx]BBGdata!R177C19</stp>
        <stp>calc_interval=30d</stp>
        <stp>market_data_override=blp_i_sprd_mid</stp>
        <tr r="S177" s="2"/>
      </tp>
      <tp>
        <v>280.642407068144</v>
        <stp/>
        <stp>##V3_BDPV12</stp>
        <stp>AN206662 Corp</stp>
        <stp>yas_ispread</stp>
        <stp>[DATA_BBG.xlsx]BBGdata!R93C12</stp>
        <tr r="L93" s="2"/>
      </tp>
      <tp t="s">
        <v>Baa2</v>
        <stp/>
        <stp>##V3_BDPV12</stp>
        <stp>QJ787834 Corp</stp>
        <stp>rtg_moody</stp>
        <stp>[DATA_BBG.xlsx]BBGdata!R116C14</stp>
        <tr r="N116" s="2"/>
      </tp>
      <tp>
        <v>600000000</v>
        <stp/>
        <stp>##V3_BDPV12</stp>
        <stp>ZQ804479 Corp</stp>
        <stp>amt_outstanding</stp>
        <stp>[DATA_BBG.xlsx]BBGdata!R144C9</stp>
        <tr r="I144" s="2"/>
      </tp>
      <tp>
        <v>316.06805869068455</v>
        <stp/>
        <stp>##V3_BDPV12</stp>
        <stp>BK115993 Corp</stp>
        <stp>yas_ispread</stp>
        <stp>[DATA_BBG.xlsx]BBGdata!R40C12</stp>
        <tr r="L40" s="2"/>
      </tp>
      <tp>
        <v>448.35717857142856</v>
        <stp/>
        <stp>##V3_BDPV12</stp>
        <stp>EJ516173 Corp</stp>
        <stp>interval_avg</stp>
        <stp>[DATA_BBG.xlsx]BBGdata!R100C17</stp>
        <stp>calc_interval=30d</stp>
        <stp>market_data_override=blp_i_sprd_mid</stp>
        <tr r="Q100" s="2"/>
      </tp>
      <tp>
        <v>281.15800000000007</v>
        <stp/>
        <stp>##V3_BDPV12</stp>
        <stp>EJ575377 Corp</stp>
        <stp>interval_avg</stp>
        <stp>[DATA_BBG.xlsx]BBGdata!R133C17</stp>
        <stp>calc_interval=30d</stp>
        <stp>market_data_override=blp_i_sprd_mid</stp>
        <tr r="Q133" s="2"/>
      </tp>
      <tp t="s">
        <v>Ba2</v>
        <stp/>
        <stp>##V3_BDPV12</stp>
        <stp>UV785974 Corp</stp>
        <stp>rtg_moody</stp>
        <stp>[DATA_BBG.xlsx]BBGdata!R146C14</stp>
        <tr r="N146" s="2"/>
      </tp>
      <tp t="s">
        <v>#N/A N/A</v>
        <stp/>
        <stp>##V3_BDPV12</stp>
        <stp>UV785974 Corp</stp>
        <stp>interval_low</stp>
        <stp>[DATA_BBG.xlsx]BBGdata!R146C19</stp>
        <stp>calc_interval=30d</stp>
        <stp>market_data_override=blp_i_sprd_mid</stp>
        <tr r="S146" s="2"/>
      </tp>
      <tp>
        <v>500000000</v>
        <stp/>
        <stp>##V3_BDPV12</stp>
        <stp>UV429459 Corp</stp>
        <stp>amt_outstanding</stp>
        <stp>[DATA_BBG.xlsx]BBGdata!R166C9</stp>
        <tr r="I166" s="2"/>
      </tp>
      <tp>
        <v>297.29951724137931</v>
        <stp/>
        <stp>##V3_BDPV12</stp>
        <stp>AS640440 Corp</stp>
        <stp>interval_avg</stp>
        <stp>[DATA_BBG.xlsx]BBGdata!R120C17</stp>
        <stp>calc_interval=30d</stp>
        <stp>market_data_override=blp_i_sprd_mid</stp>
        <tr r="Q120" s="2"/>
      </tp>
      <tp t="s">
        <v>CALLABLE</v>
        <stp/>
        <stp>##V3_BDPV12</stp>
        <stp>UV429459 Corp</stp>
        <stp>mty_typ</stp>
        <stp>[DATA_BBG.xlsx]BBGdata!R166C7</stp>
        <tr r="G166" s="2"/>
      </tp>
      <tp t="s">
        <v>Ba2</v>
        <stp/>
        <stp>##V3_BDPV12</stp>
        <stp>EK858869 Corp</stp>
        <stp>rtg_moody</stp>
        <stp>[DATA_BBG.xlsx]BBGdata!R112C14</stp>
        <tr r="N112" s="2"/>
      </tp>
      <tp t="s">
        <v>Baa3</v>
        <stp/>
        <stp>##V3_BDPV12</stp>
        <stp>EK888464 Corp</stp>
        <stp>rtg_moody</stp>
        <stp>[DATA_BBG.xlsx]BBGdata!R141C14</stp>
        <tr r="N141" s="2"/>
      </tp>
      <tp>
        <v>228.03234482758617</v>
        <stp/>
        <stp>##V3_BDPV12</stp>
        <stp>AU216832 Corp</stp>
        <stp>interval_avg</stp>
        <stp>[DATA_BBG.xlsx]BBGdata!R149C17</stp>
        <stp>calc_interval=30d</stp>
        <stp>market_data_override=blp_i_sprd_mid</stp>
        <tr r="Q149" s="2"/>
      </tp>
      <tp>
        <v>196.26986206896552</v>
        <stp/>
        <stp>##V3_BDPV12</stp>
        <stp>AR810587 Corp</stp>
        <stp>interval_avg</stp>
        <stp>[DATA_BBG.xlsx]BBGdata!R125C17</stp>
        <stp>calc_interval=30d</stp>
        <stp>market_data_override=blp_i_sprd_mid</stp>
        <tr r="Q125" s="2"/>
      </tp>
      <tp t="s">
        <v>XS2187689380</v>
        <stp/>
        <stp>##V3_BDPV12</stp>
        <stp>BJ980938 Corp</stp>
        <stp>ID_ISIN</stp>
        <stp>[DATA_BBG.xlsx]BBGdata!R160C2</stp>
        <tr r="B160" s="2"/>
      </tp>
      <tp t="s">
        <v>CALLABLE</v>
        <stp/>
        <stp>##V3_BDPV12</stp>
        <stp>ZQ804479 Corp</stp>
        <stp>mty_typ</stp>
        <stp>[DATA_BBG.xlsx]BBGdata!R144C7</stp>
        <tr r="G144" s="2"/>
      </tp>
      <tp t="s">
        <v>XS1629658755</v>
        <stp/>
        <stp>##V3_BDPV12</stp>
        <stp>AN880322 Corp</stp>
        <stp>ID_ISIN</stp>
        <stp>[DATA_BBG.xlsx]BBGdata!R153C2</stp>
        <tr r="B153" s="2"/>
      </tp>
      <tp>
        <v>294.78087369808367</v>
        <stp/>
        <stp>##V3_BDPV12</stp>
        <stp>AR776117 Corp</stp>
        <stp>yas_ispread</stp>
        <stp>[DATA_BBG.xlsx]BBGdata!R31C12</stp>
        <tr r="L31" s="2"/>
      </tp>
      <tp t="s">
        <v>XS1196713298</v>
        <stp/>
        <stp>##V3_BDPV12</stp>
        <stp>EK770296 Corp</stp>
        <stp>ID_ISIN</stp>
        <stp>[DATA_BBG.xlsx]BBGdata!R137C2</stp>
        <tr r="B137" s="2"/>
      </tp>
      <tp t="s">
        <v>Baa2</v>
        <stp/>
        <stp>##V3_BDPV12</stp>
        <stp>EK785024 Corp</stp>
        <stp>rtg_moody</stp>
        <stp>[DATA_BBG.xlsx]BBGdata!R115C14</stp>
        <tr r="N115" s="2"/>
      </tp>
      <tp>
        <v>399.35904703517753</v>
        <stp/>
        <stp>##V3_BDPV12</stp>
        <stp>AX916964 Corp</stp>
        <stp>yas_ispread</stp>
        <stp>[DATA_BBG.xlsx]BBGdata!R82C12</stp>
        <tr r="L82" s="2"/>
      </tp>
      <tp t="s">
        <v>EUR</v>
        <stp/>
        <stp>##V3_BDPV12</stp>
        <stp>EK834863 Corp</stp>
        <stp>crncy</stp>
        <stp>[DATA_BBG.xlsx]BBGdata!R6C8</stp>
        <tr r="H6" s="2"/>
      </tp>
      <tp>
        <v>274.33600000000001</v>
        <stp/>
        <stp>##V3_BDPV12</stp>
        <stp>EK642935 Corp</stp>
        <stp>interval_high</stp>
        <stp>[DATA_BBG.xlsx]BBGdata!R168C20</stp>
        <stp>calc_interval=30d</stp>
        <stp>market_data_override=blp_i_sprd_mid</stp>
        <tr r="T168" s="2"/>
      </tp>
      <tp t="s">
        <v>BB</v>
        <stp/>
        <stp>##V3_BDPV12</stp>
        <stp>AL211915 Corp</stp>
        <stp>bb_composite</stp>
        <stp>[DATA_BBG.xlsx]BBGdata!R62C16</stp>
        <tr r="P62" s="2"/>
      </tp>
      <tp>
        <v>750000000</v>
        <stp/>
        <stp>##V3_BDPV12</stp>
        <stp>BJ814648 Corp</stp>
        <stp>amt_outstanding</stp>
        <stp>[DATA_BBG.xlsx]BBGdata!R35C9</stp>
        <tr r="I35" s="2"/>
      </tp>
      <tp t="s">
        <v>EUR</v>
        <stp/>
        <stp>##V3_BDPV12</stp>
        <stp>AN880322 Corp</stp>
        <stp>crncy</stp>
        <stp>[DATA_BBG.xlsx]BBGdata!R153C8</stp>
        <tr r="H153" s="2"/>
      </tp>
      <tp>
        <v>2000000000</v>
        <stp/>
        <stp>##V3_BDPV12</stp>
        <stp>AU654481 Corp</stp>
        <stp>amt_outstanding</stp>
        <stp>[DATA_BBG.xlsx]BBGdata!R78C9</stp>
        <tr r="I78" s="2"/>
      </tp>
      <tp>
        <v>1750000000</v>
        <stp/>
        <stp>##V3_BDPV12</stp>
        <stp>LW068019 Corp</stp>
        <stp>amt_outstanding</stp>
        <stp>[DATA_BBG.xlsx]BBGdata!R43C9</stp>
        <tr r="I43" s="2"/>
      </tp>
      <tp>
        <v>1250000000</v>
        <stp/>
        <stp>##V3_BDPV12</stp>
        <stp>AP691131 Corp</stp>
        <stp>amt_outstanding</stp>
        <stp>[DATA_BBG.xlsx]BBGdata!R24C9</stp>
        <tr r="I24" s="2"/>
      </tp>
      <tp t="s">
        <v>EUR</v>
        <stp/>
        <stp>##V3_BDPV12</stp>
        <stp>EJ891119 Corp</stp>
        <stp>crncy</stp>
        <stp>[DATA_BBG.xlsx]BBGdata!R190C8</stp>
        <tr r="H190" s="2"/>
      </tp>
      <tp t="s">
        <v>EUR</v>
        <stp/>
        <stp>##V3_BDPV12</stp>
        <stp>ZP989429 Corp</stp>
        <stp>crncy</stp>
        <stp>[DATA_BBG.xlsx]BBGdata!R172C8</stp>
        <tr r="H172" s="2"/>
      </tp>
      <tp t="s">
        <v>EUR</v>
        <stp/>
        <stp>##V3_BDPV12</stp>
        <stp>EK770296 Corp</stp>
        <stp>crncy</stp>
        <stp>[DATA_BBG.xlsx]BBGdata!R137C8</stp>
        <tr r="H137" s="2"/>
      </tp>
      <tp t="s">
        <v>EUR</v>
        <stp/>
        <stp>##V3_BDPV12</stp>
        <stp>EK811633 Corp</stp>
        <stp>crncy</stp>
        <stp>[DATA_BBG.xlsx]BBGdata!R152C8</stp>
        <tr r="H152" s="2"/>
      </tp>
      <tp t="s">
        <v>EUR</v>
        <stp/>
        <stp>##V3_BDPV12</stp>
        <stp>AP909674 Corp</stp>
        <stp>crncy</stp>
        <stp>[DATA_BBG.xlsx]BBGdata!R167C8</stp>
        <tr r="H167" s="2"/>
      </tp>
      <tp t="s">
        <v>ENGIFP</v>
        <stp/>
        <stp>##V3_BDPV12</stp>
        <stp>AZ371883 Corp</stp>
        <stp>ticker</stp>
        <stp>[DATA_BBG.xlsx]BBGdata!R91C4</stp>
        <tr r="D91" s="2"/>
      </tp>
      <tp t="s">
        <v>Ba1</v>
        <stp/>
        <stp>##V3_BDPV12</stp>
        <stp>BG013162 Corp</stp>
        <stp>rtg_moody</stp>
        <stp>[DATA_BBG.xlsx]BBGdata!R83C14</stp>
        <tr r="N83" s="2"/>
      </tp>
      <tp t="s">
        <v>Baa3</v>
        <stp/>
        <stp>##V3_BDPV12</stp>
        <stp>EJ516233 Corp</stp>
        <stp>rtg_moody</stp>
        <stp>[DATA_BBG.xlsx]BBGdata!R97C14</stp>
        <tr r="N97" s="2"/>
      </tp>
      <tp t="s">
        <v>A3</v>
        <stp/>
        <stp>##V3_BDPV12</stp>
        <stp>BK122273 Corp</stp>
        <stp>rtg_moody</stp>
        <stp>[DATA_BBG.xlsx]BBGdata!R37C14</stp>
        <tr r="N37" s="2"/>
      </tp>
      <tp t="s">
        <v>Baa3</v>
        <stp/>
        <stp>##V3_BDPV12</stp>
        <stp>ZR441424 Corp</stp>
        <stp>rtg_moody</stp>
        <stp>[DATA_BBG.xlsx]BBGdata!R94C14</stp>
        <tr r="N94" s="2"/>
      </tp>
      <tp t="s">
        <v>Baa2</v>
        <stp/>
        <stp>##V3_BDPV12</stp>
        <stp>AR776117 Corp</stp>
        <stp>rtg_moody</stp>
        <stp>[DATA_BBG.xlsx]BBGdata!R31C14</stp>
        <tr r="N31" s="2"/>
      </tp>
      <tp t="s">
        <v>Ba2</v>
        <stp/>
        <stp>##V3_BDPV12</stp>
        <stp>ZQ376350 Corp</stp>
        <stp>rtg_moody</stp>
        <stp>[DATA_BBG.xlsx]BBGdata!R58C14</stp>
        <tr r="N58" s="2"/>
      </tp>
      <tp t="s">
        <v>Baa3</v>
        <stp/>
        <stp>##V3_BDPV12</stp>
        <stp>AU669900 Corp</stp>
        <stp>rtg_moody</stp>
        <stp>[DATA_BBG.xlsx]BBGdata!R96C14</stp>
        <tr r="N96" s="2"/>
      </tp>
      <tp>
        <v>1500000000</v>
        <stp/>
        <stp>##V3_BDPV12</stp>
        <stp>QZ730458 Corp</stp>
        <stp>amt_outstanding</stp>
        <stp>[DATA_BBG.xlsx]BBGdata!R47C9</stp>
        <tr r="I47" s="2"/>
      </tp>
      <tp>
        <v>600000000</v>
        <stp/>
        <stp>##V3_BDPV12</stp>
        <stp>QJ191077 Corp</stp>
        <stp>amt_outstanding</stp>
        <stp>[DATA_BBG.xlsx]BBGdata!R52C9</stp>
        <tr r="I52" s="2"/>
      </tp>
      <tp t="s">
        <v>CNALN</v>
        <stp/>
        <stp>##V3_BDPV12</stp>
        <stp>EK825033 Corp</stp>
        <stp>ticker</stp>
        <stp>[DATA_BBG.xlsx]BBGdata!R129C4</stp>
        <tr r="D129" s="2"/>
      </tp>
      <tp t="s">
        <v>BAYNGR</v>
        <stp/>
        <stp>##V3_BDPV12</stp>
        <stp>EK834863 Corp</stp>
        <stp>ticker</stp>
        <stp>[DATA_BBG.xlsx]BBGdata!R6C4</stp>
        <tr r="D6" s="2"/>
      </tp>
      <tp t="s">
        <v>BERTEL</v>
        <stp/>
        <stp>##V3_BDPV12</stp>
        <stp>EK848378 Corp</stp>
        <stp>ticker</stp>
        <stp>[DATA_BBG.xlsx]BBGdata!R55C4</stp>
        <tr r="D55" s="2"/>
      </tp>
      <tp t="s">
        <v>SZUGR</v>
        <stp/>
        <stp>##V3_BDPV12</stp>
        <stp>ED984069 Corp</stp>
        <stp>ticker</stp>
        <stp>[DATA_BBG.xlsx]BBGdata!R189C4</stp>
        <tr r="D189" s="2"/>
      </tp>
      <tp t="s">
        <v>Baa3</v>
        <stp/>
        <stp>##V3_BDPV12</stp>
        <stp>EK024568 Corp</stp>
        <stp>rtg_moody</stp>
        <stp>[DATA_BBG.xlsx]BBGdata!R98C14</stp>
        <tr r="N98" s="2"/>
      </tp>
      <tp t="s">
        <v>ARNDTN</v>
        <stp/>
        <stp>##V3_BDPV12</stp>
        <stp>AQ713600 Corp</stp>
        <stp>ticker</stp>
        <stp>[DATA_BBG.xlsx]BBGdata!R179C4</stp>
        <tr r="D179" s="2"/>
      </tp>
      <tp>
        <v>300000000</v>
        <stp/>
        <stp>##V3_BDPV12</stp>
        <stp>ZR457518 Corp</stp>
        <stp>amt_outstanding</stp>
        <stp>[DATA_BBG.xlsx]BBGdata!R21C9</stp>
        <tr r="I21" s="2"/>
      </tp>
      <tp t="s">
        <v>EDF</v>
        <stp/>
        <stp>##V3_BDPV12</stp>
        <stp>ZQ782646 Corp</stp>
        <stp>ticker</stp>
        <stp>[DATA_BBG.xlsx]BBGdata!R99C4</stp>
        <tr r="D99" s="2"/>
      </tp>
      <tp t="s">
        <v>REPSM</v>
        <stp/>
        <stp>##V3_BDPV12</stp>
        <stp>BJ815149 Corp</stp>
        <stp>ticker</stp>
        <stp>[DATA_BBG.xlsx]BBGdata!R36C4</stp>
        <tr r="D36" s="2"/>
      </tp>
      <tp t="s">
        <v>EDF</v>
        <stp/>
        <stp>##V3_BDPV12</stp>
        <stp>EJ530879 Corp</stp>
        <stp>ticker</stp>
        <stp>[DATA_BBG.xlsx]BBGdata!R102C4</stp>
        <tr r="D102" s="2"/>
      </tp>
      <tp t="s">
        <v>Baa1</v>
        <stp/>
        <stp>##V3_BDPV12</stp>
        <stp>QJ191077 Corp</stp>
        <stp>rtg_moody</stp>
        <stp>[DATA_BBG.xlsx]BBGdata!R52C14</stp>
        <tr r="N52" s="2"/>
      </tp>
      <tp t="s">
        <v>Baa3</v>
        <stp/>
        <stp>##V3_BDPV12</stp>
        <stp>ZP482524 Corp</stp>
        <stp>rtg_moody</stp>
        <stp>[DATA_BBG.xlsx]BBGdata!R17C14</stp>
        <tr r="N17" s="2"/>
      </tp>
      <tp t="s">
        <v>Ba2</v>
        <stp/>
        <stp>##V3_BDPV12</stp>
        <stp>ZP454068 Corp</stp>
        <stp>rtg_moody</stp>
        <stp>[DATA_BBG.xlsx]BBGdata!R148C14</stp>
        <tr r="N148" s="2"/>
      </tp>
      <tp>
        <v>153.31062068965517</v>
        <stp/>
        <stp>##V3_BDPV12</stp>
        <stp>EK117900 Corp</stp>
        <stp>interval_avg</stp>
        <stp>[DATA_BBG.xlsx]BBGdata!R105C17</stp>
        <stp>calc_interval=30d</stp>
        <stp>market_data_override=blp_i_sprd_mid</stp>
        <tr r="Q105" s="2"/>
      </tp>
      <tp t="s">
        <v>XS1721244371</v>
        <stp/>
        <stp>##V3_BDPV12</stp>
        <stp>AQ026565 Corp</stp>
        <stp>ID_ISIN</stp>
        <stp>[DATA_BBG.xlsx]BBGdata!R124C2</stp>
        <tr r="B124" s="2"/>
      </tp>
      <tp>
        <v>360.31662648366859</v>
        <stp/>
        <stp>##V3_BDPV12</stp>
        <stp>EK143492 Corp</stp>
        <stp>yas_ispread</stp>
        <stp>[DATA_BBG.xlsx]BBGdata!R73C12</stp>
        <tr r="L73" s="2"/>
      </tp>
      <tp>
        <v>153.31062068965517</v>
        <stp/>
        <stp>##V3_BDPV12</stp>
        <stp>EK117900 Corp</stp>
        <stp>interval_avg</stp>
        <stp>[DATA_BBG.xlsx]BBGdata!R104C17</stp>
        <stp>calc_interval=30d</stp>
        <stp>market_data_override=blp_i_sprd_mid</stp>
        <tr r="Q104" s="2"/>
      </tp>
      <tp>
        <v>459.05200000000002</v>
        <stp/>
        <stp>##V3_BDPV12</stp>
        <stp>ZR668027 Corp</stp>
        <stp>interval_low</stp>
        <stp>[DATA_BBG.xlsx]BBGdata!R174C19</stp>
        <stp>calc_interval=30d</stp>
        <stp>market_data_override=blp_i_sprd_mid</stp>
        <tr r="S174" s="2"/>
      </tp>
      <tp>
        <v>600000000</v>
        <stp/>
        <stp>##V3_BDPV12</stp>
        <stp>QZ912649 Corp</stp>
        <stp>amt_outstanding</stp>
        <stp>[DATA_BBG.xlsx]BBGdata!R178C9</stp>
        <tr r="I178" s="2"/>
      </tp>
      <tp>
        <v>389.0336994008839</v>
        <stp/>
        <stp>##V3_BDPV12</stp>
        <stp>BJ814648 Corp</stp>
        <stp>yas_ispread</stp>
        <stp>[DATA_BBG.xlsx]BBGdata!R35C12</stp>
        <tr r="L35" s="2"/>
      </tp>
      <tp>
        <v>440.428</v>
        <stp/>
        <stp>##V3_BDPV12</stp>
        <stp>ZQ578143 Corp</stp>
        <stp>interval_low</stp>
        <stp>[DATA_BBG.xlsx]BBGdata!R175C19</stp>
        <stp>calc_interval=30d</stp>
        <stp>market_data_override=blp_i_sprd_mid</stp>
        <tr r="S175" s="2"/>
      </tp>
      <tp>
        <v>333.0505</v>
        <stp/>
        <stp>##V3_BDPV12</stp>
        <stp>BK293686 Corp</stp>
        <stp>interval_avg</stp>
        <stp>[DATA_BBG.xlsx]BBGdata!R138C17</stp>
        <stp>calc_interval=30d</stp>
        <stp>market_data_override=blp_i_sprd_mid</stp>
        <tr r="Q138" s="2"/>
      </tp>
      <tp>
        <v>266.31168232642193</v>
        <stp/>
        <stp>##V3_BDPV12</stp>
        <stp>EK803079 Corp</stp>
        <stp>yas_ispread</stp>
        <stp>[DATA_BBG.xlsx]BBGdata!R33C12</stp>
        <tr r="L33" s="2"/>
      </tp>
      <tp>
        <v>516.53203571428583</v>
        <stp/>
        <stp>##V3_BDPV12</stp>
        <stp>EK824997 Corp</stp>
        <stp>interval_avg</stp>
        <stp>[DATA_BBG.xlsx]BBGdata!R130C17</stp>
        <stp>calc_interval=30d</stp>
        <stp>market_data_override=blp_i_sprd_mid</stp>
        <tr r="Q130" s="2"/>
      </tp>
      <tp>
        <v>506.52510344827573</v>
        <stp/>
        <stp>##V3_BDPV12</stp>
        <stp>EK825033 Corp</stp>
        <stp>interval_avg</stp>
        <stp>[DATA_BBG.xlsx]BBGdata!R129C17</stp>
        <stp>calc_interval=30d</stp>
        <stp>market_data_override=blp_i_sprd_mid</stp>
        <tr r="Q129" s="2"/>
      </tp>
      <tp t="s">
        <v>PTEDPKOM0034</v>
        <stp/>
        <stp>##V3_BDPV12</stp>
        <stp>AW875570 Corp</stp>
        <stp>ID_ISIN</stp>
        <stp>[DATA_BBG.xlsx]BBGdata!R147C2</stp>
        <tr r="B147" s="2"/>
      </tp>
      <tp>
        <v>234.77331942229912</v>
        <stp/>
        <stp>##V3_BDPV12</stp>
        <stp>EK293278 Corp</stp>
        <stp>yas_ispread</stp>
        <stp>[DATA_BBG.xlsx]BBGdata!R89C12</stp>
        <tr r="L89" s="2"/>
      </tp>
      <tp>
        <v>152.14336084663844</v>
        <stp/>
        <stp>##V3_BDPV12</stp>
        <stp>BJ924355 Corp</stp>
        <stp>yas_ispread</stp>
        <stp>[DATA_BBG.xlsx]BBGdata!R27C12</stp>
        <tr r="L27" s="2"/>
      </tp>
      <tp>
        <v>2.4260000000000002</v>
        <stp/>
        <stp>##V3_BDPV12</stp>
        <stp>UV309787 Corp</stp>
        <stp>interval_low</stp>
        <stp>[DATA_BBG.xlsx]BBGdata!R191C19</stp>
        <stp>calc_interval=30d</stp>
        <stp>market_data_override=blp_i_sprd_mid</stp>
        <tr r="S191" s="2"/>
      </tp>
      <tp>
        <v>750000000</v>
        <stp/>
        <stp>##V3_BDPV12</stp>
        <stp>ZR363807 Corp</stp>
        <stp>amt_outstanding</stp>
        <stp>[DATA_BBG.xlsx]BBGdata!R132C9</stp>
        <tr r="I132" s="2"/>
      </tp>
      <tp>
        <v>377.72010344827584</v>
        <stp/>
        <stp>##V3_BDPV12</stp>
        <stp>EK811579 Corp</stp>
        <stp>interval_avg</stp>
        <stp>[DATA_BBG.xlsx]BBGdata!R161C17</stp>
        <stp>calc_interval=30d</stp>
        <stp>market_data_override=blp_i_sprd_mid</stp>
        <tr r="Q161" s="2"/>
      </tp>
      <tp>
        <v>168.78186206896558</v>
        <stp/>
        <stp>##V3_BDPV12</stp>
        <stp>EJ723329 Corp</stp>
        <stp>interval_avg</stp>
        <stp>[DATA_BBG.xlsx]BBGdata!R142C17</stp>
        <stp>calc_interval=30d</stp>
        <stp>market_data_override=blp_i_sprd_mid</stp>
        <tr r="Q142" s="2"/>
      </tp>
      <tp>
        <v>434.5899321272787</v>
        <stp/>
        <stp>##V3_BDPV12</stp>
        <stp>EK027221 Corp</stp>
        <stp>interval_avg</stp>
        <stp>[DATA_BBG.xlsx]BBGdata!R103C17</stp>
        <stp>calc_interval=30d</stp>
        <stp>market_data_override=blp_i_sprd_mid</stp>
        <tr r="Q103" s="2"/>
      </tp>
      <tp>
        <v>900001000</v>
        <stp/>
        <stp>##V3_BDPV12</stp>
        <stp>ZS668300 Corp</stp>
        <stp>amt_outstanding</stp>
        <stp>[DATA_BBG.xlsx]BBGdata!R119C9</stp>
        <tr r="I119" s="2"/>
      </tp>
      <tp t="s">
        <v>CALLABLE</v>
        <stp/>
        <stp>##V3_BDPV12</stp>
        <stp>ZS668300 Corp</stp>
        <stp>mty_typ</stp>
        <stp>[DATA_BBG.xlsx]BBGdata!R119C7</stp>
        <tr r="G119" s="2"/>
      </tp>
      <tp>
        <v>246.22387206998226</v>
        <stp/>
        <stp>##V3_BDPV12</stp>
        <stp>AZ207706 Corp</stp>
        <stp>yas_ispread</stp>
        <stp>[DATA_BBG.xlsx]BBGdata!R14C12</stp>
        <tr r="L14" s="2"/>
      </tp>
      <tp>
        <v>195.39265517241381</v>
        <stp/>
        <stp>##V3_BDPV12</stp>
        <stp>AQ077157 Corp</stp>
        <stp>interval_avg</stp>
        <stp>[DATA_BBG.xlsx]BBGdata!R143C17</stp>
        <stp>calc_interval=30d</stp>
        <stp>market_data_override=blp_i_sprd_mid</stp>
        <tr r="Q143" s="2"/>
      </tp>
      <tp t="s">
        <v>CALLABLE</v>
        <stp/>
        <stp>##V3_BDPV12</stp>
        <stp>ZR363807 Corp</stp>
        <stp>mty_typ</stp>
        <stp>[DATA_BBG.xlsx]BBGdata!R132C7</stp>
        <tr r="G132" s="2"/>
      </tp>
      <tp t="s">
        <v>XS1677911825</v>
        <stp/>
        <stp>##V3_BDPV12</stp>
        <stp>AO971106 Corp</stp>
        <stp>ID_ISIN</stp>
        <stp>[DATA_BBG.xlsx]BBGdata!R173C2</stp>
        <tr r="B173" s="2"/>
      </tp>
      <tp t="s">
        <v>XS0954674825</v>
        <stp/>
        <stp>##V3_BDPV12</stp>
        <stp>EJ817236 Corp</stp>
        <stp>ID_ISIN</stp>
        <stp>[DATA_BBG.xlsx]BBGdata!R121C2</stp>
        <tr r="B121" s="2"/>
      </tp>
      <tp t="s">
        <v>XS1048428442</v>
        <stp/>
        <stp>##V3_BDPV12</stp>
        <stp>EK131372 Corp</stp>
        <stp>ID_ISIN</stp>
        <stp>[DATA_BBG.xlsx]BBGdata!R157C2</stp>
        <tr r="B157" s="2"/>
      </tp>
      <tp t="s">
        <v>XS1572349865</v>
        <stp/>
        <stp>##V3_BDPV12</stp>
        <stp>AM717420 Corp</stp>
        <stp>ID_ISIN</stp>
        <stp>[DATA_BBG.xlsx]BBGdata!R135C2</stp>
        <tr r="B135" s="2"/>
      </tp>
      <tp t="s">
        <v>XS0903532090</v>
        <stp/>
        <stp>##V3_BDPV12</stp>
        <stp>EJ575377 Corp</stp>
        <stp>ID_ISIN</stp>
        <stp>[DATA_BBG.xlsx]BBGdata!R133C2</stp>
        <tr r="B133" s="2"/>
      </tp>
      <tp t="s">
        <v>PERP/CALL</v>
        <stp/>
        <stp>##V3_BDPV12</stp>
        <stp>QZ912649 Corp</stp>
        <stp>mty_typ</stp>
        <stp>[DATA_BBG.xlsx]BBGdata!R178C7</stp>
        <tr r="G178" s="2"/>
      </tp>
      <tp>
        <v>193.10642716649613</v>
        <stp/>
        <stp>##V3_BDPV12</stp>
        <stp>AR887333 Corp</stp>
        <stp>yas_ispread</stp>
        <stp>[DATA_BBG.xlsx]BBGdata!R25C12</stp>
        <tr r="L25" s="2"/>
      </tp>
      <tp t="s">
        <v>FR0011401728</v>
        <stp/>
        <stp>##V3_BDPV12</stp>
        <stp>EJ516173 Corp</stp>
        <stp>ID_ISIN</stp>
        <stp>[DATA_BBG.xlsx]BBGdata!R100C2</stp>
        <tr r="B100" s="2"/>
      </tp>
      <tp>
        <v>25.56394998503632</v>
        <stp/>
        <stp>##V3_BDPV12</stp>
        <stp>AL243419 Corp</stp>
        <stp>interval_std_dev</stp>
        <stp>[DATA_BBG.xlsx]BBGdata!R18C18</stp>
        <stp>calc_interval=30d</stp>
        <stp>market_data_override=blp_i_sprd_mid</stp>
        <tr r="R18" s="2"/>
      </tp>
      <tp>
        <v>20.247664162732406</v>
        <stp/>
        <stp>##V3_BDPV12</stp>
        <stp>EK821917 Corp</stp>
        <stp>interval_std_dev</stp>
        <stp>[DATA_BBG.xlsx]BBGdata!R92C18</stp>
        <stp>calc_interval=30d</stp>
        <stp>market_data_override=blp_i_sprd_mid</stp>
        <tr r="R92" s="2"/>
      </tp>
      <tp t="s">
        <v>BAYNGR 3 3/4 07/01/74</v>
        <stp/>
        <stp>##V3_BDPV12</stp>
        <stp>EK352403 Corp</stp>
        <stp>security name</stp>
        <stp>[DATA_BBG.xlsx]BBGdata!R7C3</stp>
        <tr r="C7" s="2"/>
      </tp>
      <tp>
        <v>454.471</v>
        <stp/>
        <stp>##V3_BDPV12</stp>
        <stp>QZ912649 Corp</stp>
        <stp>interval_high</stp>
        <stp>[DATA_BBG.xlsx]BBGdata!R178C20</stp>
        <stp>calc_interval=30d</stp>
        <stp>market_data_override=blp_i_sprd_mid</stp>
        <tr r="T178" s="2"/>
      </tp>
      <tp>
        <v>549.33699999999999</v>
        <stp/>
        <stp>##V3_BDPV12</stp>
        <stp>AZ207973 Corp</stp>
        <stp>interval_high</stp>
        <stp>[DATA_BBG.xlsx]BBGdata!R182C20</stp>
        <stp>calc_interval=30d</stp>
        <stp>market_data_override=blp_i_sprd_mid</stp>
        <tr r="T182" s="2"/>
      </tp>
      <tp t="s">
        <v>#N/A N/A</v>
        <stp/>
        <stp>##V3_BDPV12</stp>
        <stp>UV785974 Corp</stp>
        <stp>interval_high</stp>
        <stp>[DATA_BBG.xlsx]BBGdata!R146C20</stp>
        <stp>calc_interval=30d</stp>
        <stp>market_data_override=blp_i_sprd_mid</stp>
        <tr r="T146" s="2"/>
      </tp>
      <tp t="s">
        <v>BBB</v>
        <stp/>
        <stp>##V3_BDPV12</stp>
        <stp>AZ208021 Corp</stp>
        <stp>bb_composite</stp>
        <stp>[DATA_BBG.xlsx]BBGdata!R13C16</stp>
        <tr r="P13" s="2"/>
      </tp>
      <tp t="s">
        <v>NR</v>
        <stp/>
        <stp>##V3_BDPV12</stp>
        <stp>ZR796862 Corp</stp>
        <stp>bb_composite</stp>
        <stp>[DATA_BBG.xlsx]BBGdata!R85C16</stp>
        <tr r="P85" s="2"/>
      </tp>
      <tp t="s">
        <v>BB+</v>
        <stp/>
        <stp>##V3_BDPV12</stp>
        <stp>AX960245 Corp</stp>
        <stp>bb_composite</stp>
        <stp>[DATA_BBG.xlsx]BBGdata!R19C16</stp>
        <tr r="P19" s="2"/>
      </tp>
      <tp t="s">
        <v>SOLBBB 4 1/4 PERP</v>
        <stp/>
        <stp>##V3_BDPV12</stp>
        <stp>AV915324 Corp</stp>
        <stp>security name</stp>
        <stp>[DATA_BBG.xlsx]BBGdata!R4C3</stp>
        <tr r="C4" s="2"/>
      </tp>
      <tp>
        <v>337.33750209516222</v>
        <stp/>
        <stp>##V3_BDPV12</stp>
        <stp>ZQ513315 Corp</stp>
        <stp>yas_ispread</stp>
        <stp>[DATA_BBG.xlsx]BBGdata!R9C12</stp>
        <tr r="L9" s="2"/>
      </tp>
      <tp>
        <v>3</v>
        <stp/>
        <stp>##V3_BDPV12</stp>
        <stp>EK888464 Corp</stp>
        <stp>coupon</stp>
        <stp>[DATA_BBG.xlsx]BBGdata!R141C5</stp>
        <tr r="E141" s="2"/>
      </tp>
      <tp>
        <v>4.125</v>
        <stp/>
        <stp>##V3_BDPV12</stp>
        <stp>EK588292 Corp</stp>
        <stp>coupon</stp>
        <stp>[DATA_BBG.xlsx]BBGdata!R127C5</stp>
        <tr r="E127" s="2"/>
      </tp>
      <tp t="s">
        <v>XS2114413565</v>
        <stp/>
        <stp>##V3_BDPV12</stp>
        <stp>ZP991036 Corp</stp>
        <stp>ID_ISIN</stp>
        <stp>[DATA_BBG.xlsx]BBGdata!R86C2</stp>
        <tr r="B86" s="2"/>
      </tp>
      <tp t="s">
        <v>CALLABLE</v>
        <stp/>
        <stp>##V3_BDPV12</stp>
        <stp>EK848378 Corp</stp>
        <stp>mty_typ</stp>
        <stp>[DATA_BBG.xlsx]BBGdata!R55C7</stp>
        <tr r="G55" s="2"/>
      </tp>
      <tp t="s">
        <v>DE000A161W62</v>
        <stp/>
        <stp>##V3_BDPV12</stp>
        <stp>UV391246 Corp</stp>
        <stp>ID_ISIN</stp>
        <stp>[DATA_BBG.xlsx]BBGdata!R26C2</stp>
        <tr r="B26" s="2"/>
      </tp>
      <tp>
        <v>4.5</v>
        <stp/>
        <stp>##V3_BDPV12</stp>
        <stp>EK814844 Corp</stp>
        <stp>coupon</stp>
        <stp>[DATA_BBG.xlsx]BBGdata!R34C5</stp>
        <tr r="E34" s="2"/>
      </tp>
      <tp>
        <v>4.375</v>
        <stp/>
        <stp>##V3_BDPV12</stp>
        <stp>BK115993 Corp</stp>
        <stp>coupon</stp>
        <stp>[DATA_BBG.xlsx]BBGdata!R40C5</stp>
        <tr r="E40" s="2"/>
      </tp>
      <tp>
        <v>3</v>
        <stp/>
        <stp>##V3_BDPV12</stp>
        <stp>AM938782 Corp</stp>
        <stp>coupon</stp>
        <stp>[DATA_BBG.xlsx]BBGdata!R59C5</stp>
        <tr r="E59" s="2"/>
      </tp>
      <tp>
        <v>6.375</v>
        <stp/>
        <stp>##V3_BDPV12</stp>
        <stp>EJ814830 Corp</stp>
        <stp>coupon</stp>
        <stp>[DATA_BBG.xlsx]BBGdata!R53C5</stp>
        <tr r="E53" s="2"/>
      </tp>
      <tp>
        <v>6.375</v>
        <stp/>
        <stp>##V3_BDPV12</stp>
        <stp>EJ814840 Corp</stp>
        <stp>coupon</stp>
        <stp>[DATA_BBG.xlsx]BBGdata!R54C5</stp>
        <tr r="E54" s="2"/>
      </tp>
      <tp>
        <v>1.75</v>
        <stp/>
        <stp>##V3_BDPV12</stp>
        <stp>ZQ804479 Corp</stp>
        <stp>coupon</stp>
        <stp>[DATA_BBG.xlsx]BBGdata!R144C5</stp>
        <tr r="E144" s="2"/>
      </tp>
      <tp t="s">
        <v>XS1222591023</v>
        <stp/>
        <stp>##V3_BDPV12</stp>
        <stp>EK848378 Corp</stp>
        <stp>ID_ISIN</stp>
        <stp>[DATA_BBG.xlsx]BBGdata!R55C2</stp>
        <tr r="B55" s="2"/>
      </tp>
      <tp>
        <v>5.125</v>
        <stp/>
        <stp>##V3_BDPV12</stp>
        <stp>UV429459 Corp</stp>
        <stp>coupon</stp>
        <stp>[DATA_BBG.xlsx]BBGdata!R166C5</stp>
        <tr r="E166" s="2"/>
      </tp>
      <tp t="s">
        <v>CALLABLE</v>
        <stp/>
        <stp>##V3_BDPV12</stp>
        <stp>UV391246 Corp</stp>
        <stp>mty_typ</stp>
        <stp>[DATA_BBG.xlsx]BBGdata!R26C7</stp>
        <tr r="G26" s="2"/>
      </tp>
      <tp>
        <v>299.42662925164871</v>
        <stp/>
        <stp>##V3_BDPV12</stp>
        <stp>EJ917655 Corp</stp>
        <stp>yas_ispread</stp>
        <stp>[DATA_BBG.xlsx]BBGdata!R3C12</stp>
        <tr r="L3" s="2"/>
      </tp>
      <tp t="s">
        <v>PERP/CALL</v>
        <stp/>
        <stp>##V3_BDPV12</stp>
        <stp>ZP991036 Corp</stp>
        <stp>mty_typ</stp>
        <stp>[DATA_BBG.xlsx]BBGdata!R86C7</stp>
        <tr r="G86" s="2"/>
      </tp>
      <tp t="s">
        <v>N</v>
        <stp/>
        <stp>##V3_BDPV12</stp>
        <stp>EK848378 Corp</stp>
        <stp>green_bond_loan_indicator</stp>
        <stp>[DATA_BBG.xlsx]BBGdata!R55C21</stp>
        <tr r="U55" s="2"/>
      </tp>
      <tp t="s">
        <v>PERP/CALL</v>
        <stp/>
        <stp>##V3_BDPV12</stp>
        <stp>BK290986 Corp</stp>
        <stp>mty_typ</stp>
        <stp>[DATA_BBG.xlsx]BBGdata!R136C7</stp>
        <tr r="G136" s="2"/>
      </tp>
      <tp t="s">
        <v>CALLABLE</v>
        <stp/>
        <stp>##V3_BDPV12</stp>
        <stp>EK013966 Corp</stp>
        <stp>mty_typ</stp>
        <stp>[DATA_BBG.xlsx]BBGdata!R122C7</stp>
        <tr r="G122" s="2"/>
      </tp>
      <tp t="s">
        <v>N</v>
        <stp/>
        <stp>##V3_BDPV12</stp>
        <stp>EK803079 Corp</stp>
        <stp>green_bond_loan_indicator</stp>
        <stp>[DATA_BBG.xlsx]BBGdata!R33C21</stp>
        <tr r="U33" s="2"/>
      </tp>
      <tp t="s">
        <v>XS1491364953</v>
        <stp/>
        <stp>##V3_BDPV12</stp>
        <stp>QZ509895 Corp</stp>
        <stp>ID_ISIN</stp>
        <stp>[DATA_BBG.xlsx]BBGdata!R184C2</stp>
        <tr r="B184" s="2"/>
      </tp>
      <tp t="s">
        <v>N</v>
        <stp/>
        <stp>##V3_BDPV12</stp>
        <stp>ZR796682 Corp</stp>
        <stp>green_bond_loan_indicator</stp>
        <stp>[DATA_BBG.xlsx]BBGdata!R84C21</stp>
        <tr r="U84" s="2"/>
      </tp>
      <tp t="s">
        <v>Y</v>
        <stp/>
        <stp>##V3_BDPV12</stp>
        <stp>ZP870673 Corp</stp>
        <stp>green_bond_loan_indicator</stp>
        <stp>[DATA_BBG.xlsx]BBGdata!R60C21</stp>
        <tr r="U60" s="2"/>
      </tp>
      <tp t="s">
        <v>N</v>
        <stp/>
        <stp>##V3_BDPV12</stp>
        <stp>AX916964 Corp</stp>
        <stp>green_bond_loan_indicator</stp>
        <stp>[DATA_BBG.xlsx]BBGdata!R82C21</stp>
        <tr r="U82" s="2"/>
      </tp>
      <tp t="s">
        <v>PERP/CALL</v>
        <stp/>
        <stp>##V3_BDPV12</stp>
        <stp>EJ891119 Corp</stp>
        <stp>mty_typ</stp>
        <stp>[DATA_BBG.xlsx]BBGdata!R190C7</stp>
        <tr r="G190" s="2"/>
      </tp>
      <tp t="s">
        <v>N</v>
        <stp/>
        <stp>##V3_BDPV12</stp>
        <stp>EK864970 Corp</stp>
        <stp>green_bond_loan_indicator</stp>
        <stp>[DATA_BBG.xlsx]BBGdata!R56C21</stp>
        <tr r="U56" s="2"/>
      </tp>
      <tp>
        <v>700000000</v>
        <stp/>
        <stp>##V3_BDPV12</stp>
        <stp>AR810587 Corp</stp>
        <stp>amt_outstanding</stp>
        <stp>[DATA_BBG.xlsx]BBGdata!R125C9</stp>
        <tr r="I125" s="2"/>
      </tp>
      <tp t="s">
        <v>PERP/CALL</v>
        <stp/>
        <stp>##V3_BDPV12</stp>
        <stp>AN964724 Corp</stp>
        <stp>mty_typ</stp>
        <stp>[DATA_BBG.xlsx]BBGdata!R181C7</stp>
        <tr r="G181" s="2"/>
      </tp>
      <tp t="s">
        <v>PERP/CALL</v>
        <stp/>
        <stp>##V3_BDPV12</stp>
        <stp>EK523297 Corp</stp>
        <stp>mty_typ</stp>
        <stp>[DATA_BBG.xlsx]BBGdata!R192C7</stp>
        <tr r="G192" s="2"/>
      </tp>
      <tp t="s">
        <v>CALLABLE</v>
        <stp/>
        <stp>##V3_BDPV12</stp>
        <stp>EJ723329 Corp</stp>
        <stp>mty_typ</stp>
        <stp>[DATA_BBG.xlsx]BBGdata!R142C7</stp>
        <tr r="G142" s="2"/>
      </tp>
      <tp t="s">
        <v>N</v>
        <stp/>
        <stp>##V3_BDPV12</stp>
        <stp>AU692498 Corp</stp>
        <stp>green_bond_loan_indicator</stp>
        <stp>[DATA_BBG.xlsx]BBGdata!R79C21</stp>
        <tr r="U79" s="2"/>
      </tp>
      <tp t="s">
        <v>PERP/CALL</v>
        <stp/>
        <stp>##V3_BDPV12</stp>
        <stp>BJ980509 Corp</stp>
        <stp>mty_typ</stp>
        <stp>[DATA_BBG.xlsx]BBGdata!R156C7</stp>
        <tr r="G156" s="2"/>
      </tp>
      <tp>
        <v>400000000</v>
        <stp/>
        <stp>##V3_BDPV12</stp>
        <stp>AZ207973 Corp</stp>
        <stp>amt_outstanding</stp>
        <stp>[DATA_BBG.xlsx]BBGdata!R182C9</stp>
        <tr r="I182" s="2"/>
      </tp>
      <tp t="s">
        <v>N</v>
        <stp/>
        <stp>##V3_BDPV12</stp>
        <stp>QZ730280 Corp</stp>
        <stp>green_bond_loan_indicator</stp>
        <stp>[DATA_BBG.xlsx]BBGdata!R44C21</stp>
        <tr r="U44" s="2"/>
      </tp>
      <tp t="s">
        <v>PERP/CALL</v>
        <stp/>
        <stp>##V3_BDPV12</stp>
        <stp>AZ207973 Corp</stp>
        <stp>mty_typ</stp>
        <stp>[DATA_BBG.xlsx]BBGdata!R182C7</stp>
        <tr r="G182" s="2"/>
      </tp>
      <tp>
        <v>349.80628425567505</v>
        <stp/>
        <stp>##V3_BDPV12</stp>
        <stp>QZ498658 Corp</stp>
        <stp>yas_ispread</stp>
        <stp>[DATA_BBG.xlsx]BBGdata!R70C12</stp>
        <tr r="L70" s="2"/>
      </tp>
      <tp>
        <v>1500000000</v>
        <stp/>
        <stp>##V3_BDPV12</stp>
        <stp>BJ980509 Corp</stp>
        <stp>amt_outstanding</stp>
        <stp>[DATA_BBG.xlsx]BBGdata!R156C9</stp>
        <tr r="I156" s="2"/>
      </tp>
      <tp>
        <v>222230000</v>
        <stp/>
        <stp>##V3_BDPV12</stp>
        <stp>EK523297 Corp</stp>
        <stp>amt_outstanding</stp>
        <stp>[DATA_BBG.xlsx]BBGdata!R192C9</stp>
        <tr r="I192" s="2"/>
      </tp>
      <tp>
        <v>641500000</v>
        <stp/>
        <stp>##V3_BDPV12</stp>
        <stp>AN964724 Corp</stp>
        <stp>amt_outstanding</stp>
        <stp>[DATA_BBG.xlsx]BBGdata!R181C9</stp>
        <tr r="I181" s="2"/>
      </tp>
      <tp>
        <v>700000000</v>
        <stp/>
        <stp>##V3_BDPV12</stp>
        <stp>EJ723329 Corp</stp>
        <stp>amt_outstanding</stp>
        <stp>[DATA_BBG.xlsx]BBGdata!R142C9</stp>
        <tr r="I142" s="2"/>
      </tp>
      <tp t="s">
        <v>PERP/CALL</v>
        <stp/>
        <stp>##V3_BDPV12</stp>
        <stp>AR810587 Corp</stp>
        <stp>mty_typ</stp>
        <stp>[DATA_BBG.xlsx]BBGdata!R125C7</stp>
        <tr r="G125" s="2"/>
      </tp>
      <tp>
        <v>750000000</v>
        <stp/>
        <stp>##V3_BDPV12</stp>
        <stp>EJ891119 Corp</stp>
        <stp>amt_outstanding</stp>
        <stp>[DATA_BBG.xlsx]BBGdata!R190C9</stp>
        <tr r="I190" s="2"/>
      </tp>
      <tp>
        <v>781.88</v>
        <stp/>
        <stp>##V3_BDPV12</stp>
        <stp>AO262498 Corp</stp>
        <stp>interval_low</stp>
        <stp>[DATA_BBG.xlsx]BBGdata!R195C19</stp>
        <stp>calc_interval=30d</stp>
        <stp>market_data_override=blp_i_sprd_mid</stp>
        <tr r="S195" s="2"/>
      </tp>
      <tp>
        <v>697.54819999999995</v>
        <stp/>
        <stp>##V3_BDPV12</stp>
        <stp>AO262515 Corp</stp>
        <stp>interval_low</stp>
        <stp>[DATA_BBG.xlsx]BBGdata!R196C19</stp>
        <stp>calc_interval=30d</stp>
        <stp>market_data_override=blp_i_sprd_mid</stp>
        <tr r="S196" s="2"/>
      </tp>
      <tp>
        <v>234.34401810705663</v>
        <stp/>
        <stp>##V3_BDPV12</stp>
        <stp>ZS023353 Corp</stp>
        <stp>yas_ispread</stp>
        <stp>[DATA_BBG.xlsx]BBGdata!R65C12</stp>
        <tr r="L65" s="2"/>
      </tp>
      <tp>
        <v>600000000</v>
        <stp/>
        <stp>##V3_BDPV12</stp>
        <stp>BK290986 Corp</stp>
        <stp>amt_outstanding</stp>
        <stp>[DATA_BBG.xlsx]BBGdata!R136C9</stp>
        <tr r="I136" s="2"/>
      </tp>
      <tp>
        <v>500000000</v>
        <stp/>
        <stp>##V3_BDPV12</stp>
        <stp>EK013966 Corp</stp>
        <stp>amt_outstanding</stp>
        <stp>[DATA_BBG.xlsx]BBGdata!R122C9</stp>
        <tr r="I122" s="2"/>
      </tp>
      <tp>
        <v>17.841216976690792</v>
        <stp/>
        <stp>##V3_BDPV12</stp>
        <stp>AZ371883 Corp</stp>
        <stp>interval_std_dev</stp>
        <stp>[DATA_BBG.xlsx]BBGdata!R91C18</stp>
        <stp>calc_interval=30d</stp>
        <stp>market_data_override=blp_i_sprd_mid</stp>
        <tr r="R91" s="2"/>
      </tp>
      <tp>
        <v>12.183009595202293</v>
        <stp/>
        <stp>##V3_BDPV12</stp>
        <stp>BK116008 Corp</stp>
        <stp>interval_std_dev</stp>
        <stp>[DATA_BBG.xlsx]BBGdata!R41C18</stp>
        <stp>calc_interval=30d</stp>
        <stp>market_data_override=blp_i_sprd_mid</stp>
        <tr r="R41" s="2"/>
      </tp>
      <tp>
        <v>18.322852178641909</v>
        <stp/>
        <stp>##V3_BDPV12</stp>
        <stp>AX916964 Corp</stp>
        <stp>interval_std_dev</stp>
        <stp>[DATA_BBG.xlsx]BBGdata!R82C18</stp>
        <stp>calc_interval=30d</stp>
        <stp>market_data_override=blp_i_sprd_mid</stp>
        <tr r="R82" s="2"/>
      </tp>
      <tp>
        <v>21.951562375188917</v>
        <stp/>
        <stp>##V3_BDPV12</stp>
        <stp>QJ190880 Corp</stp>
        <stp>interval_std_dev</stp>
        <stp>[DATA_BBG.xlsx]BBGdata!R49C18</stp>
        <stp>calc_interval=30d</stp>
        <stp>market_data_override=blp_i_sprd_mid</stp>
        <tr r="R49" s="2"/>
      </tp>
      <tp>
        <v>32.781484925026732</v>
        <stp/>
        <stp>##V3_BDPV12</stp>
        <stp>QJ190690 Corp</stp>
        <stp>interval_std_dev</stp>
        <stp>[DATA_BBG.xlsx]BBGdata!R48C18</stp>
        <stp>calc_interval=30d</stp>
        <stp>market_data_override=blp_i_sprd_mid</stp>
        <tr r="R48" s="2"/>
      </tp>
      <tp>
        <v>28.919832684168409</v>
        <stp/>
        <stp>##V3_BDPV12</stp>
        <stp>ZP482524 Corp</stp>
        <stp>interval_std_dev</stp>
        <stp>[DATA_BBG.xlsx]BBGdata!R17C18</stp>
        <stp>calc_interval=30d</stp>
        <stp>market_data_override=blp_i_sprd_mid</stp>
        <tr r="R17" s="2"/>
      </tp>
      <tp>
        <v>38.259168976996158</v>
        <stp/>
        <stp>##V3_BDPV12</stp>
        <stp>UV391246 Corp</stp>
        <stp>interval_std_dev</stp>
        <stp>[DATA_BBG.xlsx]BBGdata!R26C18</stp>
        <stp>calc_interval=30d</stp>
        <stp>market_data_override=blp_i_sprd_mid</stp>
        <tr r="R26" s="2"/>
      </tp>
      <tp>
        <v>397.41300000000001</v>
        <stp/>
        <stp>##V3_BDPV12</stp>
        <stp>QZ509895 Corp</stp>
        <stp>interval_high</stp>
        <stp>[DATA_BBG.xlsx]BBGdata!R184C20</stp>
        <stp>calc_interval=30d</stp>
        <stp>market_data_override=blp_i_sprd_mid</stp>
        <tr r="T184" s="2"/>
      </tp>
      <tp t="s">
        <v>SOLBBB 5.425 PERP</v>
        <stp/>
        <stp>##V3_BDPV12</stp>
        <stp>EJ917655 Corp</stp>
        <stp>security name</stp>
        <stp>[DATA_BBG.xlsx]BBGdata!R3C3</stp>
        <tr r="C3" s="2"/>
      </tp>
      <tp>
        <v>546.27099999999996</v>
        <stp/>
        <stp>##V3_BDPV12</stp>
        <stp>AZ576858 Corp</stp>
        <stp>interval_high</stp>
        <stp>[DATA_BBG.xlsx]BBGdata!R180C20</stp>
        <stp>calc_interval=30d</stp>
        <stp>market_data_override=blp_i_sprd_mid</stp>
        <tr r="T180" s="2"/>
      </tp>
      <tp t="s">
        <v>PERP/CALL</v>
        <stp/>
        <stp>##V3_BDPV12</stp>
        <stp>EK293278 Corp</stp>
        <stp>mty_typ</stp>
        <stp>[DATA_BBG.xlsx]BBGdata!R89C7</stp>
        <tr r="G89" s="2"/>
      </tp>
      <tp t="s">
        <v>PERP/CALL</v>
        <stp/>
        <stp>##V3_BDPV12</stp>
        <stp>BK116008 Corp</stp>
        <stp>mty_typ</stp>
        <stp>[DATA_BBG.xlsx]BBGdata!R41C7</stp>
        <tr r="G41" s="2"/>
      </tp>
      <tp>
        <v>5.25</v>
        <stp/>
        <stp>##V3_BDPV12</stp>
        <stp>UV853118 Corp</stp>
        <stp>coupon</stp>
        <stp>[DATA_BBG.xlsx]BBGdata!R30C5</stp>
        <tr r="E30" s="2"/>
      </tp>
      <tp t="s">
        <v>CALLABLE</v>
        <stp/>
        <stp>##V3_BDPV12</stp>
        <stp>AU692498 Corp</stp>
        <stp>mty_typ</stp>
        <stp>[DATA_BBG.xlsx]BBGdata!R79C7</stp>
        <tr r="G79" s="2"/>
      </tp>
      <tp>
        <v>5.1180000000000003</v>
        <stp/>
        <stp>##V3_BDPV12</stp>
        <stp>QJ937853 Corp</stp>
        <stp>coupon</stp>
        <stp>[DATA_BBG.xlsx]BBGdata!R2C5</stp>
        <tr r="E2" s="2"/>
      </tp>
      <tp>
        <v>3.75</v>
        <stp/>
        <stp>##V3_BDPV12</stp>
        <stp>BJ814648 Corp</stp>
        <stp>coupon</stp>
        <stp>[DATA_BBG.xlsx]BBGdata!R35C5</stp>
        <tr r="E35" s="2"/>
      </tp>
      <tp>
        <v>2.125</v>
        <stp/>
        <stp>##V3_BDPV12</stp>
        <stp>AO148682 Corp</stp>
        <stp>coupon</stp>
        <stp>[DATA_BBG.xlsx]BBGdata!R20C5</stp>
        <tr r="E20" s="2"/>
      </tp>
      <tp>
        <v>3.5</v>
        <stp/>
        <stp>##V3_BDPV12</stp>
        <stp>EK864970 Corp</stp>
        <stp>coupon</stp>
        <stp>[DATA_BBG.xlsx]BBGdata!R56C5</stp>
        <tr r="E56" s="2"/>
      </tp>
      <tp t="s">
        <v>PERP/CALL</v>
        <stp/>
        <stp>##V3_BDPV12</stp>
        <stp>EK508571 Corp</stp>
        <stp>mty_typ</stp>
        <stp>[DATA_BBG.xlsx]BBGdata!R69C7</stp>
        <tr r="G69" s="2"/>
      </tp>
      <tp>
        <v>4.625</v>
        <stp/>
        <stp>##V3_BDPV12</stp>
        <stp>AT214434 Corp</stp>
        <stp>coupon</stp>
        <stp>[DATA_BBG.xlsx]BBGdata!R159C5</stp>
        <tr r="E159" s="2"/>
      </tp>
      <tp>
        <v>341.08647983183766</v>
        <stp/>
        <stp>##V3_BDPV12</stp>
        <stp>QJ937566 Corp</stp>
        <stp>yas_ispread</stp>
        <stp>[DATA_BBG.xlsx]BBGdata!R5C12</stp>
        <tr r="L5" s="2"/>
      </tp>
      <tp>
        <v>1.625</v>
        <stp/>
        <stp>##V3_BDPV12</stp>
        <stp>AZ851450 Corp</stp>
        <stp>coupon</stp>
        <stp>[DATA_BBG.xlsx]BBGdata!R109C5</stp>
        <tr r="E109" s="2"/>
      </tp>
      <tp t="s">
        <v>CALLABLE</v>
        <stp/>
        <stp>##V3_BDPV12</stp>
        <stp>AM938782 Corp</stp>
        <stp>mty_typ</stp>
        <stp>[DATA_BBG.xlsx]BBGdata!R59C7</stp>
        <tr r="G59" s="2"/>
      </tp>
      <tp>
        <v>4.375</v>
        <stp/>
        <stp>##V3_BDPV12</stp>
        <stp>AX520482 Corp</stp>
        <stp>coupon</stp>
        <stp>[DATA_BBG.xlsx]BBGdata!R74C5</stp>
        <tr r="E74" s="2"/>
      </tp>
      <tp t="s">
        <v>XS1115502988</v>
        <stp/>
        <stp>##V3_BDPV12</stp>
        <stp>EK508571 Corp</stp>
        <stp>ID_ISIN</stp>
        <stp>[DATA_BBG.xlsx]BBGdata!R69C2</stp>
        <tr r="B69" s="2"/>
      </tp>
      <tp t="s">
        <v>BAYNGR</v>
        <stp/>
        <stp>##V3_BDPV12</stp>
        <stp>ZQ513315 Corp</stp>
        <stp>ticker</stp>
        <stp>[DATA_BBG.xlsx]BBGdata!R9C4</stp>
        <tr r="D9" s="2"/>
      </tp>
      <tp t="s">
        <v>XS1590787799</v>
        <stp/>
        <stp>##V3_BDPV12</stp>
        <stp>AM938782 Corp</stp>
        <stp>ID_ISIN</stp>
        <stp>[DATA_BBG.xlsx]BBGdata!R59C2</stp>
        <tr r="B59" s="2"/>
      </tp>
      <tp t="s">
        <v>FR0011942283</v>
        <stp/>
        <stp>##V3_BDPV12</stp>
        <stp>EK293278 Corp</stp>
        <stp>ID_ISIN</stp>
        <stp>[DATA_BBG.xlsx]BBGdata!R89C2</stp>
        <tr r="B89" s="2"/>
      </tp>
      <tp t="s">
        <v>US05565QDV77</v>
        <stp/>
        <stp>##V3_BDPV12</stp>
        <stp>BK116008 Corp</stp>
        <stp>ID_ISIN</stp>
        <stp>[DATA_BBG.xlsx]BBGdata!R41C2</stp>
        <tr r="B41" s="2"/>
      </tp>
      <tp t="s">
        <v>XS1888179550</v>
        <stp/>
        <stp>##V3_BDPV12</stp>
        <stp>AU692498 Corp</stp>
        <stp>ID_ISIN</stp>
        <stp>[DATA_BBG.xlsx]BBGdata!R79C2</stp>
        <tr r="B79" s="2"/>
      </tp>
      <tp>
        <v>338.03300903971564</v>
        <stp/>
        <stp>##V3_BDPV12</stp>
        <stp>AV915324 Corp</stp>
        <stp>yas_ispread</stp>
        <stp>[DATA_BBG.xlsx]BBGdata!R4C12</stp>
        <tr r="L4" s="2"/>
      </tp>
      <tp t="s">
        <v>N</v>
        <stp/>
        <stp>##V3_BDPV12</stp>
        <stp>QJ993374 Corp</stp>
        <stp>green_bond_loan_indicator</stp>
        <stp>[DATA_BBG.xlsx]BBGdata!R32C21</stp>
        <tr r="U32" s="2"/>
      </tp>
      <tp t="s">
        <v>PERP/CALL</v>
        <stp/>
        <stp>##V3_BDPV12</stp>
        <stp>EK605885 Corp</stp>
        <stp>mty_typ</stp>
        <stp>[DATA_BBG.xlsx]BBGdata!R145C7</stp>
        <tr r="G145" s="2"/>
      </tp>
      <tp>
        <v>232936000</v>
        <stp/>
        <stp>##V3_BDPV12</stp>
        <stp>AZ920495 Corp</stp>
        <stp>amt_outstanding</stp>
        <stp>[DATA_BBG.xlsx]BBGdata!R194C9</stp>
        <tr r="I194" s="2"/>
      </tp>
      <tp t="s">
        <v>XS1268050397</v>
        <stp/>
        <stp>##V3_BDPV12</stp>
        <stp>UV309787 Corp</stp>
        <stp>ID_ISIN</stp>
        <stp>[DATA_BBG.xlsx]BBGdata!R191C2</stp>
        <tr r="B191" s="2"/>
      </tp>
      <tp>
        <v>489.16500000000002</v>
        <stp/>
        <stp>##V3_BDPV12</stp>
        <stp>AS322477 Corp</stp>
        <stp>interval_low</stp>
        <stp>[DATA_BBG.xlsx]BBGdata!R186C19</stp>
        <stp>calc_interval=30d</stp>
        <stp>market_data_override=blp_i_sprd_mid</stp>
        <tr r="S186" s="2"/>
      </tp>
      <tp t="s">
        <v>N</v>
        <stp/>
        <stp>##V3_BDPV12</stp>
        <stp>AU654481 Corp</stp>
        <stp>green_bond_loan_indicator</stp>
        <stp>[DATA_BBG.xlsx]BBGdata!R78C21</stp>
        <tr r="U78" s="2"/>
      </tp>
      <tp t="s">
        <v>N</v>
        <stp/>
        <stp>##V3_BDPV12</stp>
        <stp>AR738797 Corp</stp>
        <stp>green_bond_loan_indicator</stp>
        <stp>[DATA_BBG.xlsx]BBGdata!R75C21</stp>
        <tr r="U75" s="2"/>
      </tp>
      <tp t="s">
        <v>PERP/CALL</v>
        <stp/>
        <stp>##V3_BDPV12</stp>
        <stp>AO262515 Corp</stp>
        <stp>mty_typ</stp>
        <stp>[DATA_BBG.xlsx]BBGdata!R196C7</stp>
        <tr r="G196" s="2"/>
      </tp>
      <tp t="s">
        <v>CALLABLE</v>
        <stp/>
        <stp>##V3_BDPV12</stp>
        <stp>EK785024 Corp</stp>
        <stp>mty_typ</stp>
        <stp>[DATA_BBG.xlsx]BBGdata!R115C7</stp>
        <tr r="G115" s="2"/>
      </tp>
      <tp>
        <v>550000000</v>
        <stp/>
        <stp>##V3_BDPV12</stp>
        <stp>AS322477 Corp</stp>
        <stp>amt_outstanding</stp>
        <stp>[DATA_BBG.xlsx]BBGdata!R186C9</stp>
        <tr r="I186" s="2"/>
      </tp>
      <tp t="s">
        <v>PERP/CALL</v>
        <stp/>
        <stp>##V3_BDPV12</stp>
        <stp>EK131366 Corp</stp>
        <stp>mty_typ</stp>
        <stp>[DATA_BBG.xlsx]BBGdata!R151C7</stp>
        <tr r="G151" s="2"/>
      </tp>
      <tp t="s">
        <v>CALLABLE</v>
        <stp/>
        <stp>##V3_BDPV12</stp>
        <stp>EJ843360 Corp</stp>
        <stp>mty_typ</stp>
        <stp>[DATA_BBG.xlsx]BBGdata!R123C7</stp>
        <tr r="G123" s="2"/>
      </tp>
      <tp t="s">
        <v>PERP/CALL</v>
        <stp/>
        <stp>##V3_BDPV12</stp>
        <stp>EK811579 Corp</stp>
        <stp>mty_typ</stp>
        <stp>[DATA_BBG.xlsx]BBGdata!R161C7</stp>
        <tr r="G161" s="2"/>
      </tp>
      <tp>
        <v>500000000</v>
        <stp/>
        <stp>##V3_BDPV12</stp>
        <stp>AQ077157 Corp</stp>
        <stp>amt_outstanding</stp>
        <stp>[DATA_BBG.xlsx]BBGdata!R143C9</stp>
        <tr r="I143" s="2"/>
      </tp>
      <tp t="s">
        <v>PERP/CALL</v>
        <stp/>
        <stp>##V3_BDPV12</stp>
        <stp>EK753416 Corp</stp>
        <stp>mty_typ</stp>
        <stp>[DATA_BBG.xlsx]BBGdata!R183C7</stp>
        <tr r="G183" s="2"/>
      </tp>
      <tp>
        <v>500000000</v>
        <stp/>
        <stp>##V3_BDPV12</stp>
        <stp>EK753416 Corp</stp>
        <stp>amt_outstanding</stp>
        <stp>[DATA_BBG.xlsx]BBGdata!R183C9</stp>
        <tr r="I183" s="2"/>
      </tp>
      <tp t="s">
        <v>CALLABLE</v>
        <stp/>
        <stp>##V3_BDPV12</stp>
        <stp>AQ077157 Corp</stp>
        <stp>mty_typ</stp>
        <stp>[DATA_BBG.xlsx]BBGdata!R143C7</stp>
        <tr r="G143" s="2"/>
      </tp>
      <tp>
        <v>1400000000</v>
        <stp/>
        <stp>##V3_BDPV12</stp>
        <stp>EK811579 Corp</stp>
        <stp>amt_outstanding</stp>
        <stp>[DATA_BBG.xlsx]BBGdata!R161C9</stp>
        <tr r="I161" s="2"/>
      </tp>
      <tp>
        <v>1250000000</v>
        <stp/>
        <stp>##V3_BDPV12</stp>
        <stp>EJ843360 Corp</stp>
        <stp>amt_outstanding</stp>
        <stp>[DATA_BBG.xlsx]BBGdata!R123C9</stp>
        <tr r="I123" s="2"/>
      </tp>
      <tp>
        <v>1250000000</v>
        <stp/>
        <stp>##V3_BDPV12</stp>
        <stp>EK131366 Corp</stp>
        <stp>amt_outstanding</stp>
        <stp>[DATA_BBG.xlsx]BBGdata!R151C9</stp>
        <tr r="I151" s="2"/>
      </tp>
      <tp t="s">
        <v>PERP/CALL</v>
        <stp/>
        <stp>##V3_BDPV12</stp>
        <stp>AS322477 Corp</stp>
        <stp>mty_typ</stp>
        <stp>[DATA_BBG.xlsx]BBGdata!R186C7</stp>
        <tr r="G186" s="2"/>
      </tp>
      <tp>
        <v>1000000000</v>
        <stp/>
        <stp>##V3_BDPV12</stp>
        <stp>EK785024 Corp</stp>
        <stp>amt_outstanding</stp>
        <stp>[DATA_BBG.xlsx]BBGdata!R115C9</stp>
        <tr r="I115" s="2"/>
      </tp>
      <tp>
        <v>1750000000</v>
        <stp/>
        <stp>##V3_BDPV12</stp>
        <stp>AO262515 Corp</stp>
        <stp>amt_outstanding</stp>
        <stp>[DATA_BBG.xlsx]BBGdata!R196C9</stp>
        <tr r="I196" s="2"/>
      </tp>
      <tp>
        <v>370.21057063817591</v>
        <stp/>
        <stp>##V3_BDPV12</stp>
        <stp>ZQ782646 Corp</stp>
        <stp>yas_ispread</stp>
        <stp>[DATA_BBG.xlsx]BBGdata!R99C12</stp>
        <tr r="L99" s="2"/>
      </tp>
      <tp>
        <v>1018.2910000000001</v>
        <stp/>
        <stp>##V3_BDPV12</stp>
        <stp>EK808355 Corp</stp>
        <stp>interval_low</stp>
        <stp>[DATA_BBG.xlsx]BBGdata!R165C19</stp>
        <stp>calc_interval=30d</stp>
        <stp>market_data_override=blp_i_sprd_mid</stp>
        <tr r="S165" s="2"/>
      </tp>
      <tp>
        <v>291.14508210451532</v>
        <stp/>
        <stp>##V3_BDPV12</stp>
        <stp>ZP482524 Corp</stp>
        <stp>yas_ispread</stp>
        <stp>[DATA_BBG.xlsx]BBGdata!R17C12</stp>
        <tr r="L17" s="2"/>
      </tp>
      <tp t="s">
        <v>PERP/CALL</v>
        <stp/>
        <stp>##V3_BDPV12</stp>
        <stp>AZ920495 Corp</stp>
        <stp>mty_typ</stp>
        <stp>[DATA_BBG.xlsx]BBGdata!R194C7</stp>
        <tr r="G194" s="2"/>
      </tp>
      <tp>
        <v>500000000</v>
        <stp/>
        <stp>##V3_BDPV12</stp>
        <stp>EK605885 Corp</stp>
        <stp>amt_outstanding</stp>
        <stp>[DATA_BBG.xlsx]BBGdata!R145C9</stp>
        <tr r="I145" s="2"/>
      </tp>
      <tp>
        <v>18.587113271325471</v>
        <stp/>
        <stp>##V3_BDPV12</stp>
        <stp>QJ993374 Corp</stp>
        <stp>interval_std_dev</stp>
        <stp>[DATA_BBG.xlsx]BBGdata!R32C18</stp>
        <stp>calc_interval=30d</stp>
        <stp>market_data_override=blp_i_sprd_mid</stp>
        <tr r="R32" s="2"/>
      </tp>
      <tp>
        <v>37.151966493212818</v>
        <stp/>
        <stp>##V3_BDPV12</stp>
        <stp>UV853118 Corp</stp>
        <stp>interval_std_dev</stp>
        <stp>[DATA_BBG.xlsx]BBGdata!R30C18</stp>
        <stp>calc_interval=30d</stp>
        <stp>market_data_override=blp_i_sprd_mid</stp>
        <tr r="R30" s="2"/>
      </tp>
      <tp>
        <v>255.17599999999999</v>
        <stp/>
        <stp>##V3_BDPV12</stp>
        <stp>AU216832 Corp</stp>
        <stp>interval_high</stp>
        <stp>[DATA_BBG.xlsx]BBGdata!R149C20</stp>
        <stp>calc_interval=30d</stp>
        <stp>market_data_override=blp_i_sprd_mid</stp>
        <tr r="T149" s="2"/>
      </tp>
      <tp>
        <v>280.42700000000002</v>
        <stp/>
        <stp>##V3_BDPV12</stp>
        <stp>ZR363807 Corp</stp>
        <stp>interval_high</stp>
        <stp>[DATA_BBG.xlsx]BBGdata!R132C20</stp>
        <stp>calc_interval=30d</stp>
        <stp>market_data_override=blp_i_sprd_mid</stp>
        <tr r="T132" s="2"/>
      </tp>
      <tp>
        <v>246.179</v>
        <stp/>
        <stp>##V3_BDPV12</stp>
        <stp>ZR363806 Corp</stp>
        <stp>interval_high</stp>
        <stp>[DATA_BBG.xlsx]BBGdata!R131C20</stp>
        <stp>calc_interval=30d</stp>
        <stp>market_data_override=blp_i_sprd_mid</stp>
        <tr r="T131" s="2"/>
      </tp>
      <tp>
        <v>230.21600000000001</v>
        <stp/>
        <stp>##V3_BDPV12</stp>
        <stp>AZ851393 Corp</stp>
        <stp>interval_high</stp>
        <stp>[DATA_BBG.xlsx]BBGdata!R107C20</stp>
        <stp>calc_interval=30d</stp>
        <stp>market_data_override=blp_i_sprd_mid</stp>
        <tr r="T107" s="2"/>
      </tp>
      <tp t="s">
        <v>A-</v>
        <stp/>
        <stp>##V3_BDPV12</stp>
        <stp>QZ730280 Corp</stp>
        <stp>bb_composite</stp>
        <stp>[DATA_BBG.xlsx]BBGdata!R44C16</stp>
        <tr r="P44" s="2"/>
      </tp>
      <tp>
        <v>3</v>
        <stp/>
        <stp>##V3_BDPV12</stp>
        <stp>ZQ782646 Corp</stp>
        <stp>coupon</stp>
        <stp>[DATA_BBG.xlsx]BBGdata!R99C5</stp>
        <tr r="E99" s="2"/>
      </tp>
      <tp>
        <v>3</v>
        <stp/>
        <stp>##V3_BDPV12</stp>
        <stp>EK848378 Corp</stp>
        <stp>coupon</stp>
        <stp>[DATA_BBG.xlsx]BBGdata!R55C5</stp>
        <tr r="E55" s="2"/>
      </tp>
      <tp>
        <v>4.2469999999999999</v>
        <stp/>
        <stp>##V3_BDPV12</stp>
        <stp>BJ815149 Corp</stp>
        <stp>coupon</stp>
        <stp>[DATA_BBG.xlsx]BBGdata!R36C5</stp>
        <tr r="E36" s="2"/>
      </tp>
      <tp t="s">
        <v>FR0013478252</v>
        <stp/>
        <stp>##V3_BDPV12</stp>
        <stp>ZP482524 Corp</stp>
        <stp>ID_ISIN</stp>
        <stp>[DATA_BBG.xlsx]BBGdata!R17C2</stp>
        <tr r="B17" s="2"/>
      </tp>
      <tp>
        <v>2.875</v>
        <stp/>
        <stp>##V3_BDPV12</stp>
        <stp>AZ576858 Corp</stp>
        <stp>coupon</stp>
        <stp>[DATA_BBG.xlsx]BBGdata!R180C5</stp>
        <tr r="E180" s="2"/>
      </tp>
      <tp>
        <v>1.625</v>
        <stp/>
        <stp>##V3_BDPV12</stp>
        <stp>AZ371883 Corp</stp>
        <stp>coupon</stp>
        <stp>[DATA_BBG.xlsx]BBGdata!R91C5</stp>
        <tr r="E91" s="2"/>
      </tp>
      <tp>
        <v>5.4509999999999996</v>
        <stp/>
        <stp>##V3_BDPV12</stp>
        <stp>EJ670730 Corp</stp>
        <stp>coupon</stp>
        <stp>[DATA_BBG.xlsx]BBGdata!R118C5</stp>
        <tr r="E118" s="2"/>
      </tp>
      <tp t="s">
        <v>PERP/CALL</v>
        <stp/>
        <stp>##V3_BDPV12</stp>
        <stp>AP809058 Corp</stp>
        <stp>mty_typ</stp>
        <stp>[DATA_BBG.xlsx]BBGdata!R23C7</stp>
        <tr r="G23" s="2"/>
      </tp>
      <tp t="s">
        <v>XS1716945586</v>
        <stp/>
        <stp>##V3_BDPV12</stp>
        <stp>AP809058 Corp</stp>
        <stp>ID_ISIN</stp>
        <stp>[DATA_BBG.xlsx]BBGdata!R23C2</stp>
        <tr r="B23" s="2"/>
      </tp>
      <tp>
        <v>4.875</v>
        <stp/>
        <stp>##V3_BDPV12</stp>
        <stp>ZS108668 Corp</stp>
        <stp>coupon</stp>
        <stp>[DATA_BBG.xlsx]BBGdata!R187C5</stp>
        <tr r="E187" s="2"/>
      </tp>
      <tp>
        <v>3.5</v>
        <stp/>
        <stp>##V3_BDPV12</stp>
        <stp>ZS668300 Corp</stp>
        <stp>coupon</stp>
        <stp>[DATA_BBG.xlsx]BBGdata!R119C5</stp>
        <tr r="E119" s="2"/>
      </tp>
      <tp>
        <v>297.92803836907791</v>
        <stp/>
        <stp>##V3_BDPV12</stp>
        <stp>EK352403 Corp</stp>
        <stp>yas_ispread</stp>
        <stp>[DATA_BBG.xlsx]BBGdata!R7C12</stp>
        <tr r="L7" s="2"/>
      </tp>
      <tp t="s">
        <v>PERP/CALL</v>
        <stp/>
        <stp>##V3_BDPV12</stp>
        <stp>ZP482524 Corp</stp>
        <stp>mty_typ</stp>
        <stp>[DATA_BBG.xlsx]BBGdata!R17C7</stp>
        <tr r="G17" s="2"/>
      </tp>
      <tp t="s">
        <v>CALLABLE</v>
        <stp/>
        <stp>##V3_BDPV12</stp>
        <stp>EK117900 Corp</stp>
        <stp>mty_typ</stp>
        <stp>[DATA_BBG.xlsx]BBGdata!R104C7</stp>
        <tr r="G104" s="2"/>
      </tp>
      <tp>
        <v>1044.317</v>
        <stp/>
        <stp>##V3_BDPV12</stp>
        <stp>AX691342 Corp</stp>
        <stp>interval_low</stp>
        <stp>[DATA_BBG.xlsx]BBGdata!R188C19</stp>
        <stp>calc_interval=30d</stp>
        <stp>market_data_override=blp_i_sprd_mid</stp>
        <tr r="S188" s="2"/>
      </tp>
      <tp t="s">
        <v>N</v>
        <stp/>
        <stp>##V3_BDPV12</stp>
        <stp>AP809058 Corp</stp>
        <stp>green_bond_loan_indicator</stp>
        <stp>[DATA_BBG.xlsx]BBGdata!R23C21</stp>
        <tr r="U23" s="2"/>
      </tp>
      <tp>
        <v>500000000</v>
        <stp/>
        <stp>##V3_BDPV12</stp>
        <stp>AR936992 Corp</stp>
        <stp>amt_outstanding</stp>
        <stp>[DATA_BBG.xlsx]BBGdata!R171C9</stp>
        <tr r="I171" s="2"/>
      </tp>
      <tp t="s">
        <v>PERP/CALL</v>
        <stp/>
        <stp>##V3_BDPV12</stp>
        <stp>AO262498 Corp</stp>
        <stp>mty_typ</stp>
        <stp>[DATA_BBG.xlsx]BBGdata!R195C7</stp>
        <tr r="G195" s="2"/>
      </tp>
      <tp>
        <v>750019000</v>
        <stp/>
        <stp>##V3_BDPV12</stp>
        <stp>AS640422 Corp</stp>
        <stp>amt_outstanding</stp>
        <stp>[DATA_BBG.xlsx]BBGdata!R117C9</stp>
        <tr r="I117" s="2"/>
      </tp>
      <tp t="s">
        <v>N</v>
        <stp/>
        <stp>##V3_BDPV12</stp>
        <stp>AX520482 Corp</stp>
        <stp>green_bond_loan_indicator</stp>
        <stp>[DATA_BBG.xlsx]BBGdata!R74C21</stp>
        <tr r="U74" s="2"/>
      </tp>
      <tp>
        <v>925.69</v>
        <stp/>
        <stp>##V3_BDPV12</stp>
        <stp>AZ920495 Corp</stp>
        <stp>interval_low</stp>
        <stp>[DATA_BBG.xlsx]BBGdata!R194C19</stp>
        <stp>calc_interval=30d</stp>
        <stp>market_data_override=blp_i_sprd_mid</stp>
        <tr r="S194" s="2"/>
      </tp>
      <tp t="s">
        <v>N</v>
        <stp/>
        <stp>##V3_BDPV12</stp>
        <stp>EK508481 Corp</stp>
        <stp>green_bond_loan_indicator</stp>
        <stp>[DATA_BBG.xlsx]BBGdata!R63C21</stp>
        <tr r="U63" s="2"/>
      </tp>
      <tp t="s">
        <v>N</v>
        <stp/>
        <stp>##V3_BDPV12</stp>
        <stp>AX960245 Corp</stp>
        <stp>green_bond_loan_indicator</stp>
        <stp>[DATA_BBG.xlsx]BBGdata!R19C21</stp>
        <tr r="U19" s="2"/>
      </tp>
      <tp t="s">
        <v>PERP/CALL</v>
        <stp/>
        <stp>##V3_BDPV12</stp>
        <stp>EK811633 Corp</stp>
        <stp>mty_typ</stp>
        <stp>[DATA_BBG.xlsx]BBGdata!R152C7</stp>
        <tr r="G152" s="2"/>
      </tp>
      <tp>
        <v>1100000000</v>
        <stp/>
        <stp>##V3_BDPV12</stp>
        <stp>EK811633 Corp</stp>
        <stp>amt_outstanding</stp>
        <stp>[DATA_BBG.xlsx]BBGdata!R152C9</stp>
        <tr r="I152" s="2"/>
      </tp>
      <tp t="s">
        <v>CALLABLE</v>
        <stp/>
        <stp>##V3_BDPV12</stp>
        <stp>AS640422 Corp</stp>
        <stp>mty_typ</stp>
        <stp>[DATA_BBG.xlsx]BBGdata!R117C7</stp>
        <tr r="G117" s="2"/>
      </tp>
      <tp>
        <v>2750000000</v>
        <stp/>
        <stp>##V3_BDPV12</stp>
        <stp>AO262498 Corp</stp>
        <stp>amt_outstanding</stp>
        <stp>[DATA_BBG.xlsx]BBGdata!R195C9</stp>
        <tr r="I195" s="2"/>
      </tp>
      <tp>
        <v>290.73825098184477</v>
        <stp/>
        <stp>##V3_BDPV12</stp>
        <stp>ZR441424 Corp</stp>
        <stp>yas_ispread</stp>
        <stp>[DATA_BBG.xlsx]BBGdata!R94C12</stp>
        <tr r="L94" s="2"/>
      </tp>
      <tp>
        <v>186.119</v>
        <stp/>
        <stp>##V3_BDPV12</stp>
        <stp>AM888722 Corp</stp>
        <stp>interval_low</stp>
        <stp>[DATA_BBG.xlsx]BBGdata!R114C19</stp>
        <stp>calc_interval=30d</stp>
        <stp>market_data_override=blp_i_sprd_mid</stp>
        <tr r="S114" s="2"/>
      </tp>
      <tp t="s">
        <v>CALLABLE</v>
        <stp/>
        <stp>##V3_BDPV12</stp>
        <stp>AR936992 Corp</stp>
        <stp>mty_typ</stp>
        <stp>[DATA_BBG.xlsx]BBGdata!R171C7</stp>
        <tr r="G171" s="2"/>
      </tp>
      <tp>
        <v>421.95091417142976</v>
        <stp/>
        <stp>##V3_BDPV12</stp>
        <stp>ZP991036 Corp</stp>
        <stp>yas_ispread</stp>
        <stp>[DATA_BBG.xlsx]BBGdata!R86C12</stp>
        <tr r="L86" s="2"/>
      </tp>
      <tp>
        <v>218.958</v>
        <stp/>
        <stp>##V3_BDPV12</stp>
        <stp>EK628291 Corp</stp>
        <stp>interval_low</stp>
        <stp>[DATA_BBG.xlsx]BBGdata!R150C19</stp>
        <stp>calc_interval=30d</stp>
        <stp>market_data_override=blp_i_sprd_mid</stp>
        <tr r="S150" s="2"/>
      </tp>
      <tp>
        <v>1000000000</v>
        <stp/>
        <stp>##V3_BDPV12</stp>
        <stp>EK117900 Corp</stp>
        <stp>amt_outstanding</stp>
        <stp>[DATA_BBG.xlsx]BBGdata!R104C9</stp>
        <tr r="I104" s="2"/>
      </tp>
      <tp>
        <v>30.622221922493523</v>
        <stp/>
        <stp>##V3_BDPV12</stp>
        <stp>AU669900 Corp</stp>
        <stp>interval_std_dev</stp>
        <stp>[DATA_BBG.xlsx]BBGdata!R96C18</stp>
        <stp>calc_interval=30d</stp>
        <stp>market_data_override=blp_i_sprd_mid</stp>
        <tr r="R96" s="2"/>
      </tp>
      <tp>
        <v>28.814051279514612</v>
        <stp/>
        <stp>##V3_BDPV12</stp>
        <stp>ZR457518 Corp</stp>
        <stp>interval_std_dev</stp>
        <stp>[DATA_BBG.xlsx]BBGdata!R21C18</stp>
        <stp>calc_interval=30d</stp>
        <stp>market_data_override=blp_i_sprd_mid</stp>
        <tr r="R21" s="2"/>
      </tp>
      <tp>
        <v>20.331658511301949</v>
        <stp/>
        <stp>##V3_BDPV12</stp>
        <stp>QZ730458 Corp</stp>
        <stp>interval_std_dev</stp>
        <stp>[DATA_BBG.xlsx]BBGdata!R47C18</stp>
        <stp>calc_interval=30d</stp>
        <stp>market_data_override=blp_i_sprd_mid</stp>
        <tr r="R47" s="2"/>
      </tp>
      <tp>
        <v>397.44099999999997</v>
        <stp/>
        <stp>##V3_BDPV12</stp>
        <stp>UV309787 Corp</stp>
        <stp>interval_high</stp>
        <stp>[DATA_BBG.xlsx]BBGdata!R191C20</stp>
        <stp>calc_interval=30d</stp>
        <stp>market_data_override=blp_i_sprd_mid</stp>
        <tr r="T191" s="2"/>
      </tp>
      <tp t="s">
        <v>PERP/CALL</v>
        <stp/>
        <stp>##V3_BDPV12</stp>
        <stp>EK803079 Corp</stp>
        <stp>mty_typ</stp>
        <stp>[DATA_BBG.xlsx]BBGdata!R33C7</stp>
        <tr r="G33" s="2"/>
      </tp>
      <tp>
        <v>3.5</v>
        <stp/>
        <stp>##V3_BDPV12</stp>
        <stp>EK858869 Corp</stp>
        <stp>coupon</stp>
        <stp>[DATA_BBG.xlsx]BBGdata!R112C5</stp>
        <tr r="E112" s="2"/>
      </tp>
      <tp>
        <v>4.5</v>
        <stp/>
        <stp>##V3_BDPV12</stp>
        <stp>AL243419 Corp</stp>
        <stp>coupon</stp>
        <stp>[DATA_BBG.xlsx]BBGdata!R18C5</stp>
        <tr r="E18" s="2"/>
      </tp>
      <tp>
        <v>317.65164727303204</v>
        <stp/>
        <stp>##V3_BDPV12</stp>
        <stp>ZQ512606 Corp</stp>
        <stp>yas_ispread</stp>
        <stp>[DATA_BBG.xlsx]BBGdata!R8C12</stp>
        <tr r="L8" s="2"/>
      </tp>
      <tp>
        <v>2.875</v>
        <stp/>
        <stp>##V3_BDPV12</stp>
        <stp>ZR796682 Corp</stp>
        <stp>coupon</stp>
        <stp>[DATA_BBG.xlsx]BBGdata!R84C5</stp>
        <tr r="E84" s="2"/>
      </tp>
      <tp t="s">
        <v>PERP/CALL</v>
        <stp/>
        <stp>##V3_BDPV12</stp>
        <stp>AX960245 Corp</stp>
        <stp>mty_typ</stp>
        <stp>[DATA_BBG.xlsx]BBGdata!R19C7</stp>
        <tr r="G19" s="2"/>
      </tp>
      <tp t="s">
        <v>PERP/CALL</v>
        <stp/>
        <stp>##V3_BDPV12</stp>
        <stp>EJ744879 Corp</stp>
        <stp>mty_typ</stp>
        <stp>[DATA_BBG.xlsx]BBGdata!R87C7</stp>
        <tr r="G87" s="2"/>
      </tp>
      <tp t="s">
        <v>PERP/CALL</v>
        <stp/>
        <stp>##V3_BDPV12</stp>
        <stp>BK123260 Corp</stp>
        <stp>mty_typ</stp>
        <stp>[DATA_BBG.xlsx]BBGdata!R38C7</stp>
        <tr r="G38" s="2"/>
      </tp>
      <tp>
        <v>2.9950000000000001</v>
        <stp/>
        <stp>##V3_BDPV12</stp>
        <stp>AM888722 Corp</stp>
        <stp>coupon</stp>
        <stp>[DATA_BBG.xlsx]BBGdata!R114C5</stp>
        <tr r="E114" s="2"/>
      </tp>
      <tp>
        <v>1.375</v>
        <stp/>
        <stp>##V3_BDPV12</stp>
        <stp>AQ711148 Corp</stp>
        <stp>coupon</stp>
        <stp>[DATA_BBG.xlsx]BBGdata!R88C5</stp>
        <tr r="E88" s="2"/>
      </tp>
      <tp>
        <v>5.875</v>
        <stp/>
        <stp>##V3_BDPV12</stp>
        <stp>EK143492 Corp</stp>
        <stp>coupon</stp>
        <stp>[DATA_BBG.xlsx]BBGdata!R73C5</stp>
        <tr r="E73" s="2"/>
      </tp>
      <tp>
        <v>1.25</v>
        <stp/>
        <stp>##V3_BDPV12</stp>
        <stp>BJ924355 Corp</stp>
        <stp>coupon</stp>
        <stp>[DATA_BBG.xlsx]BBGdata!R27C5</stp>
        <tr r="E27" s="2"/>
      </tp>
      <tp>
        <v>3.875</v>
        <stp/>
        <stp>##V3_BDPV12</stp>
        <stp>AR738797 Corp</stp>
        <stp>coupon</stp>
        <stp>[DATA_BBG.xlsx]BBGdata!R75C5</stp>
        <tr r="E75" s="2"/>
      </tp>
      <tp>
        <v>2.5</v>
        <stp/>
        <stp>##V3_BDPV12</stp>
        <stp>EK821917 Corp</stp>
        <stp>coupon</stp>
        <stp>[DATA_BBG.xlsx]BBGdata!R92C5</stp>
        <tr r="E92" s="2"/>
      </tp>
      <tp>
        <v>2.7080000000000002</v>
        <stp/>
        <stp>##V3_BDPV12</stp>
        <stp>QZ730280 Corp</stp>
        <stp>coupon</stp>
        <stp>[DATA_BBG.xlsx]BBGdata!R44C5</stp>
        <tr r="E44" s="2"/>
      </tp>
      <tp>
        <v>5.75</v>
        <stp/>
        <stp>##V3_BDPV12</stp>
        <stp>EK508571 Corp</stp>
        <stp>coupon</stp>
        <stp>[DATA_BBG.xlsx]BBGdata!R69C5</stp>
        <tr r="E69" s="2"/>
      </tp>
      <tp t="s">
        <v>XS1207054666</v>
        <stp/>
        <stp>##V3_BDPV12</stp>
        <stp>EK803079 Corp</stp>
        <stp>ID_ISIN</stp>
        <stp>[DATA_BBG.xlsx]BBGdata!R33C2</stp>
        <tr r="B33" s="2"/>
      </tp>
      <tp t="s">
        <v>FR0011531730</v>
        <stp/>
        <stp>##V3_BDPV12</stp>
        <stp>EJ744879 Corp</stp>
        <stp>ID_ISIN</stp>
        <stp>[DATA_BBG.xlsx]BBGdata!R87C2</stp>
        <tr r="B87" s="2"/>
      </tp>
      <tp t="s">
        <v>XS2193662728</v>
        <stp/>
        <stp>##V3_BDPV12</stp>
        <stp>BK123260 Corp</stp>
        <stp>ID_ISIN</stp>
        <stp>[DATA_BBG.xlsx]BBGdata!R38C2</stp>
        <tr r="B38" s="2"/>
      </tp>
      <tp t="s">
        <v>XS1713466495</v>
        <stp/>
        <stp>##V3_BDPV12</stp>
        <stp>AX960245 Corp</stp>
        <stp>ID_ISIN</stp>
        <stp>[DATA_BBG.xlsx]BBGdata!R19C2</stp>
        <tr r="B19" s="2"/>
      </tp>
      <tp t="s">
        <v>CALLABLE</v>
        <stp/>
        <stp>##V3_BDPV12</stp>
        <stp>EK117900 Corp</stp>
        <stp>mty_typ</stp>
        <stp>[DATA_BBG.xlsx]BBGdata!R105C7</stp>
        <tr r="G105" s="2"/>
      </tp>
      <tp t="s">
        <v>PERP/CALL</v>
        <stp/>
        <stp>##V3_BDPV12</stp>
        <stp>EJ530879 Corp</stp>
        <stp>mty_typ</stp>
        <stp>[DATA_BBG.xlsx]BBGdata!R102C7</stp>
        <tr r="G102" s="2"/>
      </tp>
      <tp t="s">
        <v>N</v>
        <stp/>
        <stp>##V3_BDPV12</stp>
        <stp>BJ815149 Corp</stp>
        <stp>green_bond_loan_indicator</stp>
        <stp>[DATA_BBG.xlsx]BBGdata!R36C21</stp>
        <tr r="U36" s="2"/>
      </tp>
      <tp>
        <v>500000000</v>
        <stp/>
        <stp>##V3_BDPV12</stp>
        <stp>AZ851393 Corp</stp>
        <stp>amt_outstanding</stp>
        <stp>[DATA_BBG.xlsx]BBGdata!R107C9</stp>
        <tr r="I107" s="2"/>
      </tp>
      <tp t="s">
        <v>N</v>
        <stp/>
        <stp>##V3_BDPV12</stp>
        <stp>BJ814648 Corp</stp>
        <stp>green_bond_loan_indicator</stp>
        <stp>[DATA_BBG.xlsx]BBGdata!R35C21</stp>
        <tr r="U35" s="2"/>
      </tp>
      <tp t="s">
        <v>N</v>
        <stp/>
        <stp>##V3_BDPV12</stp>
        <stp>EK814844 Corp</stp>
        <stp>green_bond_loan_indicator</stp>
        <stp>[DATA_BBG.xlsx]BBGdata!R34C21</stp>
        <tr r="U34" s="2"/>
      </tp>
      <tp>
        <v>750000000</v>
        <stp/>
        <stp>##V3_BDPV12</stp>
        <stp>AS146490 Corp</stp>
        <stp>amt_outstanding</stp>
        <stp>[DATA_BBG.xlsx]BBGdata!R170C9</stp>
        <tr r="I170" s="2"/>
      </tp>
      <tp t="s">
        <v>N</v>
        <stp/>
        <stp>##V3_BDPV12</stp>
        <stp>BJ924355 Corp</stp>
        <stp>green_bond_loan_indicator</stp>
        <stp>[DATA_BBG.xlsx]BBGdata!R27C21</stp>
        <tr r="U27" s="2"/>
      </tp>
      <tp t="s">
        <v>N</v>
        <stp/>
        <stp>##V3_BDPV12</stp>
        <stp>EJ814840 Corp</stp>
        <stp>green_bond_loan_indicator</stp>
        <stp>[DATA_BBG.xlsx]BBGdata!R54C21</stp>
        <tr r="U54" s="2"/>
      </tp>
      <tp t="s">
        <v>N</v>
        <stp/>
        <stp>##V3_BDPV12</stp>
        <stp>EK856946 Corp</stp>
        <stp>green_bond_loan_indicator</stp>
        <stp>[DATA_BBG.xlsx]BBGdata!R22C21</stp>
        <tr r="U22" s="2"/>
      </tp>
      <tp>
        <v>500000000</v>
        <stp/>
        <stp>##V3_BDPV12</stp>
        <stp>AZ576858 Corp</stp>
        <stp>amt_outstanding</stp>
        <stp>[DATA_BBG.xlsx]BBGdata!R180C9</stp>
        <tr r="I180" s="2"/>
      </tp>
      <tp t="s">
        <v>PERP/CALL</v>
        <stp/>
        <stp>##V3_BDPV12</stp>
        <stp>AZ576858 Corp</stp>
        <stp>mty_typ</stp>
        <stp>[DATA_BBG.xlsx]BBGdata!R180C7</stp>
        <tr r="G180" s="2"/>
      </tp>
      <tp t="s">
        <v>PERP/CALL</v>
        <stp/>
        <stp>##V3_BDPV12</stp>
        <stp>AS146490 Corp</stp>
        <stp>mty_typ</stp>
        <stp>[DATA_BBG.xlsx]BBGdata!R170C7</stp>
        <tr r="G170" s="2"/>
      </tp>
      <tp>
        <v>266.8804363749901</v>
        <stp/>
        <stp>##V3_BDPV12</stp>
        <stp>ZP870673 Corp</stp>
        <stp>yas_ispread</stp>
        <stp>[DATA_BBG.xlsx]BBGdata!R60C12</stp>
        <tr r="L60" s="2"/>
      </tp>
      <tp>
        <v>235.90658299005653</v>
        <stp/>
        <stp>##V3_BDPV12</stp>
        <stp>ZR570567 Corp</stp>
        <stp>yas_ispread</stp>
        <stp>[DATA_BBG.xlsx]BBGdata!R67C12</stp>
        <tr r="L67" s="2"/>
      </tp>
      <tp t="s">
        <v>#N/A N/A</v>
        <stp/>
        <stp>##V3_BDPV12</stp>
        <stp>EK888464 Corp</stp>
        <stp>interval_low</stp>
        <stp>[DATA_BBG.xlsx]BBGdata!R141C19</stp>
        <stp>calc_interval=30d</stp>
        <stp>market_data_override=blp_i_sprd_mid</stp>
        <tr r="S141" s="2"/>
      </tp>
      <tp t="s">
        <v>#N/A N/A</v>
        <stp/>
        <stp>##V3_BDPV12</stp>
        <stp>ED984069 Corp</stp>
        <stp>interval_low</stp>
        <stp>[DATA_BBG.xlsx]BBGdata!R189C19</stp>
        <stp>calc_interval=30d</stp>
        <stp>market_data_override=blp_i_sprd_mid</stp>
        <tr r="S189" s="2"/>
      </tp>
      <tp t="s">
        <v>CALLABLE</v>
        <stp/>
        <stp>##V3_BDPV12</stp>
        <stp>AZ851393 Corp</stp>
        <stp>mty_typ</stp>
        <stp>[DATA_BBG.xlsx]BBGdata!R107C7</stp>
        <tr r="G107" s="2"/>
      </tp>
      <tp>
        <v>207.22926965644865</v>
        <stp/>
        <stp>##V3_BDPV12</stp>
        <stp>ZQ100348 Corp</stp>
        <stp>yas_ispread</stp>
        <stp>[DATA_BBG.xlsx]BBGdata!R29C12</stp>
        <tr r="L29" s="2"/>
      </tp>
      <tp>
        <v>1000000000</v>
        <stp/>
        <stp>##V3_BDPV12</stp>
        <stp>EK117900 Corp</stp>
        <stp>amt_outstanding</stp>
        <stp>[DATA_BBG.xlsx]BBGdata!R105C9</stp>
        <tr r="I105" s="2"/>
      </tp>
      <tp>
        <v>2097614000</v>
        <stp/>
        <stp>##V3_BDPV12</stp>
        <stp>EJ530879 Corp</stp>
        <stp>amt_outstanding</stp>
        <stp>[DATA_BBG.xlsx]BBGdata!R102C9</stp>
        <tr r="I102" s="2"/>
      </tp>
      <tp>
        <v>16.104671818151726</v>
        <stp/>
        <stp>##V3_BDPV12</stp>
        <stp>AU654475 Corp</stp>
        <stp>interval_std_dev</stp>
        <stp>[DATA_BBG.xlsx]BBGdata!R80C18</stp>
        <stp>calc_interval=30d</stp>
        <stp>market_data_override=blp_i_sprd_mid</stp>
        <tr r="R80" s="2"/>
      </tp>
      <tp>
        <v>396.459</v>
        <stp/>
        <stp>##V3_BDPV12</stp>
        <stp>AS256491 Corp</stp>
        <stp>interval_high</stp>
        <stp>[DATA_BBG.xlsx]BBGdata!R185C20</stp>
        <stp>calc_interval=30d</stp>
        <stp>market_data_override=blp_i_sprd_mid</stp>
        <tr r="T185" s="2"/>
      </tp>
      <tp>
        <v>374.92270842122559</v>
        <stp/>
        <stp>##V3_BDPV12</stp>
        <stp>QZ677477 Corp</stp>
        <stp>interval_high</stp>
        <stp>[DATA_BBG.xlsx]BBGdata!R110C20</stp>
        <stp>calc_interval=30d</stp>
        <stp>market_data_override=blp_i_sprd_mid</stp>
        <tr r="T110" s="2"/>
      </tp>
      <tp>
        <v>219.411</v>
        <stp/>
        <stp>##V3_BDPV12</stp>
        <stp>AX076550 Corp</stp>
        <stp>interval_high</stp>
        <stp>[DATA_BBG.xlsx]BBGdata!R126C20</stp>
        <stp>calc_interval=30d</stp>
        <stp>market_data_override=blp_i_sprd_mid</stp>
        <tr r="T126" s="2"/>
      </tp>
      <tp>
        <v>697.76599999999996</v>
        <stp/>
        <stp>##V3_BDPV12</stp>
        <stp>AS322477 Corp</stp>
        <stp>interval_high</stp>
        <stp>[DATA_BBG.xlsx]BBGdata!R186C20</stp>
        <stp>calc_interval=30d</stp>
        <stp>market_data_override=blp_i_sprd_mid</stp>
        <tr r="T186" s="2"/>
      </tp>
      <tp>
        <v>182.048</v>
        <stp/>
        <stp>##V3_BDPV12</stp>
        <stp>QZ716550 Corp</stp>
        <stp>interval_high</stp>
        <stp>[DATA_BBG.xlsx]BBGdata!R106C20</stp>
        <stp>calc_interval=30d</stp>
        <stp>market_data_override=blp_i_sprd_mid</stp>
        <tr r="T106" s="2"/>
      </tp>
      <tp t="s">
        <v>A-</v>
        <stp/>
        <stp>##V3_BDPV12</stp>
        <stp>QZ730458 Corp</stp>
        <stp>bb_composite</stp>
        <stp>[DATA_BBG.xlsx]BBGdata!R47C16</stp>
        <tr r="P47" s="2"/>
      </tp>
      <tp>
        <v>2.875</v>
        <stp/>
        <stp>##V3_BDPV12</stp>
        <stp>ZP991036 Corp</stp>
        <stp>coupon</stp>
        <stp>[DATA_BBG.xlsx]BBGdata!R86C5</stp>
        <tr r="E86" s="2"/>
      </tp>
      <tp t="s">
        <v>PERP/CALL</v>
        <stp/>
        <stp>##V3_BDPV12</stp>
        <stp>EK041241 Corp</stp>
        <stp>mty_typ</stp>
        <stp>[DATA_BBG.xlsx]BBGdata!R68C7</stp>
        <tr r="G68" s="2"/>
      </tp>
      <tp>
        <v>6.25</v>
        <stp/>
        <stp>##V3_BDPV12</stp>
        <stp>QJ993374 Corp</stp>
        <stp>coupon</stp>
        <stp>[DATA_BBG.xlsx]BBGdata!R32C5</stp>
        <tr r="E32" s="2"/>
      </tp>
      <tp>
        <v>4.25</v>
        <stp/>
        <stp>##V3_BDPV12</stp>
        <stp>BK123548 Corp</stp>
        <stp>coupon</stp>
        <stp>[DATA_BBG.xlsx]BBGdata!R39C5</stp>
        <tr r="E39" s="2"/>
      </tp>
      <tp>
        <v>2.375</v>
        <stp/>
        <stp>##V3_BDPV12</stp>
        <stp>EK834863 Corp</stp>
        <stp>coupon</stp>
        <stp>[DATA_BBG.xlsx]BBGdata!R6C5</stp>
        <tr r="E6" s="2"/>
      </tp>
      <tp>
        <v>1.6</v>
        <stp/>
        <stp>##V3_BDPV12</stp>
        <stp>ZQ100348 Corp</stp>
        <stp>coupon</stp>
        <stp>[DATA_BBG.xlsx]BBGdata!R29C5</stp>
        <tr r="E29" s="2"/>
      </tp>
      <tp>
        <v>3.875</v>
        <stp/>
        <stp>##V3_BDPV12</stp>
        <stp>EK803079 Corp</stp>
        <stp>coupon</stp>
        <stp>[DATA_BBG.xlsx]BBGdata!R33C5</stp>
        <tr r="E33" s="2"/>
      </tp>
      <tp>
        <v>6.25</v>
        <stp/>
        <stp>##V3_BDPV12</stp>
        <stp>EJ723329 Corp</stp>
        <stp>coupon</stp>
        <stp>[DATA_BBG.xlsx]BBGdata!R142C5</stp>
        <tr r="E142" s="2"/>
      </tp>
      <tp>
        <v>4</v>
        <stp/>
        <stp>##V3_BDPV12</stp>
        <stp>EK642935 Corp</stp>
        <stp>coupon</stp>
        <stp>[DATA_BBG.xlsx]BBGdata!R168C5</stp>
        <tr r="E168" s="2"/>
      </tp>
      <tp>
        <v>2.125</v>
        <stp/>
        <stp>##V3_BDPV12</stp>
        <stp>AS146424 Corp</stp>
        <stp>coupon</stp>
        <stp>[DATA_BBG.xlsx]BBGdata!R169C5</stp>
        <tr r="E169" s="2"/>
      </tp>
      <tp t="s">
        <v>XS1294342792</v>
        <stp/>
        <stp>##V3_BDPV12</stp>
        <stp>UV853118 Corp</stp>
        <stp>ID_ISIN</stp>
        <stp>[DATA_BBG.xlsx]BBGdata!R30C2</stp>
        <tr r="B30" s="2"/>
      </tp>
      <tp>
        <v>3.5</v>
        <stp/>
        <stp>##V3_BDPV12</stp>
        <stp>EK811579 Corp</stp>
        <stp>coupon</stp>
        <stp>[DATA_BBG.xlsx]BBGdata!R161C5</stp>
        <tr r="E161" s="2"/>
      </tp>
      <tp>
        <v>5.875</v>
        <stp/>
        <stp>##V3_BDPV12</stp>
        <stp>EK041241 Corp</stp>
        <stp>coupon</stp>
        <stp>[DATA_BBG.xlsx]BBGdata!R68C5</stp>
        <tr r="E68" s="2"/>
      </tp>
      <tp>
        <v>3.74</v>
        <stp/>
        <stp>##V3_BDPV12</stp>
        <stp>BK290986 Corp</stp>
        <stp>coupon</stp>
        <stp>[DATA_BBG.xlsx]BBGdata!R136C5</stp>
        <tr r="E136" s="2"/>
      </tp>
      <tp>
        <v>4.125</v>
        <stp/>
        <stp>##V3_BDPV12</stp>
        <stp>EK337178 Corp</stp>
        <stp>coupon</stp>
        <stp>[DATA_BBG.xlsx]BBGdata!R162C5</stp>
        <tr r="E162" s="2"/>
      </tp>
      <tp>
        <v>330.17449573539864</v>
        <stp/>
        <stp>##V3_BDPV12</stp>
        <stp>QJ937853 Corp</stp>
        <stp>yas_ispread</stp>
        <stp>[DATA_BBG.xlsx]BBGdata!R2C12</stp>
        <tr r="L2" s="2"/>
      </tp>
      <tp>
        <v>3</v>
        <stp/>
        <stp>##V3_BDPV12</stp>
        <stp>EK785024 Corp</stp>
        <stp>coupon</stp>
        <stp>[DATA_BBG.xlsx]BBGdata!R115C5</stp>
        <tr r="E115" s="2"/>
      </tp>
      <tp>
        <v>2.7</v>
        <stp/>
        <stp>##V3_BDPV12</stp>
        <stp>AN880322 Corp</stp>
        <stp>coupon</stp>
        <stp>[DATA_BBG.xlsx]BBGdata!R153C5</stp>
        <tr r="E153" s="2"/>
      </tp>
      <tp>
        <v>3.875</v>
        <stp/>
        <stp>##V3_BDPV12</stp>
        <stp>EK293278 Corp</stp>
        <stp>coupon</stp>
        <stp>[DATA_BBG.xlsx]BBGdata!R89C5</stp>
        <tr r="E89" s="2"/>
      </tp>
      <tp t="s">
        <v>PERP/CALL</v>
        <stp/>
        <stp>##V3_BDPV12</stp>
        <stp>UV853118 Corp</stp>
        <stp>mty_typ</stp>
        <stp>[DATA_BBG.xlsx]BBGdata!R30C7</stp>
        <tr r="G30" s="2"/>
      </tp>
      <tp>
        <v>279.96364568296895</v>
        <stp/>
        <stp>##V3_BDPV12</stp>
        <stp>EK834863 Corp</stp>
        <stp>yas_ispread</stp>
        <stp>[DATA_BBG.xlsx]BBGdata!R6C12</stp>
        <tr r="L6" s="2"/>
      </tp>
      <tp t="s">
        <v>XS1028597315</v>
        <stp/>
        <stp>##V3_BDPV12</stp>
        <stp>EK041241 Corp</stp>
        <stp>ID_ISIN</stp>
        <stp>[DATA_BBG.xlsx]BBGdata!R68C2</stp>
        <tr r="B68" s="2"/>
      </tp>
      <tp>
        <v>413.55200000000002</v>
        <stp/>
        <stp>##V3_BDPV12</stp>
        <stp>AZ207973 Corp</stp>
        <stp>interval_low</stp>
        <stp>[DATA_BBG.xlsx]BBGdata!R182C19</stp>
        <stp>calc_interval=30d</stp>
        <stp>market_data_override=blp_i_sprd_mid</stp>
        <tr r="S182" s="2"/>
      </tp>
      <tp>
        <v>375.45299999999997</v>
        <stp/>
        <stp>##V3_BDPV12</stp>
        <stp>AP909674 Corp</stp>
        <stp>interval_low</stp>
        <stp>[DATA_BBG.xlsx]BBGdata!R167C19</stp>
        <stp>calc_interval=30d</stp>
        <stp>market_data_override=blp_i_sprd_mid</stp>
        <tr r="S167" s="2"/>
      </tp>
      <tp t="s">
        <v>N</v>
        <stp/>
        <stp>##V3_BDPV12</stp>
        <stp>AR887333 Corp</stp>
        <stp>green_bond_loan_indicator</stp>
        <stp>[DATA_BBG.xlsx]BBGdata!R25C21</stp>
        <tr r="U25" s="2"/>
      </tp>
      <tp t="s">
        <v>N</v>
        <stp/>
        <stp>##V3_BDPV12</stp>
        <stp>AZ371883 Corp</stp>
        <stp>green_bond_loan_indicator</stp>
        <stp>[DATA_BBG.xlsx]BBGdata!R91C21</stp>
        <tr r="U91" s="2"/>
      </tp>
      <tp t="s">
        <v>PERP/CALL</v>
        <stp/>
        <stp>##V3_BDPV12</stp>
        <stp>EK337178 Corp</stp>
        <stp>mty_typ</stp>
        <stp>[DATA_BBG.xlsx]BBGdata!R162C7</stp>
        <tr r="G162" s="2"/>
      </tp>
      <tp t="s">
        <v>N</v>
        <stp/>
        <stp>##V3_BDPV12</stp>
        <stp>EJ814830 Corp</stp>
        <stp>green_bond_loan_indicator</stp>
        <stp>[DATA_BBG.xlsx]BBGdata!R53C21</stp>
        <tr r="U53" s="2"/>
      </tp>
      <tp>
        <v>1250000000</v>
        <stp/>
        <stp>##V3_BDPV12</stp>
        <stp>AT214421 Corp</stp>
        <stp>amt_outstanding</stp>
        <stp>[DATA_BBG.xlsx]BBGdata!R155C9</stp>
        <tr r="I155" s="2"/>
      </tp>
      <tp t="s">
        <v>PERP/CALL</v>
        <stp/>
        <stp>##V3_BDPV12</stp>
        <stp>EJ811600 Corp</stp>
        <stp>mty_typ</stp>
        <stp>[DATA_BBG.xlsx]BBGdata!R154C7</stp>
        <tr r="G154" s="2"/>
      </tp>
      <tp t="s">
        <v>XS2010044977</v>
        <stp/>
        <stp>##V3_BDPV12</stp>
        <stp>ZR363806 Corp</stp>
        <stp>ID_ISIN</stp>
        <stp>[DATA_BBG.xlsx]BBGdata!R131C2</stp>
        <tr r="B131" s="2"/>
      </tp>
      <tp t="s">
        <v>PERP/CALL</v>
        <stp/>
        <stp>##V3_BDPV12</stp>
        <stp>EK024610 Corp</stp>
        <stp>mty_typ</stp>
        <stp>[DATA_BBG.xlsx]BBGdata!R101C7</stp>
        <tr r="G101" s="2"/>
      </tp>
      <tp>
        <v>750000000</v>
        <stp/>
        <stp>##V3_BDPV12</stp>
        <stp>EK024610 Corp</stp>
        <stp>amt_outstanding</stp>
        <stp>[DATA_BBG.xlsx]BBGdata!R101C9</stp>
        <tr r="I101" s="2"/>
      </tp>
      <tp>
        <v>750000000</v>
        <stp/>
        <stp>##V3_BDPV12</stp>
        <stp>EJ811600 Corp</stp>
        <stp>amt_outstanding</stp>
        <stp>[DATA_BBG.xlsx]BBGdata!R154C9</stp>
        <tr r="I154" s="2"/>
      </tp>
      <tp t="s">
        <v>PERP/CALL</v>
        <stp/>
        <stp>##V3_BDPV12</stp>
        <stp>AT214421 Corp</stp>
        <stp>mty_typ</stp>
        <stp>[DATA_BBG.xlsx]BBGdata!R155C7</stp>
        <tr r="G155" s="2"/>
      </tp>
      <tp>
        <v>0</v>
        <stp/>
        <stp>##V3_BDPV12</stp>
        <stp>EK337178 Corp</stp>
        <stp>amt_outstanding</stp>
        <stp>[DATA_BBG.xlsx]BBGdata!R162C9</stp>
        <tr r="I162" s="2"/>
      </tp>
      <tp>
        <v>223.08199999999999</v>
        <stp/>
        <stp>##V3_BDPV12</stp>
        <stp>EK768069 Corp</stp>
        <stp>interval_low</stp>
        <stp>[DATA_BBG.xlsx]BBGdata!R134C19</stp>
        <stp>calc_interval=30d</stp>
        <stp>market_data_override=blp_i_sprd_mid</stp>
        <tr r="S134" s="2"/>
      </tp>
      <tp>
        <v>355.31878610599415</v>
        <stp/>
        <stp>##V3_BDPV12</stp>
        <stp>ZP707724 Corp</stp>
        <stp>yas_ispread</stp>
        <stp>[DATA_BBG.xlsx]BBGdata!R76C12</stp>
        <tr r="L76" s="2"/>
      </tp>
      <tp>
        <v>423.71405062033693</v>
        <stp/>
        <stp>##V3_BDPV12</stp>
        <stp>ZR457518 Corp</stp>
        <stp>yas_ispread</stp>
        <stp>[DATA_BBG.xlsx]BBGdata!R21C12</stp>
        <tr r="L21" s="2"/>
      </tp>
      <tp>
        <v>187.30699999999999</v>
        <stp/>
        <stp>##V3_BDPV12</stp>
        <stp>EK753416 Corp</stp>
        <stp>interval_low</stp>
        <stp>[DATA_BBG.xlsx]BBGdata!R183C19</stp>
        <stp>calc_interval=30d</stp>
        <stp>market_data_override=blp_i_sprd_mid</stp>
        <tr r="S183" s="2"/>
      </tp>
      <tp>
        <v>34.285617416750469</v>
        <stp/>
        <stp>##V3_BDPV12</stp>
        <stp>EK848378 Corp</stp>
        <stp>interval_std_dev</stp>
        <stp>[DATA_BBG.xlsx]BBGdata!R55C18</stp>
        <stp>calc_interval=30d</stp>
        <stp>market_data_override=blp_i_sprd_mid</stp>
        <tr r="R55" s="2"/>
      </tp>
      <tp>
        <v>9.5312423522737983</v>
        <stp/>
        <stp>##V3_BDPV12</stp>
        <stp>BK123548 Corp</stp>
        <stp>interval_std_dev</stp>
        <stp>[DATA_BBG.xlsx]BBGdata!R39C18</stp>
        <stp>calc_interval=30d</stp>
        <stp>market_data_override=blp_i_sprd_mid</stp>
        <tr r="R39" s="2"/>
      </tp>
      <tp>
        <v>15.610189240939107</v>
        <stp/>
        <stp>##V3_BDPV12</stp>
        <stp>EK293278 Corp</stp>
        <stp>interval_std_dev</stp>
        <stp>[DATA_BBG.xlsx]BBGdata!R89C18</stp>
        <stp>calc_interval=30d</stp>
        <stp>market_data_override=blp_i_sprd_mid</stp>
        <tr r="R89" s="2"/>
      </tp>
      <tp>
        <v>16.616511527704141</v>
        <stp/>
        <stp>##V3_BDPV12</stp>
        <stp>AR887333 Corp</stp>
        <stp>interval_std_dev</stp>
        <stp>[DATA_BBG.xlsx]BBGdata!R25C18</stp>
        <stp>calc_interval=30d</stp>
        <stp>market_data_override=blp_i_sprd_mid</stp>
        <tr r="R25" s="2"/>
      </tp>
      <tp>
        <v>28.102943812413059</v>
        <stp/>
        <stp>##V3_BDPV12</stp>
        <stp>EK024532 Corp</stp>
        <stp>interval_std_dev</stp>
        <stp>[DATA_BBG.xlsx]BBGdata!R95C18</stp>
        <stp>calc_interval=30d</stp>
        <stp>market_data_override=blp_i_sprd_mid</stp>
        <tr r="R95" s="2"/>
      </tp>
      <tp>
        <v>15.57526208763506</v>
        <stp/>
        <stp>##V3_BDPV12</stp>
        <stp>ZR441424 Corp</stp>
        <stp>interval_std_dev</stp>
        <stp>[DATA_BBG.xlsx]BBGdata!R94C18</stp>
        <stp>calc_interval=30d</stp>
        <stp>market_data_override=blp_i_sprd_mid</stp>
        <tr r="R94" s="2"/>
      </tp>
      <tp>
        <v>247.636</v>
        <stp/>
        <stp>##V3_BDPV12</stp>
        <stp>AZ851450 Corp</stp>
        <stp>interval_high</stp>
        <stp>[DATA_BBG.xlsx]BBGdata!R109C20</stp>
        <stp>calc_interval=30d</stp>
        <stp>market_data_override=blp_i_sprd_mid</stp>
        <tr r="T109" s="2"/>
      </tp>
      <tp t="s">
        <v>BBB</v>
        <stp/>
        <stp>##V3_BDPV12</stp>
        <stp>AW770805 Corp</stp>
        <stp>bb_composite</stp>
        <stp>[DATA_BBG.xlsx]BBGdata!R90C16</stp>
        <tr r="P90" s="2"/>
      </tp>
      <tp t="s">
        <v>PERP/CALL</v>
        <stp/>
        <stp>##V3_BDPV12</stp>
        <stp>BJ814648 Corp</stp>
        <stp>mty_typ</stp>
        <stp>[DATA_BBG.xlsx]BBGdata!R35C7</stp>
        <tr r="G35" s="2"/>
      </tp>
      <tp t="s">
        <v>CALLABLE</v>
        <stp/>
        <stp>##V3_BDPV12</stp>
        <stp>AU654481 Corp</stp>
        <stp>mty_typ</stp>
        <stp>[DATA_BBG.xlsx]BBGdata!R78C7</stp>
        <tr r="G78" s="2"/>
      </tp>
      <tp t="s">
        <v>XS2051471105</v>
        <stp/>
        <stp>##V3_BDPV12</stp>
        <stp>ZR457518 Corp</stp>
        <stp>ID_ISIN</stp>
        <stp>[DATA_BBG.xlsx]BBGdata!R21C2</stp>
        <tr r="B21" s="2"/>
      </tp>
      <tp t="s">
        <v>PERP/CALL</v>
        <stp/>
        <stp>##V3_BDPV12</stp>
        <stp>LW068019 Corp</stp>
        <stp>mty_typ</stp>
        <stp>[DATA_BBG.xlsx]BBGdata!R43C7</stp>
        <tr r="G43" s="2"/>
      </tp>
      <tp t="s">
        <v>PERP/CALL</v>
        <stp/>
        <stp>##V3_BDPV12</stp>
        <stp>AP691131 Corp</stp>
        <stp>mty_typ</stp>
        <stp>[DATA_BBG.xlsx]BBGdata!R24C7</stp>
        <tr r="G24" s="2"/>
      </tp>
      <tp>
        <v>5.25</v>
        <stp/>
        <stp>##V3_BDPV12</stp>
        <stp>EJ530879 Corp</stp>
        <stp>coupon</stp>
        <stp>[DATA_BBG.xlsx]BBGdata!R102C5</stp>
        <tr r="E102" s="2"/>
      </tp>
      <tp>
        <v>7</v>
        <stp/>
        <stp>##V3_BDPV12</stp>
        <stp>AX916964 Corp</stp>
        <stp>coupon</stp>
        <stp>[DATA_BBG.xlsx]BBGdata!R82C5</stp>
        <tr r="E82" s="2"/>
      </tp>
      <tp>
        <v>2.125</v>
        <stp/>
        <stp>##V3_BDPV12</stp>
        <stp>AQ713600 Corp</stp>
        <stp>coupon</stp>
        <stp>[DATA_BBG.xlsx]BBGdata!R179C5</stp>
        <tr r="E179" s="2"/>
      </tp>
      <tp>
        <v>3</v>
        <stp/>
        <stp>##V3_BDPV12</stp>
        <stp>EK825033 Corp</stp>
        <stp>coupon</stp>
        <stp>[DATA_BBG.xlsx]BBGdata!R129C5</stp>
        <tr r="E129" s="2"/>
      </tp>
      <tp t="s">
        <v>XS1501166869</v>
        <stp/>
        <stp>##V3_BDPV12</stp>
        <stp>QZ730458 Corp</stp>
        <stp>ID_ISIN</stp>
        <stp>[DATA_BBG.xlsx]BBGdata!R47C2</stp>
        <tr r="B47" s="2"/>
      </tp>
      <tp>
        <v>2.6970000000000001</v>
        <stp/>
        <stp>##V3_BDPV12</stp>
        <stp>ED984069 Corp</stp>
        <stp>coupon</stp>
        <stp>[DATA_BBG.xlsx]BBGdata!R189C5</stp>
        <tr r="E189" s="2"/>
      </tp>
      <tp t="s">
        <v>XS1309437215</v>
        <stp/>
        <stp>##V3_BDPV12</stp>
        <stp>QJ191077 Corp</stp>
        <stp>ID_ISIN</stp>
        <stp>[DATA_BBG.xlsx]BBGdata!R52C2</stp>
        <tr r="B52" s="2"/>
      </tp>
      <tp t="s">
        <v>BAYNGR</v>
        <stp/>
        <stp>##V3_BDPV12</stp>
        <stp>ZQ512606 Corp</stp>
        <stp>ticker</stp>
        <stp>[DATA_BBG.xlsx]BBGdata!R8C4</stp>
        <tr r="D8" s="2"/>
      </tp>
      <tp t="s">
        <v>PERP/CALL</v>
        <stp/>
        <stp>##V3_BDPV12</stp>
        <stp>QZ730458 Corp</stp>
        <stp>mty_typ</stp>
        <stp>[DATA_BBG.xlsx]BBGdata!R47C7</stp>
        <tr r="G47" s="2"/>
      </tp>
      <tp t="s">
        <v>CALLABLE</v>
        <stp/>
        <stp>##V3_BDPV12</stp>
        <stp>QJ191077 Corp</stp>
        <stp>mty_typ</stp>
        <stp>[DATA_BBG.xlsx]BBGdata!R52C7</stp>
        <tr r="G52" s="2"/>
      </tp>
      <tp t="s">
        <v>XS2185997884</v>
        <stp/>
        <stp>##V3_BDPV12</stp>
        <stp>BJ814648 Corp</stp>
        <stp>ID_ISIN</stp>
        <stp>[DATA_BBG.xlsx]BBGdata!R35C2</stp>
        <tr r="B35" s="2"/>
      </tp>
      <tp t="s">
        <v>PERP/CALL</v>
        <stp/>
        <stp>##V3_BDPV12</stp>
        <stp>ZR457518 Corp</stp>
        <stp>mty_typ</stp>
        <stp>[DATA_BBG.xlsx]BBGdata!R21C7</stp>
        <tr r="G21" s="2"/>
      </tp>
      <tp t="s">
        <v>XS1888179477</v>
        <stp/>
        <stp>##V3_BDPV12</stp>
        <stp>AU654481 Corp</stp>
        <stp>ID_ISIN</stp>
        <stp>[DATA_BBG.xlsx]BBGdata!R78C2</stp>
        <tr r="B78" s="2"/>
      </tp>
      <tp t="s">
        <v>XS1413581205</v>
        <stp/>
        <stp>##V3_BDPV12</stp>
        <stp>LW068019 Corp</stp>
        <stp>ID_ISIN</stp>
        <stp>[DATA_BBG.xlsx]BBGdata!R43C2</stp>
        <tr r="B43" s="2"/>
      </tp>
      <tp t="s">
        <v>FR0013292828</v>
        <stp/>
        <stp>##V3_BDPV12</stp>
        <stp>AP691131 Corp</stp>
        <stp>ID_ISIN</stp>
        <stp>[DATA_BBG.xlsx]BBGdata!R24C2</stp>
        <tr r="B24" s="2"/>
      </tp>
      <tp>
        <v>800000000</v>
        <stp/>
        <stp>##V3_BDPV12</stp>
        <stp>AX076550 Corp</stp>
        <stp>amt_outstanding</stp>
        <stp>[DATA_BBG.xlsx]BBGdata!R126C9</stp>
        <tr r="I126" s="2"/>
      </tp>
      <tp t="s">
        <v>CALLABLE</v>
        <stp/>
        <stp>##V3_BDPV12</stp>
        <stp>EK824997 Corp</stp>
        <stp>mty_typ</stp>
        <stp>[DATA_BBG.xlsx]BBGdata!R130C7</stp>
        <tr r="G130" s="2"/>
      </tp>
      <tp t="s">
        <v>N</v>
        <stp/>
        <stp>##V3_BDPV12</stp>
        <stp>ZP991036 Corp</stp>
        <stp>green_bond_loan_indicator</stp>
        <stp>[DATA_BBG.xlsx]BBGdata!R86C21</stp>
        <tr r="U86" s="2"/>
      </tp>
      <tp t="s">
        <v>XS1974894138</v>
        <stp/>
        <stp>##V3_BDPV12</stp>
        <stp>ZS235422 Corp</stp>
        <stp>ID_ISIN</stp>
        <stp>[DATA_BBG.xlsx]BBGdata!R176C2</stp>
        <tr r="B176" s="2"/>
      </tp>
      <tp>
        <v>396.21</v>
        <stp/>
        <stp>##V3_BDPV12</stp>
        <stp>AZ576858 Corp</stp>
        <stp>interval_low</stp>
        <stp>[DATA_BBG.xlsx]BBGdata!R180C19</stp>
        <stp>calc_interval=30d</stp>
        <stp>market_data_override=blp_i_sprd_mid</stp>
        <tr r="S180" s="2"/>
      </tp>
      <tp>
        <v>287.92099999999999</v>
        <stp/>
        <stp>##V3_BDPV12</stp>
        <stp>AS256491 Corp</stp>
        <stp>interval_low</stp>
        <stp>[DATA_BBG.xlsx]BBGdata!R185C19</stp>
        <stp>calc_interval=30d</stp>
        <stp>market_data_override=blp_i_sprd_mid</stp>
        <tr r="S185" s="2"/>
      </tp>
      <tp>
        <v>570.21299999999997</v>
        <stp/>
        <stp>##V3_BDPV12</stp>
        <stp>AW798439 Corp</stp>
        <stp>interval_low</stp>
        <stp>[DATA_BBG.xlsx]BBGdata!R163C19</stp>
        <stp>calc_interval=30d</stp>
        <stp>market_data_override=blp_i_sprd_mid</stp>
        <tr r="S163" s="2"/>
      </tp>
      <tp>
        <v>750000000</v>
        <stp/>
        <stp>##V3_BDPV12</stp>
        <stp>AS640440 Corp</stp>
        <stp>amt_outstanding</stp>
        <stp>[DATA_BBG.xlsx]BBGdata!R120C9</stp>
        <tr r="I120" s="2"/>
      </tp>
      <tp t="s">
        <v>PERP/CALL</v>
        <stp/>
        <stp>##V3_BDPV12</stp>
        <stp>EK027221 Corp</stp>
        <stp>mty_typ</stp>
        <stp>[DATA_BBG.xlsx]BBGdata!R103C7</stp>
        <tr r="G103" s="2"/>
      </tp>
      <tp>
        <v>377.56035631161535</v>
        <stp/>
        <stp>##V3_BDPV12</stp>
        <stp>ZR796862 Corp</stp>
        <stp>yas_ispread</stp>
        <stp>[DATA_BBG.xlsx]BBGdata!R85C12</stp>
        <tr r="L85" s="2"/>
      </tp>
      <tp>
        <v>1500000000</v>
        <stp/>
        <stp>##V3_BDPV12</stp>
        <stp>EK027221 Corp</stp>
        <stp>amt_outstanding</stp>
        <stp>[DATA_BBG.xlsx]BBGdata!R103C9</stp>
        <tr r="I103" s="2"/>
      </tp>
      <tp t="s">
        <v>CALLABLE</v>
        <stp/>
        <stp>##V3_BDPV12</stp>
        <stp>AS640440 Corp</stp>
        <stp>mty_typ</stp>
        <stp>[DATA_BBG.xlsx]BBGdata!R120C7</stp>
        <tr r="G120" s="2"/>
      </tp>
      <tp>
        <v>542.83772413793099</v>
        <stp/>
        <stp>##V3_BDPV12</stp>
        <stp>ZS235422 Corp</stp>
        <stp>interval_avg</stp>
        <stp>[DATA_BBG.xlsx]BBGdata!R176C17</stp>
        <stp>calc_interval=30d</stp>
        <stp>market_data_override=blp_i_sprd_mid</stp>
        <tr r="Q176" s="2"/>
      </tp>
      <tp>
        <v>281.63099999999997</v>
        <stp/>
        <stp>##V3_BDPV12</stp>
        <stp>EK588292 Corp</stp>
        <stp>interval_low</stp>
        <stp>[DATA_BBG.xlsx]BBGdata!R127C19</stp>
        <stp>calc_interval=30d</stp>
        <stp>market_data_override=blp_i_sprd_mid</stp>
        <tr r="S127" s="2"/>
      </tp>
      <tp>
        <v>354.15760111662445</v>
        <stp/>
        <stp>##V3_BDPV12</stp>
        <stp>ZR796682 Corp</stp>
        <stp>yas_ispread</stp>
        <stp>[DATA_BBG.xlsx]BBGdata!R84C12</stp>
        <tr r="L84" s="2"/>
      </tp>
      <tp>
        <v>354.61497458504857</v>
        <stp/>
        <stp>##V3_BDPV12</stp>
        <stp>ZQ376350 Corp</stp>
        <stp>yas_ispread</stp>
        <stp>[DATA_BBG.xlsx]BBGdata!R58C12</stp>
        <tr r="L58" s="2"/>
      </tp>
      <tp>
        <v>412.178</v>
        <stp/>
        <stp>##V3_BDPV12</stp>
        <stp>EK523297 Corp</stp>
        <stp>interval_low</stp>
        <stp>[DATA_BBG.xlsx]BBGdata!R192C19</stp>
        <stp>calc_interval=30d</stp>
        <stp>market_data_override=blp_i_sprd_mid</stp>
        <tr r="S192" s="2"/>
      </tp>
      <tp>
        <v>450000000</v>
        <stp/>
        <stp>##V3_BDPV12</stp>
        <stp>EK824997 Corp</stp>
        <stp>amt_outstanding</stp>
        <stp>[DATA_BBG.xlsx]BBGdata!R130C9</stp>
        <tr r="I130" s="2"/>
      </tp>
      <tp t="s">
        <v>PERP/CALL</v>
        <stp/>
        <stp>##V3_BDPV12</stp>
        <stp>AX076550 Corp</stp>
        <stp>mty_typ</stp>
        <stp>[DATA_BBG.xlsx]BBGdata!R126C7</stp>
        <tr r="G126" s="2"/>
      </tp>
      <tp>
        <v>24.685519383439051</v>
        <stp/>
        <stp>##V3_BDPV12</stp>
        <stp>AP809058 Corp</stp>
        <stp>interval_std_dev</stp>
        <stp>[DATA_BBG.xlsx]BBGdata!R23C18</stp>
        <stp>calc_interval=30d</stp>
        <stp>market_data_override=blp_i_sprd_mid</stp>
        <tr r="R23" s="2"/>
      </tp>
      <tp>
        <v>26.027082268923909</v>
        <stp/>
        <stp>##V3_BDPV12</stp>
        <stp>BJ814648 Corp</stp>
        <stp>interval_std_dev</stp>
        <stp>[DATA_BBG.xlsx]BBGdata!R35C18</stp>
        <stp>calc_interval=30d</stp>
        <stp>market_data_override=blp_i_sprd_mid</stp>
        <tr r="R35" s="2"/>
      </tp>
      <tp>
        <v>22.104287593301649</v>
        <stp/>
        <stp>##V3_BDPV12</stp>
        <stp>AP691131 Corp</stp>
        <stp>interval_std_dev</stp>
        <stp>[DATA_BBG.xlsx]BBGdata!R24C18</stp>
        <stp>calc_interval=30d</stp>
        <stp>market_data_override=blp_i_sprd_mid</stp>
        <tr r="R24" s="2"/>
      </tp>
      <tp>
        <v>32.651652621780428</v>
        <stp/>
        <stp>##V3_BDPV12</stp>
        <stp>AU654357 Corp</stp>
        <stp>interval_std_dev</stp>
        <stp>[DATA_BBG.xlsx]BBGdata!R81C18</stp>
        <stp>calc_interval=30d</stp>
        <stp>market_data_override=blp_i_sprd_mid</stp>
        <tr r="R81" s="2"/>
      </tp>
      <tp>
        <v>36.549519196058569</v>
        <stp/>
        <stp>##V3_BDPV12</stp>
        <stp>EK803079 Corp</stp>
        <stp>interval_std_dev</stp>
        <stp>[DATA_BBG.xlsx]BBGdata!R33C18</stp>
        <stp>calc_interval=30d</stp>
        <stp>market_data_override=blp_i_sprd_mid</stp>
        <tr r="R33" s="2"/>
      </tp>
      <tp>
        <v>13.945064486830885</v>
        <stp/>
        <stp>##V3_BDPV12</stp>
        <stp>ZQ100348 Corp</stp>
        <stp>interval_std_dev</stp>
        <stp>[DATA_BBG.xlsx]BBGdata!R29C18</stp>
        <stp>calc_interval=30d</stp>
        <stp>market_data_override=blp_i_sprd_mid</stp>
        <tr r="R29" s="2"/>
      </tp>
      <tp>
        <v>712.53800000000001</v>
        <stp/>
        <stp>##V3_BDPV12</stp>
        <stp>ZS108668 Corp</stp>
        <stp>interval_high</stp>
        <stp>[DATA_BBG.xlsx]BBGdata!R187C20</stp>
        <stp>calc_interval=30d</stp>
        <stp>market_data_override=blp_i_sprd_mid</stp>
        <tr r="T187" s="2"/>
      </tp>
      <tp t="s">
        <v>BB+</v>
        <stp/>
        <stp>##V3_BDPV12</stp>
        <stp>AU669900 Corp</stp>
        <stp>bb_composite</stp>
        <stp>[DATA_BBG.xlsx]BBGdata!R96C16</stp>
        <tr r="P96" s="2"/>
      </tp>
      <tp t="s">
        <v>BBB-</v>
        <stp/>
        <stp>##V3_BDPV12</stp>
        <stp>AZ018655 Corp</stp>
        <stp>bb_composite</stp>
        <stp>[DATA_BBG.xlsx]BBGdata!R16C16</stp>
        <tr r="P16" s="2"/>
      </tp>
      <tp t="s">
        <v>A-</v>
        <stp/>
        <stp>##V3_BDPV12</stp>
        <stp>AX895488 Corp</stp>
        <stp>bb_composite</stp>
        <stp>[DATA_BBG.xlsx]BBGdata!R45C16</stp>
        <tr r="P45" s="2"/>
      </tp>
      <tp t="s">
        <v>BB</v>
        <stp/>
        <stp>##V3_BDPV12</stp>
        <stp>QZ498658 Corp</stp>
        <stp>bb_composite</stp>
        <stp>[DATA_BBG.xlsx]BBGdata!R70C16</stp>
        <tr r="P70" s="2"/>
      </tp>
      <tp t="s">
        <v>BB</v>
        <stp/>
        <stp>##V3_BDPV12</stp>
        <stp>AX520482 Corp</stp>
        <stp>bb_composite</stp>
        <stp>[DATA_BBG.xlsx]BBGdata!R74C16</stp>
        <tr r="P74" s="2"/>
      </tp>
      <tp>
        <v>3.875</v>
        <stp/>
        <stp>##V3_BDPV12</stp>
        <stp>EK768069 Corp</stp>
        <stp>coupon</stp>
        <stp>[DATA_BBG.xlsx]BBGdata!R134C5</stp>
        <tr r="E134" s="2"/>
      </tp>
      <tp t="s">
        <v>XS2056730323</v>
        <stp/>
        <stp>##V3_BDPV12</stp>
        <stp>ZR796682 Corp</stp>
        <stp>ID_ISIN</stp>
        <stp>[DATA_BBG.xlsx]BBGdata!R84C2</stp>
        <tr r="B84" s="2"/>
      </tp>
      <tp t="s">
        <v>XS2069101868</v>
        <stp/>
        <stp>##V3_BDPV12</stp>
        <stp>ZQ376350 Corp</stp>
        <stp>ID_ISIN</stp>
        <stp>[DATA_BBG.xlsx]BBGdata!R58C2</stp>
        <tr r="B58" s="2"/>
      </tp>
      <tp>
        <v>5</v>
        <stp/>
        <stp>##V3_BDPV12</stp>
        <stp>EK024568 Corp</stp>
        <stp>coupon</stp>
        <stp>[DATA_BBG.xlsx]BBGdata!R98C5</stp>
        <tr r="E98" s="2"/>
      </tp>
      <tp>
        <v>2.625</v>
        <stp/>
        <stp>##V3_BDPV12</stp>
        <stp>AR887333 Corp</stp>
        <stp>coupon</stp>
        <stp>[DATA_BBG.xlsx]BBGdata!R25C5</stp>
        <tr r="E25" s="2"/>
      </tp>
      <tp>
        <v>3.25</v>
        <stp/>
        <stp>##V3_BDPV12</stp>
        <stp>AP809058 Corp</stp>
        <stp>coupon</stp>
        <stp>[DATA_BBG.xlsx]BBGdata!R23C5</stp>
        <tr r="E23" s="2"/>
      </tp>
      <tp>
        <v>3.375</v>
        <stp/>
        <stp>##V3_BDPV12</stp>
        <stp>EK872764 Corp</stp>
        <stp>coupon</stp>
        <stp>[DATA_BBG.xlsx]BBGdata!R128C5</stp>
        <tr r="E128" s="2"/>
      </tp>
      <tp>
        <v>2</v>
        <stp/>
        <stp>##V3_BDPV12</stp>
        <stp>ZQ376350 Corp</stp>
        <stp>coupon</stp>
        <stp>[DATA_BBG.xlsx]BBGdata!R58C5</stp>
        <tr r="E58" s="2"/>
      </tp>
      <tp t="s">
        <v>XS1294343337</v>
        <stp/>
        <stp>##V3_BDPV12</stp>
        <stp>QJ993374 Corp</stp>
        <stp>ID_ISIN</stp>
        <stp>[DATA_BBG.xlsx]BBGdata!R32C2</stp>
        <tr r="B32" s="2"/>
      </tp>
      <tp>
        <v>6</v>
        <stp/>
        <stp>##V3_BDPV12</stp>
        <stp>AO262498 Corp</stp>
        <stp>coupon</stp>
        <stp>[DATA_BBG.xlsx]BBGdata!R195C5</stp>
        <tr r="E195" s="2"/>
      </tp>
      <tp>
        <v>4.875</v>
        <stp/>
        <stp>##V3_BDPV12</stp>
        <stp>EK856946 Corp</stp>
        <stp>coupon</stp>
        <stp>[DATA_BBG.xlsx]BBGdata!R22C5</stp>
        <tr r="E22" s="2"/>
      </tp>
      <tp>
        <v>4</v>
        <stp/>
        <stp>##V3_BDPV12</stp>
        <stp>EK508481 Corp</stp>
        <stp>coupon</stp>
        <stp>[DATA_BBG.xlsx]BBGdata!R63C5</stp>
        <tr r="E63" s="2"/>
      </tp>
      <tp t="s">
        <v>PERP/CALL</v>
        <stp/>
        <stp>##V3_BDPV12</stp>
        <stp>QJ993374 Corp</stp>
        <stp>mty_typ</stp>
        <stp>[DATA_BBG.xlsx]BBGdata!R32C7</stp>
        <tr r="G32" s="2"/>
      </tp>
      <tp t="s">
        <v>PERP/CALL</v>
        <stp/>
        <stp>##V3_BDPV12</stp>
        <stp>ZR796682 Corp</stp>
        <stp>mty_typ</stp>
        <stp>[DATA_BBG.xlsx]BBGdata!R84C7</stp>
        <tr r="G84" s="2"/>
      </tp>
      <tp t="s">
        <v>PERP/CALL</v>
        <stp/>
        <stp>##V3_BDPV12</stp>
        <stp>ZQ376350 Corp</stp>
        <stp>mty_typ</stp>
        <stp>[DATA_BBG.xlsx]BBGdata!R58C7</stp>
        <tr r="G58" s="2"/>
      </tp>
      <tp t="s">
        <v>N</v>
        <stp/>
        <stp>##V3_BDPV12</stp>
        <stp>UV853118 Corp</stp>
        <stp>green_bond_loan_indicator</stp>
        <stp>[DATA_BBG.xlsx]BBGdata!R30C21</stp>
        <tr r="U30" s="2"/>
      </tp>
      <tp t="s">
        <v>XS2010036874</v>
        <stp/>
        <stp>##V3_BDPV12</stp>
        <stp>ZQ804479 Corp</stp>
        <stp>ID_ISIN</stp>
        <stp>[DATA_BBG.xlsx]BBGdata!R144C2</stp>
        <tr r="B144" s="2"/>
      </tp>
      <tp t="s">
        <v>PERP/CALL</v>
        <stp/>
        <stp>##V3_BDPV12</stp>
        <stp>BJ980938 Corp</stp>
        <stp>mty_typ</stp>
        <stp>[DATA_BBG.xlsx]BBGdata!R160C7</stp>
        <tr r="G160" s="2"/>
      </tp>
      <tp t="s">
        <v>N</v>
        <stp/>
        <stp>##V3_BDPV12</stp>
        <stp>QJ190880 Corp</stp>
        <stp>green_bond_loan_indicator</stp>
        <stp>[DATA_BBG.xlsx]BBGdata!R49C21</stp>
        <tr r="U49" s="2"/>
      </tp>
      <tp t="s">
        <v>XS1271836600</v>
        <stp/>
        <stp>##V3_BDPV12</stp>
        <stp>UV429459 Corp</stp>
        <stp>ID_ISIN</stp>
        <stp>[DATA_BBG.xlsx]BBGdata!R166C2</stp>
        <tr r="B166" s="2"/>
      </tp>
      <tp t="s">
        <v>N</v>
        <stp/>
        <stp>##V3_BDPV12</stp>
        <stp>EK821917 Corp</stp>
        <stp>green_bond_loan_indicator</stp>
        <stp>[DATA_BBG.xlsx]BBGdata!R92C21</stp>
        <tr r="U92" s="2"/>
      </tp>
      <tp t="s">
        <v>N</v>
        <stp/>
        <stp>##V3_BDPV12</stp>
        <stp>AO148682 Corp</stp>
        <stp>green_bond_loan_indicator</stp>
        <stp>[DATA_BBG.xlsx]BBGdata!R20C21</stp>
        <tr r="U20" s="2"/>
      </tp>
      <tp>
        <v>350000000</v>
        <stp/>
        <stp>##V3_BDPV12</stp>
        <stp>AS256491 Corp</stp>
        <stp>amt_outstanding</stp>
        <stp>[DATA_BBG.xlsx]BBGdata!R185C9</stp>
        <tr r="I185" s="2"/>
      </tp>
      <tp t="s">
        <v>PERP/CALL</v>
        <stp/>
        <stp>##V3_BDPV12</stp>
        <stp>EK770296 Corp</stp>
        <stp>mty_typ</stp>
        <stp>[DATA_BBG.xlsx]BBGdata!R137C7</stp>
        <tr r="G137" s="2"/>
      </tp>
      <tp t="s">
        <v>PERP/CALL</v>
        <stp/>
        <stp>##V3_BDPV12</stp>
        <stp>AN880322 Corp</stp>
        <stp>mty_typ</stp>
        <stp>[DATA_BBG.xlsx]BBGdata!R153C7</stp>
        <tr r="G153" s="2"/>
      </tp>
      <tp>
        <v>1500000000</v>
        <stp/>
        <stp>##V3_BDPV12</stp>
        <stp>AN880322 Corp</stp>
        <stp>amt_outstanding</stp>
        <stp>[DATA_BBG.xlsx]BBGdata!R153C9</stp>
        <tr r="I153" s="2"/>
      </tp>
      <tp>
        <v>600000000</v>
        <stp/>
        <stp>##V3_BDPV12</stp>
        <stp>EK770296 Corp</stp>
        <stp>amt_outstanding</stp>
        <stp>[DATA_BBG.xlsx]BBGdata!R137C9</stp>
        <tr r="I137" s="2"/>
      </tp>
      <tp>
        <v>261.40499999999997</v>
        <stp/>
        <stp>##V3_BDPV12</stp>
        <stp>EK858851 Corp</stp>
        <stp>interval_low</stp>
        <stp>[DATA_BBG.xlsx]BBGdata!R111C19</stp>
        <stp>calc_interval=30d</stp>
        <stp>market_data_override=blp_i_sprd_mid</stp>
        <tr r="S111" s="2"/>
      </tp>
      <tp t="s">
        <v>PERP/CALL</v>
        <stp/>
        <stp>##V3_BDPV12</stp>
        <stp>AS256491 Corp</stp>
        <stp>mty_typ</stp>
        <stp>[DATA_BBG.xlsx]BBGdata!R185C7</stp>
        <tr r="G185" s="2"/>
      </tp>
      <tp>
        <v>274.59100000000001</v>
        <stp/>
        <stp>##V3_BDPV12</stp>
        <stp>EK858869 Corp</stp>
        <stp>interval_low</stp>
        <stp>[DATA_BBG.xlsx]BBGdata!R112C19</stp>
        <stp>calc_interval=30d</stp>
        <stp>market_data_override=blp_i_sprd_mid</stp>
        <tr r="S112" s="2"/>
      </tp>
      <tp>
        <v>382.25833678682505</v>
        <stp/>
        <stp>##V3_BDPV12</stp>
        <stp>ZR655675 Corp</stp>
        <stp>yas_ispread</stp>
        <stp>[DATA_BBG.xlsx]BBGdata!R77C12</stp>
        <tr r="L77" s="2"/>
      </tp>
      <tp>
        <v>1500000000</v>
        <stp/>
        <stp>##V3_BDPV12</stp>
        <stp>BJ980938 Corp</stp>
        <stp>amt_outstanding</stp>
        <stp>[DATA_BBG.xlsx]BBGdata!R160C9</stp>
        <tr r="I160" s="2"/>
      </tp>
      <tp>
        <v>23.313830437256396</v>
        <stp/>
        <stp>##V3_BDPV12</stp>
        <stp>BJ815149 Corp</stp>
        <stp>interval_std_dev</stp>
        <stp>[DATA_BBG.xlsx]BBGdata!R36C18</stp>
        <stp>calc_interval=30d</stp>
        <stp>market_data_override=blp_i_sprd_mid</stp>
        <tr r="R36" s="2"/>
      </tp>
      <tp>
        <v>15.108885708408602</v>
        <stp/>
        <stp>##V3_BDPV12</stp>
        <stp>AW770805 Corp</stp>
        <stp>interval_std_dev</stp>
        <stp>[DATA_BBG.xlsx]BBGdata!R90C18</stp>
        <stp>calc_interval=30d</stp>
        <stp>market_data_override=blp_i_sprd_mid</stp>
        <tr r="R90" s="2"/>
      </tp>
      <tp>
        <v>22.301309245237686</v>
        <stp/>
        <stp>##V3_BDPV12</stp>
        <stp>BG013162 Corp</stp>
        <stp>interval_std_dev</stp>
        <stp>[DATA_BBG.xlsx]BBGdata!R83C18</stp>
        <stp>calc_interval=30d</stp>
        <stp>market_data_override=blp_i_sprd_mid</stp>
        <tr r="R83" s="2"/>
      </tp>
      <tp>
        <v>12.977867466397141</v>
        <stp/>
        <stp>##V3_BDPV12</stp>
        <stp>AN206662 Corp</stp>
        <stp>interval_std_dev</stp>
        <stp>[DATA_BBG.xlsx]BBGdata!R93C18</stp>
        <stp>calc_interval=30d</stp>
        <stp>market_data_override=blp_i_sprd_mid</stp>
        <tr r="R93" s="2"/>
      </tp>
      <tp>
        <v>30.077562535285992</v>
        <stp/>
        <stp>##V3_BDPV12</stp>
        <stp>EJ516233 Corp</stp>
        <stp>interval_std_dev</stp>
        <stp>[DATA_BBG.xlsx]BBGdata!R97C18</stp>
        <stp>calc_interval=30d</stp>
        <stp>market_data_override=blp_i_sprd_mid</stp>
        <tr r="R97" s="2"/>
      </tp>
      <tp>
        <v>45.060192814804843</v>
        <stp/>
        <stp>##V3_BDPV12</stp>
        <stp>LW068019 Corp</stp>
        <stp>interval_std_dev</stp>
        <stp>[DATA_BBG.xlsx]BBGdata!R43C18</stp>
        <stp>calc_interval=30d</stp>
        <stp>market_data_override=blp_i_sprd_mid</stp>
        <tr r="R43" s="2"/>
      </tp>
      <tp>
        <v>20.820207581433721</v>
        <stp/>
        <stp>##V3_BDPV12</stp>
        <stp>ZQ099270 Corp</stp>
        <stp>interval_std_dev</stp>
        <stp>[DATA_BBG.xlsx]BBGdata!R28C18</stp>
        <stp>calc_interval=30d</stp>
        <stp>market_data_override=blp_i_sprd_mid</stp>
        <tr r="R28" s="2"/>
      </tp>
      <tp>
        <v>36.279601134147534</v>
        <stp/>
        <stp>##V3_BDPV12</stp>
        <stp>QJ191077 Corp</stp>
        <stp>interval_std_dev</stp>
        <stp>[DATA_BBG.xlsx]BBGdata!R52C18</stp>
        <stp>calc_interval=30d</stp>
        <stp>market_data_override=blp_i_sprd_mid</stp>
        <tr r="R52" s="2"/>
      </tp>
      <tp>
        <v>450.41500000000002</v>
        <stp/>
        <stp>##V3_BDPV12</stp>
        <stp>AR936992 Corp</stp>
        <stp>interval_high</stp>
        <stp>[DATA_BBG.xlsx]BBGdata!R171C20</stp>
        <stp>calc_interval=30d</stp>
        <stp>market_data_override=blp_i_sprd_mid</stp>
        <tr r="T171" s="2"/>
      </tp>
      <tp t="s">
        <v>BAYNGR 2 3/8 04/02/75</v>
        <stp/>
        <stp>##V3_BDPV12</stp>
        <stp>EK834863 Corp</stp>
        <stp>security name</stp>
        <stp>[DATA_BBG.xlsx]BBGdata!R6C3</stp>
        <tr r="C6" s="2"/>
      </tp>
      <tp t="s">
        <v>BBB</v>
        <stp/>
        <stp>##V3_BDPV12</stp>
        <stp>AZ207706 Corp</stp>
        <stp>bb_composite</stp>
        <stp>[DATA_BBG.xlsx]BBGdata!R14C16</stp>
        <tr r="P14" s="2"/>
      </tp>
      <tp t="s">
        <v>PERP/CALL</v>
        <stp/>
        <stp>##V3_BDPV12</stp>
        <stp>BJ815149 Corp</stp>
        <stp>mty_typ</stp>
        <stp>[DATA_BBG.xlsx]BBGdata!R36C7</stp>
        <tr r="G36" s="2"/>
      </tp>
      <tp t="s">
        <v>CALLABLE</v>
        <stp/>
        <stp>##V3_BDPV12</stp>
        <stp>AR887333 Corp</stp>
        <stp>mty_typ</stp>
        <stp>[DATA_BBG.xlsx]BBGdata!R25C7</stp>
        <tr r="G25" s="2"/>
      </tp>
      <tp t="s">
        <v>XS2056730679</v>
        <stp/>
        <stp>##V3_BDPV12</stp>
        <stp>ZR796862 Corp</stp>
        <stp>ID_ISIN</stp>
        <stp>[DATA_BBG.xlsx]BBGdata!R85C2</stp>
        <tr r="B85" s="2"/>
      </tp>
      <tp>
        <v>0.95</v>
        <stp/>
        <stp>##V3_BDPV12</stp>
        <stp>ZQ099270 Corp</stp>
        <stp>coupon</stp>
        <stp>[DATA_BBG.xlsx]BBGdata!R28C5</stp>
        <tr r="E28" s="2"/>
      </tp>
      <tp>
        <v>2.75</v>
        <stp/>
        <stp>##V3_BDPV12</stp>
        <stp>AU216832 Corp</stp>
        <stp>coupon</stp>
        <stp>[DATA_BBG.xlsx]BBGdata!R149C5</stp>
        <tr r="E149" s="2"/>
      </tp>
      <tp>
        <v>1.375</v>
        <stp/>
        <stp>##V3_BDPV12</stp>
        <stp>ZP870673 Corp</stp>
        <stp>coupon</stp>
        <stp>[DATA_BBG.xlsx]BBGdata!R60C5</stp>
        <tr r="E60" s="2"/>
      </tp>
      <tp>
        <v>3.625</v>
        <stp/>
        <stp>##V3_BDPV12</stp>
        <stp>BK123260 Corp</stp>
        <stp>coupon</stp>
        <stp>[DATA_BBG.xlsx]BBGdata!R38C5</stp>
        <tr r="E38" s="2"/>
      </tp>
      <tp>
        <v>6.1</v>
        <stp/>
        <stp>##V3_BDPV12</stp>
        <stp>QJ787834 Corp</stp>
        <stp>coupon</stp>
        <stp>[DATA_BBG.xlsx]BBGdata!R116C5</stp>
        <tr r="E116" s="2"/>
      </tp>
      <tp t="s">
        <v>XS2186001314</v>
        <stp/>
        <stp>##V3_BDPV12</stp>
        <stp>BJ815149 Corp</stp>
        <stp>ID_ISIN</stp>
        <stp>[DATA_BBG.xlsx]BBGdata!R36C2</stp>
        <tr r="B36" s="2"/>
      </tp>
      <tp t="s">
        <v>XS1797663967</v>
        <stp/>
        <stp>##V3_BDPV12</stp>
        <stp>AR887333 Corp</stp>
        <stp>ID_ISIN</stp>
        <stp>[DATA_BBG.xlsx]BBGdata!R25C2</stp>
        <tr r="B25" s="2"/>
      </tp>
      <tp t="s">
        <v>PERP/CALL</v>
        <stp/>
        <stp>##V3_BDPV12</stp>
        <stp>ZR796862 Corp</stp>
        <stp>mty_typ</stp>
        <stp>[DATA_BBG.xlsx]BBGdata!R85C7</stp>
        <tr r="G85" s="2"/>
      </tp>
      <tp>
        <v>5.375</v>
        <stp/>
        <stp>##V3_BDPV12</stp>
        <stp>UV785974 Corp</stp>
        <stp>coupon</stp>
        <stp>[DATA_BBG.xlsx]BBGdata!R146C5</stp>
        <tr r="E146" s="2"/>
      </tp>
      <tp>
        <v>132.33099999999999</v>
        <stp/>
        <stp>##V3_BDPV12</stp>
        <stp>AR008123 Corp</stp>
        <stp>interval_low</stp>
        <stp>[DATA_BBG.xlsx]BBGdata!R140C19</stp>
        <stp>calc_interval=30d</stp>
        <stp>market_data_override=blp_i_sprd_mid</stp>
        <tr r="S140" s="2"/>
      </tp>
      <tp t="s">
        <v>XS2000719992</v>
        <stp/>
        <stp>##V3_BDPV12</stp>
        <stp>ZS668300 Corp</stp>
        <stp>ID_ISIN</stp>
        <stp>[DATA_BBG.xlsx]BBGdata!R119C2</stp>
        <tr r="B119" s="2"/>
      </tp>
      <tp t="s">
        <v>N</v>
        <stp/>
        <stp>##V3_BDPV12</stp>
        <stp>QJ190690 Corp</stp>
        <stp>green_bond_loan_indicator</stp>
        <stp>[DATA_BBG.xlsx]BBGdata!R48C21</stp>
        <tr r="U48" s="2"/>
      </tp>
      <tp t="s">
        <v>XS1508392625</v>
        <stp/>
        <stp>##V3_BDPV12</stp>
        <stp>QZ912649 Corp</stp>
        <stp>ID_ISIN</stp>
        <stp>[DATA_BBG.xlsx]BBGdata!R178C2</stp>
        <tr r="B178" s="2"/>
      </tp>
      <tp>
        <v>1000000000</v>
        <stp/>
        <stp>##V3_BDPV12</stp>
        <stp>AQ026565 Corp</stp>
        <stp>amt_outstanding</stp>
        <stp>[DATA_BBG.xlsx]BBGdata!R124C9</stp>
        <tr r="I124" s="2"/>
      </tp>
      <tp t="s">
        <v>PERP/CALL</v>
        <stp/>
        <stp>##V3_BDPV12</stp>
        <stp>EJ516173 Corp</stp>
        <stp>mty_typ</stp>
        <stp>[DATA_BBG.xlsx]BBGdata!R100C7</stp>
        <tr r="G100" s="2"/>
      </tp>
      <tp t="s">
        <v>N</v>
        <stp/>
        <stp>##V3_BDPV12</stp>
        <stp>EK143492 Corp</stp>
        <stp>green_bond_loan_indicator</stp>
        <stp>[DATA_BBG.xlsx]BBGdata!R73C21</stp>
        <tr r="U73" s="2"/>
      </tp>
      <tp t="s">
        <v>CALLABLE</v>
        <stp/>
        <stp>##V3_BDPV12</stp>
        <stp>EJ817236 Corp</stp>
        <stp>mty_typ</stp>
        <stp>[DATA_BBG.xlsx]BBGdata!R121C7</stp>
        <tr r="G121" s="2"/>
      </tp>
      <tp t="s">
        <v>PERP/CALL</v>
        <stp/>
        <stp>##V3_BDPV12</stp>
        <stp>EK131372 Corp</stp>
        <stp>mty_typ</stp>
        <stp>[DATA_BBG.xlsx]BBGdata!R157C7</stp>
        <tr r="G157" s="2"/>
      </tp>
      <tp t="s">
        <v>CALLABLE</v>
        <stp/>
        <stp>##V3_BDPV12</stp>
        <stp>EJ575377 Corp</stp>
        <stp>mty_typ</stp>
        <stp>[DATA_BBG.xlsx]BBGdata!R133C7</stp>
        <tr r="G133" s="2"/>
      </tp>
      <tp t="s">
        <v>CALLABLE</v>
        <stp/>
        <stp>##V3_BDPV12</stp>
        <stp>AM717420 Corp</stp>
        <stp>mty_typ</stp>
        <stp>[DATA_BBG.xlsx]BBGdata!R135C7</stp>
        <tr r="G135" s="2"/>
      </tp>
      <tp t="s">
        <v>CALLABLE</v>
        <stp/>
        <stp>##V3_BDPV12</stp>
        <stp>AO971106 Corp</stp>
        <stp>mty_typ</stp>
        <stp>[DATA_BBG.xlsx]BBGdata!R173C7</stp>
        <tr r="G173" s="2"/>
      </tp>
      <tp t="s">
        <v>N</v>
        <stp/>
        <stp>##V3_BDPV12</stp>
        <stp>BK115993 Corp</stp>
        <stp>green_bond_loan_indicator</stp>
        <stp>[DATA_BBG.xlsx]BBGdata!R40C21</stp>
        <tr r="U40" s="2"/>
      </tp>
      <tp t="s">
        <v>XS2010045511</v>
        <stp/>
        <stp>##V3_BDPV12</stp>
        <stp>ZR363807 Corp</stp>
        <stp>ID_ISIN</stp>
        <stp>[DATA_BBG.xlsx]BBGdata!R132C2</stp>
        <tr r="B132" s="2"/>
      </tp>
      <tp>
        <v>1000000000</v>
        <stp/>
        <stp>##V3_BDPV12</stp>
        <stp>AW875570 Corp</stp>
        <stp>amt_outstanding</stp>
        <stp>[DATA_BBG.xlsx]BBGdata!R147C9</stp>
        <tr r="I147" s="2"/>
      </tp>
      <tp t="s">
        <v>CALLABLE</v>
        <stp/>
        <stp>##V3_BDPV12</stp>
        <stp>AW875570 Corp</stp>
        <stp>mty_typ</stp>
        <stp>[DATA_BBG.xlsx]BBGdata!R147C7</stp>
        <tr r="G147" s="2"/>
      </tp>
      <tp>
        <v>4217.8787241379314</v>
        <stp/>
        <stp>##V3_BDPV12</stp>
        <stp>UV429459 Corp</stp>
        <stp>interval_avg</stp>
        <stp>[DATA_BBG.xlsx]BBGdata!R166C17</stp>
        <stp>calc_interval=30d</stp>
        <stp>market_data_override=blp_i_sprd_mid</stp>
        <tr r="Q166" s="2"/>
      </tp>
      <tp>
        <v>350000000</v>
        <stp/>
        <stp>##V3_BDPV12</stp>
        <stp>AO971106 Corp</stp>
        <stp>amt_outstanding</stp>
        <stp>[DATA_BBG.xlsx]BBGdata!R173C9</stp>
        <tr r="I173" s="2"/>
      </tp>
      <tp>
        <v>300000000</v>
        <stp/>
        <stp>##V3_BDPV12</stp>
        <stp>AM717420 Corp</stp>
        <stp>amt_outstanding</stp>
        <stp>[DATA_BBG.xlsx]BBGdata!R135C9</stp>
        <tr r="I135" s="2"/>
      </tp>
      <tp>
        <v>1000000000</v>
        <stp/>
        <stp>##V3_BDPV12</stp>
        <stp>EJ575377 Corp</stp>
        <stp>amt_outstanding</stp>
        <stp>[DATA_BBG.xlsx]BBGdata!R133C9</stp>
        <tr r="I133" s="2"/>
      </tp>
      <tp>
        <v>584.95124480794277</v>
        <stp/>
        <stp>##V3_BDPV12</stp>
        <stp>ZS108668 Corp</stp>
        <stp>interval_avg</stp>
        <stp>[DATA_BBG.xlsx]BBGdata!R187C17</stp>
        <stp>calc_interval=30d</stp>
        <stp>market_data_override=blp_i_sprd_mid</stp>
        <tr r="Q187" s="2"/>
      </tp>
      <tp>
        <v>400000000</v>
        <stp/>
        <stp>##V3_BDPV12</stp>
        <stp>EJ817236 Corp</stp>
        <stp>amt_outstanding</stp>
        <stp>[DATA_BBG.xlsx]BBGdata!R121C9</stp>
        <tr r="I121" s="2"/>
      </tp>
      <tp>
        <v>1750000000</v>
        <stp/>
        <stp>##V3_BDPV12</stp>
        <stp>EK131372 Corp</stp>
        <stp>amt_outstanding</stp>
        <stp>[DATA_BBG.xlsx]BBGdata!R157C9</stp>
        <tr r="I157" s="2"/>
      </tp>
      <tp>
        <v>209.24258620689653</v>
        <stp/>
        <stp>##V3_BDPV12</stp>
        <stp>ZQ804479 Corp</stp>
        <stp>interval_avg</stp>
        <stp>[DATA_BBG.xlsx]BBGdata!R144C17</stp>
        <stp>calc_interval=30d</stp>
        <stp>market_data_override=blp_i_sprd_mid</stp>
        <tr r="Q144" s="2"/>
      </tp>
      <tp>
        <v>1250000000</v>
        <stp/>
        <stp>##V3_BDPV12</stp>
        <stp>EJ516173 Corp</stp>
        <stp>amt_outstanding</stp>
        <stp>[DATA_BBG.xlsx]BBGdata!R100C9</stp>
        <tr r="I100" s="2"/>
      </tp>
      <tp t="s">
        <v>PERP/CALL</v>
        <stp/>
        <stp>##V3_BDPV12</stp>
        <stp>AQ026565 Corp</stp>
        <stp>mty_typ</stp>
        <stp>[DATA_BBG.xlsx]BBGdata!R124C7</stp>
        <tr r="G124" s="2"/>
      </tp>
      <tp>
        <v>214.22858620689658</v>
        <stp/>
        <stp>##V3_BDPV12</stp>
        <stp>ZR363806 Corp</stp>
        <stp>interval_avg</stp>
        <stp>[DATA_BBG.xlsx]BBGdata!R131C17</stp>
        <stp>calc_interval=30d</stp>
        <stp>market_data_override=blp_i_sprd_mid</stp>
        <tr r="Q131" s="2"/>
      </tp>
      <tp>
        <v>2815.404</v>
        <stp/>
        <stp>##V3_BDPV12</stp>
        <stp>EJ891119 Corp</stp>
        <stp>interval_low</stp>
        <stp>[DATA_BBG.xlsx]BBGdata!R190C19</stp>
        <stp>calc_interval=30d</stp>
        <stp>market_data_override=blp_i_sprd_mid</stp>
        <tr r="S190" s="2"/>
      </tp>
      <tp>
        <v>204.09006896551725</v>
        <stp/>
        <stp>##V3_BDPV12</stp>
        <stp>ZP454068 Corp</stp>
        <stp>interval_avg</stp>
        <stp>[DATA_BBG.xlsx]BBGdata!R148C17</stp>
        <stp>calc_interval=30d</stp>
        <stp>market_data_override=blp_i_sprd_mid</stp>
        <tr r="Q148" s="2"/>
      </tp>
      <tp>
        <v>251.32403448275858</v>
        <stp/>
        <stp>##V3_BDPV12</stp>
        <stp>ZR363807 Corp</stp>
        <stp>interval_avg</stp>
        <stp>[DATA_BBG.xlsx]BBGdata!R132C17</stp>
        <stp>calc_interval=30d</stp>
        <stp>market_data_override=blp_i_sprd_mid</stp>
        <tr r="Q132" s="2"/>
      </tp>
      <tp>
        <v>430.11160000000001</v>
        <stp/>
        <stp>##V3_BDPV12</stp>
        <stp>AN964724 Corp</stp>
        <stp>interval_low</stp>
        <stp>[DATA_BBG.xlsx]BBGdata!R181C19</stp>
        <stp>calc_interval=30d</stp>
        <stp>market_data_override=blp_i_sprd_mid</stp>
        <tr r="S181" s="2"/>
      </tp>
      <tp>
        <v>38.804801468692382</v>
        <stp/>
        <stp>##V3_BDPV12</stp>
        <stp>AO148682 Corp</stp>
        <stp>interval_std_dev</stp>
        <stp>[DATA_BBG.xlsx]BBGdata!R20C18</stp>
        <stp>calc_interval=30d</stp>
        <stp>market_data_override=blp_i_sprd_mid</stp>
        <tr r="R20" s="2"/>
      </tp>
      <tp>
        <v>35.348538480109795</v>
        <stp/>
        <stp>##V3_BDPV12</stp>
        <stp>EK634166 Corp</stp>
        <stp>interval_std_dev</stp>
        <stp>[DATA_BBG.xlsx]BBGdata!R11C18</stp>
        <stp>calc_interval=30d</stp>
        <stp>market_data_override=blp_i_sprd_mid</stp>
        <tr r="R11" s="2"/>
      </tp>
      <tp>
        <v>22.844172669591867</v>
        <stp/>
        <stp>##V3_BDPV12</stp>
        <stp>AM938782 Corp</stp>
        <stp>interval_std_dev</stp>
        <stp>[DATA_BBG.xlsx]BBGdata!R59C18</stp>
        <stp>calc_interval=30d</stp>
        <stp>market_data_override=blp_i_sprd_mid</stp>
        <tr r="R59" s="2"/>
      </tp>
      <tp>
        <v>15.272024421915917</v>
        <stp/>
        <stp>##V3_BDPV12</stp>
        <stp>EJ814830 Corp</stp>
        <stp>interval_std_dev</stp>
        <stp>[DATA_BBG.xlsx]BBGdata!R53C18</stp>
        <stp>calc_interval=30d</stp>
        <stp>market_data_override=blp_i_sprd_mid</stp>
        <tr r="R53" s="2"/>
      </tp>
      <tp>
        <v>25.572986874012518</v>
        <stp/>
        <stp>##V3_BDPV12</stp>
        <stp>EJ814840 Corp</stp>
        <stp>interval_std_dev</stp>
        <stp>[DATA_BBG.xlsx]BBGdata!R54C18</stp>
        <stp>calc_interval=30d</stp>
        <stp>market_data_override=blp_i_sprd_mid</stp>
        <tr r="R54" s="2"/>
      </tp>
      <tp>
        <v>69.157206957227174</v>
        <stp/>
        <stp>##V3_BDPV12</stp>
        <stp>QJ201811 Corp</stp>
        <stp>interval_std_dev</stp>
        <stp>[DATA_BBG.xlsx]BBGdata!R51C18</stp>
        <stp>calc_interval=30d</stp>
        <stp>market_data_override=blp_i_sprd_mid</stp>
        <tr r="R51" s="2"/>
      </tp>
      <tp>
        <v>470.76499999999999</v>
        <stp/>
        <stp>##V3_BDPV12</stp>
        <stp>ZP989429 Corp</stp>
        <stp>interval_high</stp>
        <stp>[DATA_BBG.xlsx]BBGdata!R172C20</stp>
        <stp>calc_interval=30d</stp>
        <stp>market_data_override=blp_i_sprd_mid</stp>
        <tr r="T172" s="2"/>
      </tp>
      <tp>
        <v>1111.01</v>
        <stp/>
        <stp>##V3_BDPV12</stp>
        <stp>AX691342 Corp</stp>
        <stp>interval_high</stp>
        <stp>[DATA_BBG.xlsx]BBGdata!R188C20</stp>
        <stp>calc_interval=30d</stp>
        <stp>market_data_override=blp_i_sprd_mid</stp>
        <tr r="T188" s="2"/>
      </tp>
      <tp t="s">
        <v>BB</v>
        <stp/>
        <stp>##V3_BDPV12</stp>
        <stp>ZQ376350 Corp</stp>
        <stp>bb_composite</stp>
        <stp>[DATA_BBG.xlsx]BBGdata!R58C16</stp>
        <tr r="P58" s="2"/>
      </tp>
      <tp t="s">
        <v>BBB+</v>
        <stp/>
        <stp>##V3_BDPV12</stp>
        <stp>ZQ100348 Corp</stp>
        <stp>bb_composite</stp>
        <stp>[DATA_BBG.xlsx]BBGdata!R29C16</stp>
        <tr r="P29" s="2"/>
      </tp>
      <tp t="s">
        <v>EUR</v>
        <stp/>
        <stp>##V3_BDPV12</stp>
        <stp>ZQ513315 Corp</stp>
        <stp>crncy</stp>
        <stp>[DATA_BBG.xlsx]BBGdata!R9C8</stp>
        <tr r="H9" s="2"/>
      </tp>
      <tp t="s">
        <v>EUR</v>
        <stp/>
        <stp>##V3_BDPV12</stp>
        <stp>ZQ512606 Corp</stp>
        <stp>crncy</stp>
        <stp>[DATA_BBG.xlsx]BBGdata!R8C8</stp>
        <tr r="H8" s="2"/>
      </tp>
      <tp t="s">
        <v>BBB</v>
        <stp/>
        <stp>##V3_BDPV12</stp>
        <stp>AZ371883 Corp</stp>
        <stp>bb_composite</stp>
        <stp>[DATA_BBG.xlsx]BBGdata!R91C16</stp>
        <tr r="P91" s="2"/>
      </tp>
      <tp t="s">
        <v>PERP/CALL</v>
        <stp/>
        <stp>##V3_BDPV12</stp>
        <stp>AR776117 Corp</stp>
        <stp>mty_typ</stp>
        <stp>[DATA_BBG.xlsx]BBGdata!R31C7</stp>
        <tr r="G31" s="2"/>
      </tp>
      <tp t="s">
        <v>PERP/CALL</v>
        <stp/>
        <stp>##V3_BDPV12</stp>
        <stp>AN206662 Corp</stp>
        <stp>mty_typ</stp>
        <stp>[DATA_BBG.xlsx]BBGdata!R93C7</stp>
        <tr r="G93" s="2"/>
      </tp>
      <tp>
        <v>2.75</v>
        <stp/>
        <stp>##V3_BDPV12</stp>
        <stp>EK858851 Corp</stp>
        <stp>coupon</stp>
        <stp>[DATA_BBG.xlsx]BBGdata!R111C5</stp>
        <tr r="E111" s="2"/>
      </tp>
      <tp t="s">
        <v>PERP/CALL</v>
        <stp/>
        <stp>##V3_BDPV12</stp>
        <stp>EK856946 Corp</stp>
        <stp>mty_typ</stp>
        <stp>[DATA_BBG.xlsx]BBGdata!R22C7</stp>
        <tr r="G22" s="2"/>
      </tp>
      <tp t="s">
        <v>CALLABLE</v>
        <stp/>
        <stp>##V3_BDPV12</stp>
        <stp>EJ606316 Corp</stp>
        <stp>mty_typ</stp>
        <stp>[DATA_BBG.xlsx]BBGdata!R57C7</stp>
        <tr r="G57" s="2"/>
      </tp>
      <tp t="s">
        <v>XS2010039548</v>
        <stp/>
        <stp>##V3_BDPV12</stp>
        <stp>ZQ100348 Corp</stp>
        <stp>ID_ISIN</stp>
        <stp>[DATA_BBG.xlsx]BBGdata!R29C2</stp>
        <tr r="B29" s="2"/>
      </tp>
      <tp t="s">
        <v>CALLABLE</v>
        <stp/>
        <stp>##V3_BDPV12</stp>
        <stp>EK814844 Corp</stp>
        <stp>mty_typ</stp>
        <stp>[DATA_BBG.xlsx]BBGdata!R34C7</stp>
        <tr r="G34" s="2"/>
      </tp>
      <tp t="s">
        <v>XS1490960942</v>
        <stp/>
        <stp>##V3_BDPV12</stp>
        <stp>QZ498658 Corp</stp>
        <stp>ID_ISIN</stp>
        <stp>[DATA_BBG.xlsx]BBGdata!R70C2</stp>
        <tr r="B70" s="2"/>
      </tp>
      <tp t="s">
        <v>PERP/CALL</v>
        <stp/>
        <stp>##V3_BDPV12</stp>
        <stp>AQ711148 Corp</stp>
        <stp>mty_typ</stp>
        <stp>[DATA_BBG.xlsx]BBGdata!R88C7</stp>
        <tr r="G88" s="2"/>
      </tp>
      <tp t="s">
        <v>PERP/CALL</v>
        <stp/>
        <stp>##V3_BDPV12</stp>
        <stp>EK755342 Corp</stp>
        <stp>mty_typ</stp>
        <stp>[DATA_BBG.xlsx]BBGdata!R46C7</stp>
        <tr r="G46" s="2"/>
      </tp>
      <tp>
        <v>5.625</v>
        <stp/>
        <stp>##V3_BDPV12</stp>
        <stp>QJ190880 Corp</stp>
        <stp>coupon</stp>
        <stp>[DATA_BBG.xlsx]BBGdata!R49C5</stp>
        <tr r="E49" s="2"/>
      </tp>
      <tp>
        <v>4.75</v>
        <stp/>
        <stp>##V3_BDPV12</stp>
        <stp>QJ190690 Corp</stp>
        <stp>coupon</stp>
        <stp>[DATA_BBG.xlsx]BBGdata!R48C5</stp>
        <tr r="E48" s="2"/>
      </tp>
      <tp>
        <v>4.875</v>
        <stp/>
        <stp>##V3_BDPV12</stp>
        <stp>BK116008 Corp</stp>
        <stp>coupon</stp>
        <stp>[DATA_BBG.xlsx]BBGdata!R41C5</stp>
        <tr r="E41" s="2"/>
      </tp>
      <tp>
        <v>6.625</v>
        <stp/>
        <stp>##V3_BDPV12</stp>
        <stp>EK013966 Corp</stp>
        <stp>coupon</stp>
        <stp>[DATA_BBG.xlsx]BBGdata!R122C5</stp>
        <tr r="E122" s="2"/>
      </tp>
      <tp>
        <v>4</v>
        <stp/>
        <stp>##V3_BDPV12</stp>
        <stp>AU669900 Corp</stp>
        <stp>coupon</stp>
        <stp>[DATA_BBG.xlsx]BBGdata!R96C5</stp>
        <tr r="E96" s="2"/>
      </tp>
      <tp>
        <v>7</v>
        <stp/>
        <stp>##V3_BDPV12</stp>
        <stp>EJ606316 Corp</stp>
        <stp>coupon</stp>
        <stp>[DATA_BBG.xlsx]BBGdata!R57C5</stp>
        <tr r="E57" s="2"/>
      </tp>
      <tp>
        <v>5.125</v>
        <stp/>
        <stp>##V3_BDPV12</stp>
        <stp>EJ811600 Corp</stp>
        <stp>coupon</stp>
        <stp>[DATA_BBG.xlsx]BBGdata!R154C5</stp>
        <tr r="E154" s="2"/>
      </tp>
      <tp>
        <v>3.375</v>
        <stp/>
        <stp>##V3_BDPV12</stp>
        <stp>AT214421 Corp</stp>
        <stp>coupon</stp>
        <stp>[DATA_BBG.xlsx]BBGdata!R155C5</stp>
        <tr r="E155" s="2"/>
      </tp>
      <tp>
        <v>3.625</v>
        <stp/>
        <stp>##V3_BDPV12</stp>
        <stp>EK117900 Corp</stp>
        <stp>coupon</stp>
        <stp>[DATA_BBG.xlsx]BBGdata!R104C5</stp>
        <tr r="E104" s="2"/>
      </tp>
      <tp t="s">
        <v>XS2010039035</v>
        <stp/>
        <stp>##V3_BDPV12</stp>
        <stp>ZQ099270 Corp</stp>
        <stp>ID_ISIN</stp>
        <stp>[DATA_BBG.xlsx]BBGdata!R28C2</stp>
        <tr r="B28" s="2"/>
      </tp>
      <tp>
        <v>4.75</v>
        <stp/>
        <stp>##V3_BDPV12</stp>
        <stp>EK545606 Corp</stp>
        <stp>coupon</stp>
        <stp>[DATA_BBG.xlsx]BBGdata!R15C5</stp>
        <tr r="E15" s="2"/>
      </tp>
      <tp>
        <v>6.875</v>
        <stp/>
        <stp>##V3_BDPV12</stp>
        <stp>AO262515 Corp</stp>
        <stp>coupon</stp>
        <stp>[DATA_BBG.xlsx]BBGdata!R196C5</stp>
        <tr r="E196" s="2"/>
      </tp>
      <tp t="s">
        <v>PERP/CALL</v>
        <stp/>
        <stp>##V3_BDPV12</stp>
        <stp>AR738797 Corp</stp>
        <stp>mty_typ</stp>
        <stp>[DATA_BBG.xlsx]BBGdata!R75C7</stp>
        <tr r="G75" s="2"/>
      </tp>
      <tp t="s">
        <v>XS1309436753</v>
        <stp/>
        <stp>##V3_BDPV12</stp>
        <stp>QJ190690 Corp</stp>
        <stp>ID_ISIN</stp>
        <stp>[DATA_BBG.xlsx]BBGdata!R48C2</stp>
        <tr r="B48" s="2"/>
      </tp>
      <tp>
        <v>5.25</v>
        <stp/>
        <stp>##V3_BDPV12</stp>
        <stp>EK824997 Corp</stp>
        <stp>coupon</stp>
        <stp>[DATA_BBG.xlsx]BBGdata!R130C5</stp>
        <tr r="E130" s="2"/>
      </tp>
      <tp>
        <v>2.375</v>
        <stp/>
        <stp>##V3_BDPV12</stp>
        <stp>ZS023353 Corp</stp>
        <stp>coupon</stp>
        <stp>[DATA_BBG.xlsx]BBGdata!R65C5</stp>
        <tr r="E65" s="2"/>
      </tp>
      <tp>
        <v>2.25</v>
        <stp/>
        <stp>##V3_BDPV12</stp>
        <stp>EK755354 Corp</stp>
        <stp>coupon</stp>
        <stp>[DATA_BBG.xlsx]BBGdata!R42C5</stp>
        <tr r="E42" s="2"/>
      </tp>
      <tp>
        <v>1.7</v>
        <stp/>
        <stp>##V3_BDPV12</stp>
        <stp>ZP454068 Corp</stp>
        <stp>coupon</stp>
        <stp>[DATA_BBG.xlsx]BBGdata!R148C5</stp>
        <tr r="E148" s="2"/>
      </tp>
      <tp t="s">
        <v>PERP/CALL</v>
        <stp/>
        <stp>##V3_BDPV12</stp>
        <stp>ZQ099270 Corp</stp>
        <stp>mty_typ</stp>
        <stp>[DATA_BBG.xlsx]BBGdata!R28C7</stp>
        <tr r="G28" s="2"/>
      </tp>
      <tp t="s">
        <v>XS1795406658</v>
        <stp/>
        <stp>##V3_BDPV12</stp>
        <stp>AR738797 Corp</stp>
        <stp>ID_ISIN</stp>
        <stp>[DATA_BBG.xlsx]BBGdata!R75C2</stp>
        <tr r="B75" s="2"/>
      </tp>
      <tp t="s">
        <v>CALLABLE</v>
        <stp/>
        <stp>##V3_BDPV12</stp>
        <stp>QJ190690 Corp</stp>
        <stp>mty_typ</stp>
        <stp>[DATA_BBG.xlsx]BBGdata!R48C7</stp>
        <tr r="G48" s="2"/>
      </tp>
      <tp t="s">
        <v>FR0013252061</v>
        <stp/>
        <stp>##V3_BDPV12</stp>
        <stp>AN206662 Corp</stp>
        <stp>ID_ISIN</stp>
        <stp>[DATA_BBG.xlsx]BBGdata!R93C2</stp>
        <tr r="B93" s="2"/>
      </tp>
      <tp t="s">
        <v>XS1713462403</v>
        <stp/>
        <stp>##V3_BDPV12</stp>
        <stp>AR776117 Corp</stp>
        <stp>ID_ISIN</stp>
        <stp>[DATA_BBG.xlsx]BBGdata!R31C2</stp>
        <tr r="B31" s="2"/>
      </tp>
      <tp t="s">
        <v>XS1224953882</v>
        <stp/>
        <stp>##V3_BDPV12</stp>
        <stp>EK856946 Corp</stp>
        <stp>ID_ISIN</stp>
        <stp>[DATA_BBG.xlsx]BBGdata!R22C2</stp>
        <tr r="B22" s="2"/>
      </tp>
      <tp t="s">
        <v>USN4297BBC74</v>
        <stp/>
        <stp>##V3_BDPV12</stp>
        <stp>EJ606316 Corp</stp>
        <stp>ID_ISIN</stp>
        <stp>[DATA_BBG.xlsx]BBGdata!R57C2</stp>
        <tr r="B57" s="2"/>
      </tp>
      <tp>
        <v>3.375</v>
        <stp/>
        <stp>##V3_BDPV12</stp>
        <stp>ZR668027 Corp</stp>
        <stp>coupon</stp>
        <stp>[DATA_BBG.xlsx]BBGdata!R174C5</stp>
        <tr r="E174" s="2"/>
      </tp>
      <tp t="s">
        <v>PERP/CALL</v>
        <stp/>
        <stp>##V3_BDPV12</stp>
        <stp>ZQ100348 Corp</stp>
        <stp>mty_typ</stp>
        <stp>[DATA_BBG.xlsx]BBGdata!R29C7</stp>
        <tr r="G29" s="2"/>
      </tp>
      <tp t="s">
        <v>XS1207058733</v>
        <stp/>
        <stp>##V3_BDPV12</stp>
        <stp>EK814844 Corp</stp>
        <stp>ID_ISIN</stp>
        <stp>[DATA_BBG.xlsx]BBGdata!R34C2</stp>
        <tr r="B34" s="2"/>
      </tp>
      <tp t="s">
        <v>PERP/CALL</v>
        <stp/>
        <stp>##V3_BDPV12</stp>
        <stp>QZ498658 Corp</stp>
        <stp>mty_typ</stp>
        <stp>[DATA_BBG.xlsx]BBGdata!R70C7</stp>
        <tr r="G70" s="2"/>
      </tp>
      <tp t="s">
        <v>XS1195202822</v>
        <stp/>
        <stp>##V3_BDPV12</stp>
        <stp>EK755342 Corp</stp>
        <stp>ID_ISIN</stp>
        <stp>[DATA_BBG.xlsx]BBGdata!R46C2</stp>
        <tr r="B46" s="2"/>
      </tp>
      <tp t="s">
        <v>FR0013310505</v>
        <stp/>
        <stp>##V3_BDPV12</stp>
        <stp>AQ711148 Corp</stp>
        <stp>ID_ISIN</stp>
        <stp>[DATA_BBG.xlsx]BBGdata!R88C2</stp>
        <tr r="B88" s="2"/>
      </tp>
      <tp t="s">
        <v>CALLABLE</v>
        <stp/>
        <stp>##V3_BDPV12</stp>
        <stp>EK858851 Corp</stp>
        <stp>mty_typ</stp>
        <stp>[DATA_BBG.xlsx]BBGdata!R111C7</stp>
        <tr r="G111" s="2"/>
      </tp>
      <tp t="s">
        <v>XS2010032618</v>
        <stp/>
        <stp>##V3_BDPV12</stp>
        <stp>ZP659512 Corp</stp>
        <stp>ID_ISIN</stp>
        <stp>[DATA_BBG.xlsx]BBGdata!R177C2</stp>
        <tr r="B177" s="2"/>
      </tp>
      <tp>
        <v>233.43415070962354</v>
        <stp/>
        <stp>##V3_BDPV12</stp>
        <stp>QJ190690 Corp</stp>
        <stp>yas_ispread</stp>
        <stp>[DATA_BBG.xlsx]BBGdata!R48C12</stp>
        <tr r="L48" s="2"/>
      </tp>
      <tp t="s">
        <v>N</v>
        <stp/>
        <stp>##V3_BDPV12</stp>
        <stp>UV391246 Corp</stp>
        <stp>green_bond_loan_indicator</stp>
        <stp>[DATA_BBG.xlsx]BBGdata!R26C21</stp>
        <tr r="U26" s="2"/>
      </tp>
      <tp>
        <v>168.46100000000001</v>
        <stp/>
        <stp>##V3_BDPV12</stp>
        <stp>AQ077157 Corp</stp>
        <stp>interval_low</stp>
        <stp>[DATA_BBG.xlsx]BBGdata!R143C19</stp>
        <stp>calc_interval=30d</stp>
        <stp>market_data_override=blp_i_sprd_mid</stp>
        <tr r="S143" s="2"/>
      </tp>
      <tp t="s">
        <v>N</v>
        <stp/>
        <stp>##V3_BDPV12</stp>
        <stp>ZQ099270 Corp</stp>
        <stp>green_bond_loan_indicator</stp>
        <stp>[DATA_BBG.xlsx]BBGdata!R28C21</stp>
        <tr r="U28" s="2"/>
      </tp>
      <tp t="s">
        <v>N</v>
        <stp/>
        <stp>##V3_BDPV12</stp>
        <stp>EJ606316 Corp</stp>
        <stp>green_bond_loan_indicator</stp>
        <stp>[DATA_BBG.xlsx]BBGdata!R57C21</stp>
        <tr r="U57" s="2"/>
      </tp>
      <tp>
        <v>202.62300084818543</v>
        <stp/>
        <stp>##V3_BDPV12</stp>
        <stp>QJ190880 Corp</stp>
        <stp>yas_ispread</stp>
        <stp>[DATA_BBG.xlsx]BBGdata!R49C12</stp>
        <tr r="L49" s="2"/>
      </tp>
      <tp t="s">
        <v>CALLABLE</v>
        <stp/>
        <stp>##V3_BDPV12</stp>
        <stp>AM714338 Corp</stp>
        <stp>mty_typ</stp>
        <stp>[DATA_BBG.xlsx]BBGdata!R139C7</stp>
        <tr r="G139" s="2"/>
      </tp>
      <tp t="s">
        <v>CALLABLE</v>
        <stp/>
        <stp>##V3_BDPV12</stp>
        <stp>EK888464 Corp</stp>
        <stp>mty_typ</stp>
        <stp>[DATA_BBG.xlsx]BBGdata!R141C7</stp>
        <tr r="G141" s="2"/>
      </tp>
      <tp>
        <v>1500000000</v>
        <stp/>
        <stp>##V3_BDPV12</stp>
        <stp>AT214434 Corp</stp>
        <stp>amt_outstanding</stp>
        <stp>[DATA_BBG.xlsx]BBGdata!R159C9</stp>
        <tr r="I159" s="2"/>
      </tp>
      <tp t="s">
        <v>N</v>
        <stp/>
        <stp>##V3_BDPV12</stp>
        <stp>BK123260 Corp</stp>
        <stp>green_bond_loan_indicator</stp>
        <stp>[DATA_BBG.xlsx]BBGdata!R38C21</stp>
        <tr r="U38" s="2"/>
      </tp>
      <tp t="s">
        <v>Y</v>
        <stp/>
        <stp>##V3_BDPV12</stp>
        <stp>AW770805 Corp</stp>
        <stp>green_bond_loan_indicator</stp>
        <stp>[DATA_BBG.xlsx]BBGdata!R90C21</stp>
        <tr r="U90" s="2"/>
      </tp>
      <tp t="s">
        <v>N</v>
        <stp/>
        <stp>##V3_BDPV12</stp>
        <stp>EK508523 Corp</stp>
        <stp>green_bond_loan_indicator</stp>
        <stp>[DATA_BBG.xlsx]BBGdata!R66C21</stp>
        <tr r="U66" s="2"/>
      </tp>
      <tp>
        <v>236.39211158632668</v>
        <stp/>
        <stp>##V3_BDPV12</stp>
        <stp>QZ730458 Corp</stp>
        <stp>yas_ispread</stp>
        <stp>[DATA_BBG.xlsx]BBGdata!R47C12</stp>
        <tr r="L47" s="2"/>
      </tp>
      <tp>
        <v>88.26</v>
        <stp/>
        <stp>##V3_BDPV12</stp>
        <stp>EK117900 Corp</stp>
        <stp>interval_low</stp>
        <stp>[DATA_BBG.xlsx]BBGdata!R105C19</stp>
        <stp>calc_interval=30d</stp>
        <stp>market_data_override=blp_i_sprd_mid</stp>
        <tr r="S105" s="2"/>
      </tp>
      <tp>
        <v>88.26</v>
        <stp/>
        <stp>##V3_BDPV12</stp>
        <stp>EK117900 Corp</stp>
        <stp>interval_low</stp>
        <stp>[DATA_BBG.xlsx]BBGdata!R104C19</stp>
        <stp>calc_interval=30d</stp>
        <stp>market_data_override=blp_i_sprd_mid</stp>
        <tr r="S104" s="2"/>
      </tp>
      <tp>
        <v>493.61895222981769</v>
        <stp/>
        <stp>##V3_BDPV12</stp>
        <stp>ZR668027 Corp</stp>
        <stp>interval_avg</stp>
        <stp>[DATA_BBG.xlsx]BBGdata!R174C17</stp>
        <stp>calc_interval=30d</stp>
        <stp>market_data_override=blp_i_sprd_mid</stp>
        <tr r="Q174" s="2"/>
      </tp>
      <tp>
        <v>475.37089655172412</v>
        <stp/>
        <stp>##V3_BDPV12</stp>
        <stp>ZQ578143 Corp</stp>
        <stp>interval_avg</stp>
        <stp>[DATA_BBG.xlsx]BBGdata!R175C17</stp>
        <stp>calc_interval=30d</stp>
        <stp>market_data_override=blp_i_sprd_mid</stp>
        <tr r="Q175" s="2"/>
      </tp>
      <tp>
        <v>332.69900000000001</v>
        <stp/>
        <stp>##V3_BDPV12</stp>
        <stp>BK293686 Corp</stp>
        <stp>interval_low</stp>
        <stp>[DATA_BBG.xlsx]BBGdata!R138C19</stp>
        <stp>calc_interval=30d</stp>
        <stp>market_data_override=blp_i_sprd_mid</stp>
        <tr r="S138" s="2"/>
      </tp>
      <tp>
        <v>0</v>
        <stp/>
        <stp>##V3_BDPV12</stp>
        <stp>EK888464 Corp</stp>
        <stp>amt_outstanding</stp>
        <stp>[DATA_BBG.xlsx]BBGdata!R141C9</stp>
        <tr r="I141" s="2"/>
      </tp>
      <tp t="s">
        <v>PERP/CALL</v>
        <stp/>
        <stp>##V3_BDPV12</stp>
        <stp>AT214434 Corp</stp>
        <stp>mty_typ</stp>
        <stp>[DATA_BBG.xlsx]BBGdata!R159C7</stp>
        <tr r="G159" s="2"/>
      </tp>
      <tp>
        <v>900000000</v>
        <stp/>
        <stp>##V3_BDPV12</stp>
        <stp>AM714338 Corp</stp>
        <stp>amt_outstanding</stp>
        <stp>[DATA_BBG.xlsx]BBGdata!R139C9</stp>
        <tr r="I139" s="2"/>
      </tp>
      <tp>
        <v>489.88</v>
        <stp/>
        <stp>##V3_BDPV12</stp>
        <stp>EK824997 Corp</stp>
        <stp>interval_low</stp>
        <stp>[DATA_BBG.xlsx]BBGdata!R130C19</stp>
        <stp>calc_interval=30d</stp>
        <stp>market_data_override=blp_i_sprd_mid</stp>
        <tr r="S130" s="2"/>
      </tp>
      <tp>
        <v>310.39499999999998</v>
        <stp/>
        <stp>##V3_BDPV12</stp>
        <stp>EK825033 Corp</stp>
        <stp>interval_low</stp>
        <stp>[DATA_BBG.xlsx]BBGdata!R129C19</stp>
        <stp>calc_interval=30d</stp>
        <stp>market_data_override=blp_i_sprd_mid</stp>
        <tr r="S129" s="2"/>
      </tp>
      <tp>
        <v>212.04558445718308</v>
        <stp/>
        <stp>##V3_BDPV12</stp>
        <stp>QZ730280 Corp</stp>
        <stp>yas_ispread</stp>
        <stp>[DATA_BBG.xlsx]BBGdata!R44C12</stp>
        <tr r="L44" s="2"/>
      </tp>
      <tp>
        <v>201.18007142857141</v>
        <stp/>
        <stp>##V3_BDPV12</stp>
        <stp>UV309787 Corp</stp>
        <stp>interval_avg</stp>
        <stp>[DATA_BBG.xlsx]BBGdata!R191C17</stp>
        <stp>calc_interval=30d</stp>
        <stp>market_data_override=blp_i_sprd_mid</stp>
        <tr r="Q191" s="2"/>
      </tp>
      <tp>
        <v>319.91500000000002</v>
        <stp/>
        <stp>##V3_BDPV12</stp>
        <stp>EK811579 Corp</stp>
        <stp>interval_low</stp>
        <stp>[DATA_BBG.xlsx]BBGdata!R161C19</stp>
        <stp>calc_interval=30d</stp>
        <stp>market_data_override=blp_i_sprd_mid</stp>
        <tr r="S161" s="2"/>
      </tp>
      <tp>
        <v>148.98699999999999</v>
        <stp/>
        <stp>##V3_BDPV12</stp>
        <stp>EJ723329 Corp</stp>
        <stp>interval_low</stp>
        <stp>[DATA_BBG.xlsx]BBGdata!R142C19</stp>
        <stp>calc_interval=30d</stp>
        <stp>market_data_override=blp_i_sprd_mid</stp>
        <tr r="S142" s="2"/>
      </tp>
      <tp>
        <v>376.38749999999999</v>
        <stp/>
        <stp>##V3_BDPV12</stp>
        <stp>EK027221 Corp</stp>
        <stp>interval_low</stp>
        <stp>[DATA_BBG.xlsx]BBGdata!R103C19</stp>
        <stp>calc_interval=30d</stp>
        <stp>market_data_override=blp_i_sprd_mid</stp>
        <tr r="S103" s="2"/>
      </tp>
      <tp>
        <v>538951000</v>
        <stp/>
        <stp>##V3_BDPV12</stp>
        <stp>EK858851 Corp</stp>
        <stp>amt_outstanding</stp>
        <stp>[DATA_BBG.xlsx]BBGdata!R111C9</stp>
        <tr r="I111" s="2"/>
      </tp>
      <tp>
        <v>18.085728762260846</v>
        <stp/>
        <stp>##V3_BDPV12</stp>
        <stp>EK508523 Corp</stp>
        <stp>interval_std_dev</stp>
        <stp>[DATA_BBG.xlsx]BBGdata!R66C18</stp>
        <stp>calc_interval=30d</stp>
        <stp>market_data_override=blp_i_sprd_mid</stp>
        <tr r="R66" s="2"/>
      </tp>
      <tp>
        <v>26.169587287404891</v>
        <stp/>
        <stp>##V3_BDPV12</stp>
        <stp>AZ018655 Corp</stp>
        <stp>interval_std_dev</stp>
        <stp>[DATA_BBG.xlsx]BBGdata!R16C18</stp>
        <stp>calc_interval=30d</stp>
        <stp>market_data_override=blp_i_sprd_mid</stp>
        <tr r="R16" s="2"/>
      </tp>
      <tp>
        <v>4.1518891766633335</v>
        <stp/>
        <stp>##V3_BDPV12</stp>
        <stp>BJ924355 Corp</stp>
        <stp>interval_std_dev</stp>
        <stp>[DATA_BBG.xlsx]BBGdata!R27C18</stp>
        <stp>calc_interval=30d</stp>
        <stp>market_data_override=blp_i_sprd_mid</stp>
        <tr r="R27" s="2"/>
      </tp>
      <tp>
        <v>29.107282774882059</v>
        <stp/>
        <stp>##V3_BDPV12</stp>
        <stp>AX895488 Corp</stp>
        <stp>interval_std_dev</stp>
        <stp>[DATA_BBG.xlsx]BBGdata!R45C18</stp>
        <stp>calc_interval=30d</stp>
        <stp>market_data_override=blp_i_sprd_mid</stp>
        <tr r="R45" s="2"/>
      </tp>
      <tp>
        <v>57.552503207576713</v>
        <stp/>
        <stp>##V3_BDPV12</stp>
        <stp>EK755354 Corp</stp>
        <stp>interval_std_dev</stp>
        <stp>[DATA_BBG.xlsx]BBGdata!R42C18</stp>
        <stp>calc_interval=30d</stp>
        <stp>market_data_override=blp_i_sprd_mid</stp>
        <tr r="R42" s="2"/>
      </tp>
      <tp>
        <v>17.947286351237985</v>
        <stp/>
        <stp>##V3_BDPV12</stp>
        <stp>BJ736567 Corp</stp>
        <stp>interval_std_dev</stp>
        <stp>[DATA_BBG.xlsx]BBGdata!R10C18</stp>
        <stp>calc_interval=30d</stp>
        <stp>market_data_override=blp_i_sprd_mid</stp>
        <tr r="R10" s="2"/>
      </tp>
      <tp>
        <v>16.218005423031457</v>
        <stp/>
        <stp>##V3_BDPV12</stp>
        <stp>EJ744879 Corp</stp>
        <stp>interval_std_dev</stp>
        <stp>[DATA_BBG.xlsx]BBGdata!R87C18</stp>
        <stp>calc_interval=30d</stp>
        <stp>market_data_override=blp_i_sprd_mid</stp>
        <tr r="R87" s="2"/>
      </tp>
      <tp>
        <v>645.58100000000002</v>
        <stp/>
        <stp>##V3_BDPV12</stp>
        <stp>ZP659512 Corp</stp>
        <stp>interval_high</stp>
        <stp>[DATA_BBG.xlsx]BBGdata!R177C20</stp>
        <stp>calc_interval=30d</stp>
        <stp>market_data_override=blp_i_sprd_mid</stp>
        <tr r="T177" s="2"/>
      </tp>
      <tp t="s">
        <v>BBB</v>
        <stp/>
        <stp>##V3_BDPV12</stp>
        <stp>AR776117 Corp</stp>
        <stp>bb_composite</stp>
        <stp>[DATA_BBG.xlsx]BBGdata!R31C16</stp>
        <tr r="P31" s="2"/>
      </tp>
      <tp t="s">
        <v>BBB+</v>
        <stp/>
        <stp>##V3_BDPV12</stp>
        <stp>ZQ099270 Corp</stp>
        <stp>bb_composite</stp>
        <stp>[DATA_BBG.xlsx]BBGdata!R28C16</stp>
        <tr r="P28" s="2"/>
      </tp>
      <tp t="s">
        <v>CALLABLE</v>
        <stp/>
        <stp>##V3_BDPV12</stp>
        <stp>BJ924355 Corp</stp>
        <stp>mty_typ</stp>
        <stp>[DATA_BBG.xlsx]BBGdata!R27C7</stp>
        <tr r="G27" s="2"/>
      </tp>
      <tp>
        <v>2.75</v>
        <stp/>
        <stp>##V3_BDPV12</stp>
        <stp>UV391246 Corp</stp>
        <stp>coupon</stp>
        <stp>[DATA_BBG.xlsx]BBGdata!R26C5</stp>
        <tr r="E26" s="2"/>
      </tp>
      <tp t="s">
        <v>CALLABLE</v>
        <stp/>
        <stp>##V3_BDPV12</stp>
        <stp>AU654475 Corp</stp>
        <stp>mty_typ</stp>
        <stp>[DATA_BBG.xlsx]BBGdata!R80C7</stp>
        <tr r="G80" s="2"/>
      </tp>
      <tp>
        <v>1.5</v>
        <stp/>
        <stp>##V3_BDPV12</stp>
        <stp>ZP482524 Corp</stp>
        <stp>coupon</stp>
        <stp>[DATA_BBG.xlsx]BBGdata!R17C5</stp>
        <tr r="E17" s="2"/>
      </tp>
      <tp t="s">
        <v>CALLABLE</v>
        <stp/>
        <stp>##V3_BDPV12</stp>
        <stp>BG013162 Corp</stp>
        <stp>mty_typ</stp>
        <stp>[DATA_BBG.xlsx]BBGdata!R83C7</stp>
        <tr r="G83" s="2"/>
      </tp>
      <tp t="s">
        <v>CALLABLE</v>
        <stp/>
        <stp>##V3_BDPV12</stp>
        <stp>EK864970 Corp</stp>
        <stp>mty_typ</stp>
        <stp>[DATA_BBG.xlsx]BBGdata!R56C7</stp>
        <tr r="G56" s="2"/>
      </tp>
      <tp>
        <v>1.75</v>
        <stp/>
        <stp>##V3_BDPV12</stp>
        <stp>AP691131 Corp</stp>
        <stp>coupon</stp>
        <stp>[DATA_BBG.xlsx]BBGdata!R24C5</stp>
        <tr r="E24" s="2"/>
      </tp>
      <tp>
        <v>3.625</v>
        <stp/>
        <stp>##V3_BDPV12</stp>
        <stp>AM717420 Corp</stp>
        <stp>coupon</stp>
        <stp>[DATA_BBG.xlsx]BBGdata!R135C5</stp>
        <tr r="E135" s="2"/>
      </tp>
      <tp>
        <v>2.625</v>
        <stp/>
        <stp>##V3_BDPV12</stp>
        <stp>AQ234625 Corp</stp>
        <stp>coupon</stp>
        <stp>[DATA_BBG.xlsx]BBGdata!R71C5</stp>
        <tr r="E71" s="2"/>
      </tp>
      <tp>
        <v>3.75</v>
        <stp/>
        <stp>##V3_BDPV12</stp>
        <stp>EK352403 Corp</stp>
        <stp>coupon</stp>
        <stp>[DATA_BBG.xlsx]BBGdata!R7C5</stp>
        <tr r="E7" s="2"/>
      </tp>
      <tp>
        <v>2.875</v>
        <stp/>
        <stp>##V3_BDPV12</stp>
        <stp>AS146490 Corp</stp>
        <stp>coupon</stp>
        <stp>[DATA_BBG.xlsx]BBGdata!R170C5</stp>
        <tr r="E170" s="2"/>
      </tp>
      <tp>
        <v>4.625</v>
        <stp/>
        <stp>##V3_BDPV12</stp>
        <stp>LW253022 Corp</stp>
        <stp>coupon</stp>
        <stp>[DATA_BBG.xlsx]BBGdata!R61C5</stp>
        <tr r="E61" s="2"/>
      </tp>
      <tp>
        <v>3.75</v>
        <stp/>
        <stp>##V3_BDPV12</stp>
        <stp>EK131366 Corp</stp>
        <stp>coupon</stp>
        <stp>[DATA_BBG.xlsx]BBGdata!R151C5</stp>
        <tr r="E151" s="2"/>
      </tp>
      <tp>
        <v>5.625</v>
        <stp/>
        <stp>##V3_BDPV12</stp>
        <stp>AL211915 Corp</stp>
        <stp>coupon</stp>
        <stp>[DATA_BBG.xlsx]BBGdata!R62C5</stp>
        <tr r="E62" s="2"/>
      </tp>
      <tp>
        <v>3.75</v>
        <stp/>
        <stp>##V3_BDPV12</stp>
        <stp>BJ736567 Corp</stp>
        <stp>coupon</stp>
        <stp>[DATA_BBG.xlsx]BBGdata!R10C5</stp>
        <tr r="E10" s="2"/>
      </tp>
      <tp>
        <v>2.625</v>
        <stp/>
        <stp>##V3_BDPV12</stp>
        <stp>EK634166 Corp</stp>
        <stp>coupon</stp>
        <stp>[DATA_BBG.xlsx]BBGdata!R11C5</stp>
        <tr r="E11" s="2"/>
      </tp>
      <tp>
        <v>3.625</v>
        <stp/>
        <stp>##V3_BDPV12</stp>
        <stp>EK117900 Corp</stp>
        <stp>coupon</stp>
        <stp>[DATA_BBG.xlsx]BBGdata!R105C5</stp>
        <tr r="E105" s="2"/>
      </tp>
      <tp>
        <v>5.375</v>
        <stp/>
        <stp>##V3_BDPV12</stp>
        <stp>EJ516233 Corp</stp>
        <stp>coupon</stp>
        <stp>[DATA_BBG.xlsx]BBGdata!R97C5</stp>
        <tr r="E97" s="2"/>
      </tp>
      <tp>
        <v>5</v>
        <stp/>
        <stp>##V3_BDPV12</stp>
        <stp>EK508523 Corp</stp>
        <stp>coupon</stp>
        <stp>[DATA_BBG.xlsx]BBGdata!R66C5</stp>
        <tr r="E66" s="2"/>
      </tp>
      <tp t="s">
        <v>XS1309436910</v>
        <stp/>
        <stp>##V3_BDPV12</stp>
        <stp>QJ190880 Corp</stp>
        <stp>ID_ISIN</stp>
        <stp>[DATA_BBG.xlsx]BBGdata!R49C2</stp>
        <tr r="B49" s="2"/>
      </tp>
      <tp>
        <v>4.875</v>
        <stp/>
        <stp>##V3_BDPV12</stp>
        <stp>AU654475 Corp</stp>
        <stp>coupon</stp>
        <stp>[DATA_BBG.xlsx]BBGdata!R80C5</stp>
        <tr r="E80" s="2"/>
      </tp>
      <tp t="s">
        <v>USQ12441AA19</v>
        <stp/>
        <stp>##V3_BDPV12</stp>
        <stp>QJ201811 Corp</stp>
        <stp>ID_ISIN</stp>
        <stp>[DATA_BBG.xlsx]BBGdata!R51C2</stp>
        <tr r="B51" s="2"/>
      </tp>
      <tp t="s">
        <v>PERP/CALL</v>
        <stp/>
        <stp>##V3_BDPV12</stp>
        <stp>AU669900 Corp</stp>
        <stp>mty_typ</stp>
        <stp>[DATA_BBG.xlsx]BBGdata!R96C7</stp>
        <tr r="G96" s="2"/>
      </tp>
      <tp>
        <v>3.375</v>
        <stp/>
        <stp>##V3_BDPV12</stp>
        <stp>AS640440 Corp</stp>
        <stp>coupon</stp>
        <stp>[DATA_BBG.xlsx]BBGdata!R120C5</stp>
        <tr r="E120" s="2"/>
      </tp>
      <tp>
        <v>3.75</v>
        <stp/>
        <stp>##V3_BDPV12</stp>
        <stp>QZ498658 Corp</stp>
        <stp>coupon</stp>
        <stp>[DATA_BBG.xlsx]BBGdata!R70C5</stp>
        <tr r="E70" s="2"/>
      </tp>
      <tp>
        <v>3.25</v>
        <stp/>
        <stp>##V3_BDPV12</stp>
        <stp>BK122273 Corp</stp>
        <stp>coupon</stp>
        <stp>[DATA_BBG.xlsx]BBGdata!R37C5</stp>
        <tr r="E37" s="2"/>
      </tp>
      <tp t="s">
        <v>CALLABLE</v>
        <stp/>
        <stp>##V3_BDPV12</stp>
        <stp>QJ190880 Corp</stp>
        <stp>mty_typ</stp>
        <stp>[DATA_BBG.xlsx]BBGdata!R49C7</stp>
        <tr r="G49" s="2"/>
      </tp>
      <tp t="s">
        <v>CALLABLE</v>
        <stp/>
        <stp>##V3_BDPV12</stp>
        <stp>QJ201811 Corp</stp>
        <stp>mty_typ</stp>
        <stp>[DATA_BBG.xlsx]BBGdata!R51C7</stp>
        <tr r="G51" s="2"/>
      </tp>
      <tp t="s">
        <v>FR0013367612</v>
        <stp/>
        <stp>##V3_BDPV12</stp>
        <stp>AU669900 Corp</stp>
        <stp>ID_ISIN</stp>
        <stp>[DATA_BBG.xlsx]BBGdata!R96C2</stp>
        <tr r="B96" s="2"/>
      </tp>
      <tp t="s">
        <v>DE000A289N78</v>
        <stp/>
        <stp>##V3_BDPV12</stp>
        <stp>BJ924355 Corp</stp>
        <stp>ID_ISIN</stp>
        <stp>[DATA_BBG.xlsx]BBGdata!R27C2</stp>
        <tr r="B27" s="2"/>
      </tp>
      <tp t="s">
        <v>XS1888180996</v>
        <stp/>
        <stp>##V3_BDPV12</stp>
        <stp>AU654475 Corp</stp>
        <stp>ID_ISIN</stp>
        <stp>[DATA_BBG.xlsx]BBGdata!R80C2</stp>
        <tr r="B80" s="2"/>
      </tp>
      <tp t="s">
        <v>XS2119468572</v>
        <stp/>
        <stp>##V3_BDPV12</stp>
        <stp>BG013162 Corp</stp>
        <stp>ID_ISIN</stp>
        <stp>[DATA_BBG.xlsx]BBGdata!R83C2</stp>
        <tr r="B83" s="2"/>
      </tp>
      <tp t="s">
        <v>XS1222594472</v>
        <stp/>
        <stp>##V3_BDPV12</stp>
        <stp>EK864970 Corp</stp>
        <stp>ID_ISIN</stp>
        <stp>[DATA_BBG.xlsx]BBGdata!R56C2</stp>
        <tr r="B56" s="2"/>
      </tp>
      <tp t="s">
        <v>N</v>
        <stp/>
        <stp>##V3_BDPV12</stp>
        <stp>ZP482524 Corp</stp>
        <stp>green_bond_loan_indicator</stp>
        <stp>[DATA_BBG.xlsx]BBGdata!R17C21</stp>
        <tr r="U17" s="2"/>
      </tp>
      <tp>
        <v>248.387</v>
        <stp/>
        <stp>##V3_BDPV12</stp>
        <stp>AS640440 Corp</stp>
        <stp>interval_low</stp>
        <stp>[DATA_BBG.xlsx]BBGdata!R120C19</stp>
        <stp>calc_interval=30d</stp>
        <stp>market_data_override=blp_i_sprd_mid</stp>
        <tr r="S120" s="2"/>
      </tp>
      <tp t="s">
        <v>XS1982704824</v>
        <stp/>
        <stp>##V3_BDPV12</stp>
        <stp>ZS108668 Corp</stp>
        <stp>ID_ISIN</stp>
        <stp>[DATA_BBG.xlsx]BBGdata!R187C2</stp>
        <tr r="B187" s="2"/>
      </tp>
      <tp t="s">
        <v>N</v>
        <stp/>
        <stp>##V3_BDPV12</stp>
        <stp>QJ191077 Corp</stp>
        <stp>green_bond_loan_indicator</stp>
        <stp>[DATA_BBG.xlsx]BBGdata!R52C21</stp>
        <tr r="U52" s="2"/>
      </tp>
      <tp>
        <v>191.65199999999999</v>
        <stp/>
        <stp>##V3_BDPV12</stp>
        <stp>AU216832 Corp</stp>
        <stp>interval_low</stp>
        <stp>[DATA_BBG.xlsx]BBGdata!R149C19</stp>
        <stp>calc_interval=30d</stp>
        <stp>market_data_override=blp_i_sprd_mid</stp>
        <tr r="S149" s="2"/>
      </tp>
      <tp t="s">
        <v>XS1254119750</v>
        <stp/>
        <stp>##V3_BDPV12</stp>
        <stp>UV323151 Corp</stp>
        <stp>ID_ISIN</stp>
        <stp>[DATA_BBG.xlsx]BBGdata!R113C2</stp>
        <tr r="B113" s="2"/>
      </tp>
      <tp>
        <v>226.71210164254472</v>
        <stp/>
        <stp>##V3_BDPV12</stp>
        <stp>QJ191077 Corp</stp>
        <stp>yas_ispread</stp>
        <stp>[DATA_BBG.xlsx]BBGdata!R52C12</stp>
        <tr r="L52" s="2"/>
      </tp>
      <tp>
        <v>156.511</v>
        <stp/>
        <stp>##V3_BDPV12</stp>
        <stp>AR810587 Corp</stp>
        <stp>interval_low</stp>
        <stp>[DATA_BBG.xlsx]BBGdata!R125C19</stp>
        <stp>calc_interval=30d</stp>
        <stp>market_data_override=blp_i_sprd_mid</stp>
        <tr r="S125" s="2"/>
      </tp>
      <tp t="s">
        <v>N</v>
        <stp/>
        <stp>##V3_BDPV12</stp>
        <stp>EK024568 Corp</stp>
        <stp>green_bond_loan_indicator</stp>
        <stp>[DATA_BBG.xlsx]BBGdata!R98C21</stp>
        <tr r="U98" s="2"/>
      </tp>
      <tp t="s">
        <v>PERP/CALL</v>
        <stp/>
        <stp>##V3_BDPV12</stp>
        <stp>AM888722 Corp</stp>
        <stp>mty_typ</stp>
        <stp>[DATA_BBG.xlsx]BBGdata!R114C7</stp>
        <tr r="G114" s="2"/>
      </tp>
      <tp t="s">
        <v>N</v>
        <stp/>
        <stp>##V3_BDPV12</stp>
        <stp>AU669900 Corp</stp>
        <stp>green_bond_loan_indicator</stp>
        <stp>[DATA_BBG.xlsx]BBGdata!R96C21</stp>
        <tr r="U96" s="2"/>
      </tp>
      <tp t="s">
        <v>N</v>
        <stp/>
        <stp>##V3_BDPV12</stp>
        <stp>ZQ376350 Corp</stp>
        <stp>green_bond_loan_indicator</stp>
        <stp>[DATA_BBG.xlsx]BBGdata!R58C21</stp>
        <tr r="U58" s="2"/>
      </tp>
      <tp t="s">
        <v>CALLABLE</v>
        <stp/>
        <stp>##V3_BDPV12</stp>
        <stp>EK628291 Corp</stp>
        <stp>mty_typ</stp>
        <stp>[DATA_BBG.xlsx]BBGdata!R150C7</stp>
        <tr r="G150" s="2"/>
      </tp>
      <tp>
        <v>306.57546291555565</v>
        <stp/>
        <stp>##V3_BDPV12</stp>
        <stp>QJ201812 Corp</stp>
        <stp>yas_ispread</stp>
        <stp>[DATA_BBG.xlsx]BBGdata!R50C12</stp>
        <tr r="L50" s="2"/>
      </tp>
      <tp>
        <v>311.85396266841383</v>
        <stp/>
        <stp>##V3_BDPV12</stp>
        <stp>QJ201811 Corp</stp>
        <stp>yas_ispread</stp>
        <stp>[DATA_BBG.xlsx]BBGdata!R51C12</stp>
        <tr r="L51" s="2"/>
      </tp>
      <tp t="s">
        <v>N</v>
        <stp/>
        <stp>##V3_BDPV12</stp>
        <stp>ZR441424 Corp</stp>
        <stp>green_bond_loan_indicator</stp>
        <stp>[DATA_BBG.xlsx]BBGdata!R94C21</stp>
        <tr r="U94" s="2"/>
      </tp>
      <tp t="s">
        <v>N</v>
        <stp/>
        <stp>##V3_BDPV12</stp>
        <stp>AR776117 Corp</stp>
        <stp>green_bond_loan_indicator</stp>
        <stp>[DATA_BBG.xlsx]BBGdata!R31C21</stp>
        <tr r="U31" s="2"/>
      </tp>
      <tp t="s">
        <v>N</v>
        <stp/>
        <stp>##V3_BDPV12</stp>
        <stp>BK122273 Corp</stp>
        <stp>green_bond_loan_indicator</stp>
        <stp>[DATA_BBG.xlsx]BBGdata!R37C21</stp>
        <tr r="U37" s="2"/>
      </tp>
      <tp t="s">
        <v>N</v>
        <stp/>
        <stp>##V3_BDPV12</stp>
        <stp>EJ516233 Corp</stp>
        <stp>green_bond_loan_indicator</stp>
        <stp>[DATA_BBG.xlsx]BBGdata!R97C21</stp>
        <tr r="U97" s="2"/>
      </tp>
      <tp t="s">
        <v>N</v>
        <stp/>
        <stp>##V3_BDPV12</stp>
        <stp>BG013162 Corp</stp>
        <stp>green_bond_loan_indicator</stp>
        <stp>[DATA_BBG.xlsx]BBGdata!R83C21</stp>
        <tr r="U83" s="2"/>
      </tp>
      <tp t="s">
        <v>CALLABLE</v>
        <stp/>
        <stp>##V3_BDPV12</stp>
        <stp>EJ670730 Corp</stp>
        <stp>mty_typ</stp>
        <stp>[DATA_BBG.xlsx]BBGdata!R118C7</stp>
        <tr r="G118" s="2"/>
      </tp>
      <tp>
        <v>297423999.99999988</v>
        <stp/>
        <stp>##V3_BDPV12</stp>
        <stp>EJ670730 Corp</stp>
        <stp>amt_outstanding</stp>
        <stp>[DATA_BBG.xlsx]BBGdata!R118C9</stp>
        <tr r="I118" s="2"/>
      </tp>
      <tp>
        <v>422.38962068965515</v>
        <stp/>
        <stp>##V3_BDPV12</stp>
        <stp>ZP989429 Corp</stp>
        <stp>interval_avg</stp>
        <stp>[DATA_BBG.xlsx]BBGdata!R172C17</stp>
        <stp>calc_interval=30d</stp>
        <stp>market_data_override=blp_i_sprd_mid</stp>
        <tr r="Q172" s="2"/>
      </tp>
      <tp>
        <v>405.25013793103443</v>
        <stp/>
        <stp>##V3_BDPV12</stp>
        <stp>QZ912649 Corp</stp>
        <stp>interval_avg</stp>
        <stp>[DATA_BBG.xlsx]BBGdata!R178C17</stp>
        <stp>calc_interval=30d</stp>
        <stp>market_data_override=blp_i_sprd_mid</stp>
        <tr r="Q178" s="2"/>
      </tp>
      <tp>
        <v>719.37679310344834</v>
        <stp/>
        <stp>##V3_BDPV12</stp>
        <stp>ZQ258633 Corp</stp>
        <stp>interval_avg</stp>
        <stp>[DATA_BBG.xlsx]BBGdata!R164C17</stp>
        <stp>calc_interval=30d</stp>
        <stp>market_data_override=blp_i_sprd_mid</stp>
        <tr r="Q164" s="2"/>
      </tp>
      <tp>
        <v>600000000</v>
        <stp/>
        <stp>##V3_BDPV12</stp>
        <stp>EK628291 Corp</stp>
        <stp>amt_outstanding</stp>
        <stp>[DATA_BBG.xlsx]BBGdata!R150C9</stp>
        <tr r="I150" s="2"/>
      </tp>
      <tp>
        <v>527.82975862068963</v>
        <stp/>
        <stp>##V3_BDPV12</stp>
        <stp>ZP659512 Corp</stp>
        <stp>interval_avg</stp>
        <stp>[DATA_BBG.xlsx]BBGdata!R177C17</stp>
        <stp>calc_interval=30d</stp>
        <stp>market_data_override=blp_i_sprd_mid</stp>
        <tr r="Q177" s="2"/>
      </tp>
      <tp>
        <v>1100000000</v>
        <stp/>
        <stp>##V3_BDPV12</stp>
        <stp>AM888722 Corp</stp>
        <stp>amt_outstanding</stp>
        <stp>[DATA_BBG.xlsx]BBGdata!R114C9</stp>
        <tr r="I114" s="2"/>
      </tp>
      <tp>
        <v>400.04399999999998</v>
        <stp/>
        <stp>##V3_BDPV12</stp>
        <stp>EJ516173 Corp</stp>
        <stp>interval_low</stp>
        <stp>[DATA_BBG.xlsx]BBGdata!R100C19</stp>
        <stp>calc_interval=30d</stp>
        <stp>market_data_override=blp_i_sprd_mid</stp>
        <tr r="S100" s="2"/>
      </tp>
      <tp>
        <v>254.661</v>
        <stp/>
        <stp>##V3_BDPV12</stp>
        <stp>EJ575377 Corp</stp>
        <stp>interval_low</stp>
        <stp>[DATA_BBG.xlsx]BBGdata!R133C19</stp>
        <stp>calc_interval=30d</stp>
        <stp>market_data_override=blp_i_sprd_mid</stp>
        <tr r="S133" s="2"/>
      </tp>
      <tp t="s">
        <v>#N/A N/A</v>
        <stp/>
        <stp>##V3_BDPV12</stp>
        <stp>UV785974 Corp</stp>
        <stp>interval_avg</stp>
        <stp>[DATA_BBG.xlsx]BBGdata!R146C17</stp>
        <stp>calc_interval=30d</stp>
        <stp>market_data_override=blp_i_sprd_mid</stp>
        <tr r="Q146" s="2"/>
      </tp>
      <tp>
        <v>18.900877803461391</v>
        <stp/>
        <stp>##V3_BDPV12</stp>
        <stp>AU692498 Corp</stp>
        <stp>interval_std_dev</stp>
        <stp>[DATA_BBG.xlsx]BBGdata!R79C18</stp>
        <stp>calc_interval=30d</stp>
        <stp>market_data_override=blp_i_sprd_mid</stp>
        <tr r="R79" s="2"/>
      </tp>
      <tp>
        <v>24.652441758728234</v>
        <stp/>
        <stp>##V3_BDPV12</stp>
        <stp>EK814844 Corp</stp>
        <stp>interval_std_dev</stp>
        <stp>[DATA_BBG.xlsx]BBGdata!R34C18</stp>
        <stp>calc_interval=30d</stp>
        <stp>market_data_override=blp_i_sprd_mid</stp>
        <tr r="R34" s="2"/>
      </tp>
      <tp>
        <v>22.063717192183141</v>
        <stp/>
        <stp>##V3_BDPV12</stp>
        <stp>BK115993 Corp</stp>
        <stp>interval_std_dev</stp>
        <stp>[DATA_BBG.xlsx]BBGdata!R40C18</stp>
        <stp>calc_interval=30d</stp>
        <stp>market_data_override=blp_i_sprd_mid</stp>
        <tr r="R40" s="2"/>
      </tp>
      <tp>
        <v>28.749081666207115</v>
        <stp/>
        <stp>##V3_BDPV12</stp>
        <stp>QZ498658 Corp</stp>
        <stp>interval_std_dev</stp>
        <stp>[DATA_BBG.xlsx]BBGdata!R70C18</stp>
        <stp>calc_interval=30d</stp>
        <stp>market_data_override=blp_i_sprd_mid</stp>
        <tr r="R70" s="2"/>
      </tp>
      <tp>
        <v>17.809061463807545</v>
        <stp/>
        <stp>##V3_BDPV12</stp>
        <stp>ZR570567 Corp</stp>
        <stp>interval_std_dev</stp>
        <stp>[DATA_BBG.xlsx]BBGdata!R67C18</stp>
        <stp>calc_interval=30d</stp>
        <stp>market_data_override=blp_i_sprd_mid</stp>
        <tr r="R67" s="2"/>
      </tp>
      <tp>
        <v>222.905</v>
        <stp/>
        <stp>##V3_BDPV12</stp>
        <stp>ZQ804479 Corp</stp>
        <stp>interval_high</stp>
        <stp>[DATA_BBG.xlsx]BBGdata!R144C20</stp>
        <stp>calc_interval=30d</stp>
        <stp>market_data_override=blp_i_sprd_mid</stp>
        <tr r="T144" s="2"/>
      </tp>
      <tp>
        <v>813.80100000000004</v>
        <stp/>
        <stp>##V3_BDPV12</stp>
        <stp>AS146424 Corp</stp>
        <stp>interval_high</stp>
        <stp>[DATA_BBG.xlsx]BBGdata!R169C20</stp>
        <stp>calc_interval=30d</stp>
        <stp>market_data_override=blp_i_sprd_mid</stp>
        <tr r="T169" s="2"/>
      </tp>
      <tp>
        <v>308.16699999999997</v>
        <stp/>
        <stp>##V3_BDPV12</stp>
        <stp>ZS668300 Corp</stp>
        <stp>interval_high</stp>
        <stp>[DATA_BBG.xlsx]BBGdata!R119C20</stp>
        <stp>calc_interval=30d</stp>
        <stp>market_data_override=blp_i_sprd_mid</stp>
        <tr r="T119" s="2"/>
      </tp>
      <tp>
        <v>861.01599999999996</v>
        <stp/>
        <stp>##V3_BDPV12</stp>
        <stp>ZQ258633 Corp</stp>
        <stp>interval_high</stp>
        <stp>[DATA_BBG.xlsx]BBGdata!R164C20</stp>
        <stp>calc_interval=30d</stp>
        <stp>market_data_override=blp_i_sprd_mid</stp>
        <tr r="T164" s="2"/>
      </tp>
      <tp t="s">
        <v>BBB-</v>
        <stp/>
        <stp>##V3_BDPV12</stp>
        <stp>ZS023353 Corp</stp>
        <stp>bb_composite</stp>
        <stp>[DATA_BBG.xlsx]BBGdata!R65C16</stp>
        <tr r="P65" s="2"/>
      </tp>
      <tp t="s">
        <v>BBB</v>
        <stp/>
        <stp>##V3_BDPV12</stp>
        <stp>AQ711148 Corp</stp>
        <stp>bb_composite</stp>
        <stp>[DATA_BBG.xlsx]BBGdata!R88C16</stp>
        <tr r="P88" s="2"/>
      </tp>
      <tp t="s">
        <v>#N/A N/A</v>
        <stp/>
        <stp>##V3_BDPV12</stp>
        <stp>AP809058 Corp</stp>
        <stp>bb_composite</stp>
        <stp>[DATA_BBG.xlsx]BBGdata!R23C16</stp>
        <tr r="P23" s="2"/>
      </tp>
      <tp t="s">
        <v>BB+</v>
        <stp/>
        <stp>##V3_BDPV12</stp>
        <stp>ZP991036 Corp</stp>
        <stp>bb_composite</stp>
        <stp>[DATA_BBG.xlsx]BBGdata!R86C16</stp>
        <tr r="P86" s="2"/>
      </tp>
      <tp>
        <v>3.875</v>
        <stp/>
        <stp>##V3_BDPV12</stp>
        <stp>LW068019 Corp</stp>
        <stp>coupon</stp>
        <stp>[DATA_BBG.xlsx]BBGdata!R43C5</stp>
        <tr r="E43" s="2"/>
      </tp>
      <tp t="s">
        <v>CALLABLE</v>
        <stp/>
        <stp>##V3_BDPV12</stp>
        <stp>AU654357 Corp</stp>
        <stp>mty_typ</stp>
        <stp>[DATA_BBG.xlsx]BBGdata!R81C7</stp>
        <tr r="G81" s="2"/>
      </tp>
      <tp t="s">
        <v>PERP/CALL</v>
        <stp/>
        <stp>##V3_BDPV12</stp>
        <stp>BK123548 Corp</stp>
        <stp>mty_typ</stp>
        <stp>[DATA_BBG.xlsx]BBGdata!R39C7</stp>
        <tr r="G39" s="2"/>
      </tp>
      <tp t="s">
        <v>PERP/CALL</v>
        <stp/>
        <stp>##V3_BDPV12</stp>
        <stp>EK755354 Corp</stp>
        <stp>mty_typ</stp>
        <stp>[DATA_BBG.xlsx]BBGdata!R42C7</stp>
        <tr r="G42" s="2"/>
      </tp>
      <tp>
        <v>8.75</v>
        <stp/>
        <stp>##V3_BDPV12</stp>
        <stp>EJ843360 Corp</stp>
        <stp>coupon</stp>
        <stp>[DATA_BBG.xlsx]BBGdata!R123C5</stp>
        <tr r="E123" s="2"/>
      </tp>
      <tp>
        <v>5</v>
        <stp/>
        <stp>##V3_BDPV12</stp>
        <stp>EK523297 Corp</stp>
        <stp>coupon</stp>
        <stp>[DATA_BBG.xlsx]BBGdata!R192C5</stp>
        <tr r="E192" s="2"/>
      </tp>
      <tp t="s">
        <v>CALLABLE</v>
        <stp/>
        <stp>##V3_BDPV12</stp>
        <stp>EK648265 Corp</stp>
        <stp>mty_typ</stp>
        <stp>[DATA_BBG.xlsx]BBGdata!R12C7</stp>
        <tr r="G12" s="2"/>
      </tp>
      <tp>
        <v>3</v>
        <stp/>
        <stp>##V3_BDPV12</stp>
        <stp>AR738776 Corp</stp>
        <stp>coupon</stp>
        <stp>[DATA_BBG.xlsx]BBGdata!R72C5</stp>
        <tr r="E72" s="2"/>
      </tp>
      <tp>
        <v>3.5</v>
        <stp/>
        <stp>##V3_BDPV12</stp>
        <stp>BJ980509 Corp</stp>
        <stp>coupon</stp>
        <stp>[DATA_BBG.xlsx]BBGdata!R156C5</stp>
        <tr r="E156" s="2"/>
      </tp>
      <tp>
        <v>6.25</v>
        <stp/>
        <stp>##V3_BDPV12</stp>
        <stp>AU654357 Corp</stp>
        <stp>coupon</stp>
        <stp>[DATA_BBG.xlsx]BBGdata!R81C5</stp>
        <tr r="E81" s="2"/>
      </tp>
      <tp>
        <v>1.625</v>
        <stp/>
        <stp>##V3_BDPV12</stp>
        <stp>ZR441424 Corp</stp>
        <stp>coupon</stp>
        <stp>[DATA_BBG.xlsx]BBGdata!R94C5</stp>
        <tr r="E94" s="2"/>
      </tp>
      <tp>
        <v>3.125</v>
        <stp/>
        <stp>##V3_BDPV12</stp>
        <stp>BK293686 Corp</stp>
        <stp>coupon</stp>
        <stp>[DATA_BBG.xlsx]BBGdata!R138C5</stp>
        <tr r="E138" s="2"/>
      </tp>
      <tp>
        <v>6.25</v>
        <stp/>
        <stp>##V3_BDPV12</stp>
        <stp>QJ201811 Corp</stp>
        <stp>coupon</stp>
        <stp>[DATA_BBG.xlsx]BBGdata!R51C5</stp>
        <tr r="E51" s="2"/>
      </tp>
      <tp>
        <v>3.375</v>
        <stp/>
        <stp>##V3_BDPV12</stp>
        <stp>EK648265 Corp</stp>
        <stp>coupon</stp>
        <stp>[DATA_BBG.xlsx]BBGdata!R12C5</stp>
        <tr r="E12" s="2"/>
      </tp>
      <tp>
        <v>4.625</v>
        <stp/>
        <stp>##V3_BDPV12</stp>
        <stp>ZS235422 Corp</stp>
        <stp>coupon</stp>
        <stp>[DATA_BBG.xlsx]BBGdata!R176C5</stp>
        <tr r="E176" s="2"/>
      </tp>
      <tp t="s">
        <v>XS1152343668</v>
        <stp/>
        <stp>##V3_BDPV12</stp>
        <stp>EK648265 Corp</stp>
        <stp>ID_ISIN</stp>
        <stp>[DATA_BBG.xlsx]BBGdata!R12C2</stp>
        <tr r="B12" s="2"/>
      </tp>
      <tp>
        <v>3.375</v>
        <stp/>
        <stp>##V3_BDPV12</stp>
        <stp>QZ716550 Corp</stp>
        <stp>coupon</stp>
        <stp>[DATA_BBG.xlsx]BBGdata!R106C5</stp>
        <tr r="E106" s="2"/>
      </tp>
      <tp t="s">
        <v>XS1888180640</v>
        <stp/>
        <stp>##V3_BDPV12</stp>
        <stp>AU654357 Corp</stp>
        <stp>ID_ISIN</stp>
        <stp>[DATA_BBG.xlsx]BBGdata!R81C2</stp>
        <tr r="B81" s="2"/>
      </tp>
      <tp t="s">
        <v>XS2193663619</v>
        <stp/>
        <stp>##V3_BDPV12</stp>
        <stp>BK123548 Corp</stp>
        <stp>ID_ISIN</stp>
        <stp>[DATA_BBG.xlsx]BBGdata!R39C2</stp>
        <tr r="B39" s="2"/>
      </tp>
      <tp t="s">
        <v>XS1195201931</v>
        <stp/>
        <stp>##V3_BDPV12</stp>
        <stp>EK755354 Corp</stp>
        <stp>ID_ISIN</stp>
        <stp>[DATA_BBG.xlsx]BBGdata!R42C2</stp>
        <tr r="B42" s="2"/>
      </tp>
      <tp>
        <v>421.20499999999998</v>
        <stp/>
        <stp>##V3_BDPV12</stp>
        <stp>AS146490 Corp</stp>
        <stp>interval_low</stp>
        <stp>[DATA_BBG.xlsx]BBGdata!R170C19</stp>
        <stp>calc_interval=30d</stp>
        <stp>market_data_override=blp_i_sprd_mid</stp>
        <tr r="S170" s="2"/>
      </tp>
      <tp>
        <v>197.542</v>
        <stp/>
        <stp>##V3_BDPV12</stp>
        <stp>AZ851450 Corp</stp>
        <stp>interval_low</stp>
        <stp>[DATA_BBG.xlsx]BBGdata!R109C19</stp>
        <stp>calc_interval=30d</stp>
        <stp>market_data_override=blp_i_sprd_mid</stp>
        <tr r="S109" s="2"/>
      </tp>
      <tp>
        <v>700000000</v>
        <stp/>
        <stp>##V3_BDPV12</stp>
        <stp>AU216832 Corp</stp>
        <stp>amt_outstanding</stp>
        <stp>[DATA_BBG.xlsx]BBGdata!R149C9</stp>
        <tr r="I149" s="2"/>
      </tp>
      <tp t="s">
        <v>N</v>
        <stp/>
        <stp>##V3_BDPV12</stp>
        <stp>ZR457518 Corp</stp>
        <stp>green_bond_loan_indicator</stp>
        <stp>[DATA_BBG.xlsx]BBGdata!R21C21</stp>
        <tr r="U21" s="2"/>
      </tp>
      <tp t="s">
        <v>CALLABLE</v>
        <stp/>
        <stp>##V3_BDPV12</stp>
        <stp>BK184880 Corp</stp>
        <stp>mty_typ</stp>
        <stp>[DATA_BBG.xlsx]BBGdata!R108C7</stp>
        <tr r="G108" s="2"/>
      </tp>
      <tp>
        <v>282.30399999999997</v>
        <stp/>
        <stp>##V3_BDPV12</stp>
        <stp>AT214421 Corp</stp>
        <stp>interval_low</stp>
        <stp>[DATA_BBG.xlsx]BBGdata!R155C19</stp>
        <stp>calc_interval=30d</stp>
        <stp>market_data_override=blp_i_sprd_mid</stp>
        <tr r="S155" s="2"/>
      </tp>
      <tp>
        <v>234.14699999999999</v>
        <stp/>
        <stp>##V3_BDPV12</stp>
        <stp>AW875570 Corp</stp>
        <stp>interval_low</stp>
        <stp>[DATA_BBG.xlsx]BBGdata!R147C19</stp>
        <stp>calc_interval=30d</stp>
        <stp>market_data_override=blp_i_sprd_mid</stp>
        <tr r="S147" s="2"/>
      </tp>
      <tp>
        <v>420.74365363569143</v>
        <stp/>
        <stp>##V3_BDPV12</stp>
        <stp>QJ787834 Corp</stp>
        <stp>interval_avg</stp>
        <stp>[DATA_BBG.xlsx]BBGdata!R116C17</stp>
        <stp>calc_interval=30d</stp>
        <stp>market_data_override=blp_i_sprd_mid</stp>
        <tr r="Q116" s="2"/>
      </tp>
      <tp t="s">
        <v>FR0013457157</v>
        <stp/>
        <stp>##V3_BDPV12</stp>
        <stp>ZQ258633 Corp</stp>
        <stp>ID_ISIN</stp>
        <stp>[DATA_BBG.xlsx]BBGdata!R164C2</stp>
        <tr r="B164" s="2"/>
      </tp>
      <tp t="s">
        <v>N</v>
        <stp/>
        <stp>##V3_BDPV12</stp>
        <stp>ZQ100348 Corp</stp>
        <stp>green_bond_loan_indicator</stp>
        <stp>[DATA_BBG.xlsx]BBGdata!R29C21</stp>
        <tr r="U29" s="2"/>
      </tp>
      <tp t="s">
        <v>N</v>
        <stp/>
        <stp>##V3_BDPV12</stp>
        <stp>AP691131 Corp</stp>
        <stp>green_bond_loan_indicator</stp>
        <stp>[DATA_BBG.xlsx]BBGdata!R24C21</stp>
        <tr r="U24" s="2"/>
      </tp>
      <tp t="s">
        <v>PTEDPLOM0017</v>
        <stp/>
        <stp>##V3_BDPV12</stp>
        <stp>ZP454068 Corp</stp>
        <stp>ID_ISIN</stp>
        <stp>[DATA_BBG.xlsx]BBGdata!R148C2</stp>
        <tr r="B148" s="2"/>
      </tp>
      <tp t="s">
        <v>N</v>
        <stp/>
        <stp>##V3_BDPV12</stp>
        <stp>BK123548 Corp</stp>
        <stp>green_bond_loan_indicator</stp>
        <stp>[DATA_BBG.xlsx]BBGdata!R39C21</stp>
        <tr r="U39" s="2"/>
      </tp>
      <tp t="s">
        <v>XS2055106210</v>
        <stp/>
        <stp>##V3_BDPV12</stp>
        <stp>ZR668027 Corp</stp>
        <stp>ID_ISIN</stp>
        <stp>[DATA_BBG.xlsx]BBGdata!R174C2</stp>
        <tr r="B174" s="2"/>
      </tp>
      <tp>
        <v>196.57599999999999</v>
        <stp/>
        <stp>##V3_BDPV12</stp>
        <stp>AS640422 Corp</stp>
        <stp>interval_low</stp>
        <stp>[DATA_BBG.xlsx]BBGdata!R117C19</stp>
        <stp>calc_interval=30d</stp>
        <stp>market_data_override=blp_i_sprd_mid</stp>
        <tr r="S117" s="2"/>
      </tp>
      <tp t="s">
        <v>Y</v>
        <stp/>
        <stp>##V3_BDPV12</stp>
        <stp>ZP707724 Corp</stp>
        <stp>green_bond_loan_indicator</stp>
        <stp>[DATA_BBG.xlsx]BBGdata!R76C21</stp>
        <tr r="U76" s="2"/>
      </tp>
      <tp t="s">
        <v>N</v>
        <stp/>
        <stp>##V3_BDPV12</stp>
        <stp>AZ018655 Corp</stp>
        <stp>green_bond_loan_indicator</stp>
        <stp>[DATA_BBG.xlsx]BBGdata!R16C21</stp>
        <tr r="U16" s="2"/>
      </tp>
      <tp>
        <v>168.62700000000001</v>
        <stp/>
        <stp>##V3_BDPV12</stp>
        <stp>AZ851393 Corp</stp>
        <stp>interval_low</stp>
        <stp>[DATA_BBG.xlsx]BBGdata!R107C19</stp>
        <stp>calc_interval=30d</stp>
        <stp>market_data_override=blp_i_sprd_mid</stp>
        <tr r="S107" s="2"/>
      </tp>
      <tp>
        <v>1250000000</v>
        <stp/>
        <stp>##V3_BDPV12</stp>
        <stp>AS146424 Corp</stp>
        <stp>amt_outstanding</stp>
        <stp>[DATA_BBG.xlsx]BBGdata!R169C9</stp>
        <tr r="I169" s="2"/>
      </tp>
      <tp t="s">
        <v>XS1498442521</v>
        <stp/>
        <stp>##V3_BDPV12</stp>
        <stp>QZ677477 Corp</stp>
        <stp>ID_ISIN</stp>
        <stp>[DATA_BBG.xlsx]BBGdata!R110C2</stp>
        <tr r="B110" s="2"/>
      </tp>
      <tp t="s">
        <v>PTEDPUOM0024</v>
        <stp/>
        <stp>##V3_BDPV12</stp>
        <stp>UV785974 Corp</stp>
        <stp>ID_ISIN</stp>
        <stp>[DATA_BBG.xlsx]BBGdata!R146C2</stp>
        <tr r="B146" s="2"/>
      </tp>
      <tp t="s">
        <v>N</v>
        <stp/>
        <stp>##V3_BDPV12</stp>
        <stp>ZS023353 Corp</stp>
        <stp>green_bond_loan_indicator</stp>
        <stp>[DATA_BBG.xlsx]BBGdata!R65C21</stp>
        <tr r="U65" s="2"/>
      </tp>
      <tp>
        <v>341.15499999999997</v>
        <stp/>
        <stp>##V3_BDPV12</stp>
        <stp>AR936992 Corp</stp>
        <stp>interval_low</stp>
        <stp>[DATA_BBG.xlsx]BBGdata!R171C19</stp>
        <stp>calc_interval=30d</stp>
        <stp>market_data_override=blp_i_sprd_mid</stp>
        <tr r="S171" s="2"/>
      </tp>
      <tp t="s">
        <v>N</v>
        <stp/>
        <stp>##V3_BDPV12</stp>
        <stp>EK293278 Corp</stp>
        <stp>green_bond_loan_indicator</stp>
        <stp>[DATA_BBG.xlsx]BBGdata!R89C21</stp>
        <tr r="U89" s="2"/>
      </tp>
      <tp t="s">
        <v>N</v>
        <stp/>
        <stp>##V3_BDPV12</stp>
        <stp>EK545606 Corp</stp>
        <stp>green_bond_loan_indicator</stp>
        <stp>[DATA_BBG.xlsx]BBGdata!R15C21</stp>
        <tr r="U15" s="2"/>
      </tp>
      <tp>
        <v>348.66</v>
        <stp/>
        <stp>##V3_BDPV12</stp>
        <stp>AT214434 Corp</stp>
        <stp>interval_low</stp>
        <stp>[DATA_BBG.xlsx]BBGdata!R159C19</stp>
        <stp>calc_interval=30d</stp>
        <stp>market_data_override=blp_i_sprd_mid</stp>
        <tr r="S159" s="2"/>
      </tp>
      <tp>
        <v>431.41153335304409</v>
        <stp/>
        <stp>##V3_BDPV12</stp>
        <stp>UV323151 Corp</stp>
        <stp>interval_avg</stp>
        <stp>[DATA_BBG.xlsx]BBGdata!R113C17</stp>
        <stp>calc_interval=30d</stp>
        <stp>market_data_override=blp_i_sprd_mid</stp>
        <tr r="Q113" s="2"/>
      </tp>
      <tp t="s">
        <v>PERP/CALL</v>
        <stp/>
        <stp>##V3_BDPV12</stp>
        <stp>AS146424 Corp</stp>
        <stp>mty_typ</stp>
        <stp>[DATA_BBG.xlsx]BBGdata!R169C7</stp>
        <tr r="G169" s="2"/>
      </tp>
      <tp>
        <v>277.34193252608333</v>
        <stp/>
        <stp>##V3_BDPV12</stp>
        <stp>QZ677477 Corp</stp>
        <stp>interval_avg</stp>
        <stp>[DATA_BBG.xlsx]BBGdata!R110C17</stp>
        <stp>calc_interval=30d</stp>
        <stp>market_data_override=blp_i_sprd_mid</stp>
        <tr r="Q110" s="2"/>
      </tp>
      <tp>
        <v>198.89351830612844</v>
        <stp/>
        <stp>##V3_BDPV12</stp>
        <stp>ZQ099270 Corp</stp>
        <stp>yas_ispread</stp>
        <stp>[DATA_BBG.xlsx]BBGdata!R28C12</stp>
        <tr r="L28" s="2"/>
      </tp>
      <tp>
        <v>152.26279310344833</v>
        <stp/>
        <stp>##V3_BDPV12</stp>
        <stp>QZ716550 Corp</stp>
        <stp>interval_avg</stp>
        <stp>[DATA_BBG.xlsx]BBGdata!R106C17</stp>
        <stp>calc_interval=30d</stp>
        <stp>market_data_override=blp_i_sprd_mid</stp>
        <tr r="Q106" s="2"/>
      </tp>
      <tp>
        <v>147.03899999999999</v>
        <stp/>
        <stp>##V3_BDPV12</stp>
        <stp>EJ817236 Corp</stp>
        <stp>interval_low</stp>
        <stp>[DATA_BBG.xlsx]BBGdata!R121C19</stp>
        <stp>calc_interval=30d</stp>
        <stp>market_data_override=blp_i_sprd_mid</stp>
        <tr r="S121" s="2"/>
      </tp>
      <tp>
        <v>500000000</v>
        <stp/>
        <stp>##V3_BDPV12</stp>
        <stp>BK184880 Corp</stp>
        <stp>amt_outstanding</stp>
        <stp>[DATA_BBG.xlsx]BBGdata!R108C9</stp>
        <tr r="I108" s="2"/>
      </tp>
      <tp t="s">
        <v>PERP/CALL</v>
        <stp/>
        <stp>##V3_BDPV12</stp>
        <stp>AU216832 Corp</stp>
        <stp>mty_typ</stp>
        <stp>[DATA_BBG.xlsx]BBGdata!R149C7</stp>
        <tr r="G149" s="2"/>
      </tp>
      <tp>
        <v>17.331719940788087</v>
        <stp/>
        <stp>##V3_BDPV12</stp>
        <stp>EK508481 Corp</stp>
        <stp>interval_std_dev</stp>
        <stp>[DATA_BBG.xlsx]BBGdata!R63C18</stp>
        <stp>calc_interval=30d</stp>
        <stp>market_data_override=blp_i_sprd_mid</stp>
        <tr r="R63" s="2"/>
      </tp>
      <tp>
        <v>17.064115806239961</v>
        <stp/>
        <stp>##V3_BDPV12</stp>
        <stp>EK041235 Corp</stp>
        <stp>interval_std_dev</stp>
        <stp>[DATA_BBG.xlsx]BBGdata!R64C18</stp>
        <stp>calc_interval=30d</stp>
        <stp>market_data_override=blp_i_sprd_mid</stp>
        <tr r="R64" s="2"/>
      </tp>
      <tp>
        <v>12.312250625115826</v>
        <stp/>
        <stp>##V3_BDPV12</stp>
        <stp>AZ207706 Corp</stp>
        <stp>interval_std_dev</stp>
        <stp>[DATA_BBG.xlsx]BBGdata!R14C18</stp>
        <stp>calc_interval=30d</stp>
        <stp>market_data_override=blp_i_sprd_mid</stp>
        <tr r="R14" s="2"/>
      </tp>
      <tp>
        <v>22.02432689765963</v>
        <stp/>
        <stp>##V3_BDPV12</stp>
        <stp>EK508571 Corp</stp>
        <stp>interval_std_dev</stp>
        <stp>[DATA_BBG.xlsx]BBGdata!R69C18</stp>
        <stp>calc_interval=30d</stp>
        <stp>market_data_override=blp_i_sprd_mid</stp>
        <tr r="R69" s="2"/>
      </tp>
      <tp>
        <v>23.492171550804194</v>
        <stp/>
        <stp>##V3_BDPV12</stp>
        <stp>AX520482 Corp</stp>
        <stp>interval_std_dev</stp>
        <stp>[DATA_BBG.xlsx]BBGdata!R74C18</stp>
        <stp>calc_interval=30d</stp>
        <stp>market_data_override=blp_i_sprd_mid</stp>
        <tr r="R74" s="2"/>
      </tp>
      <tp>
        <v>23.26884592787685</v>
        <stp/>
        <stp>##V3_BDPV12</stp>
        <stp>ZR655675 Corp</stp>
        <stp>interval_std_dev</stp>
        <stp>[DATA_BBG.xlsx]BBGdata!R77C18</stp>
        <stp>calc_interval=30d</stp>
        <stp>market_data_override=blp_i_sprd_mid</stp>
        <tr r="R77" s="2"/>
      </tp>
      <tp>
        <v>16.638776859028191</v>
        <stp/>
        <stp>##V3_BDPV12</stp>
        <stp>ZS023353 Corp</stp>
        <stp>interval_std_dev</stp>
        <stp>[DATA_BBG.xlsx]BBGdata!R65C18</stp>
        <stp>calc_interval=30d</stp>
        <stp>market_data_override=blp_i_sprd_mid</stp>
        <tr r="R65" s="2"/>
      </tp>
      <tp>
        <v>26.401372208683672</v>
        <stp/>
        <stp>##V3_BDPV12</stp>
        <stp>ZP991036 Corp</stp>
        <stp>interval_std_dev</stp>
        <stp>[DATA_BBG.xlsx]BBGdata!R86C18</stp>
        <stp>calc_interval=30d</stp>
        <stp>market_data_override=blp_i_sprd_mid</stp>
        <tr r="R86" s="2"/>
      </tp>
      <tp>
        <v>13.53158108890776</v>
        <stp/>
        <stp>##V3_BDPV12</stp>
        <stp>QJ201812 Corp</stp>
        <stp>interval_std_dev</stp>
        <stp>[DATA_BBG.xlsx]BBGdata!R50C18</stp>
        <stp>calc_interval=30d</stp>
        <stp>market_data_override=blp_i_sprd_mid</stp>
        <tr r="R50" s="2"/>
      </tp>
      <tp>
        <v>26.18475073754173</v>
        <stp/>
        <stp>##V3_BDPV12</stp>
        <stp>ZQ782646 Corp</stp>
        <stp>interval_std_dev</stp>
        <stp>[DATA_BBG.xlsx]BBGdata!R99C18</stp>
        <stp>calc_interval=30d</stp>
        <stp>market_data_override=blp_i_sprd_mid</stp>
        <tr r="R99" s="2"/>
      </tp>
      <tp>
        <v>32.322333026955512</v>
        <stp/>
        <stp>##V3_BDPV12</stp>
        <stp>QZ730280 Corp</stp>
        <stp>interval_std_dev</stp>
        <stp>[DATA_BBG.xlsx]BBGdata!R44C18</stp>
        <stp>calc_interval=30d</stp>
        <stp>market_data_override=blp_i_sprd_mid</stp>
        <tr r="R44" s="2"/>
      </tp>
      <tp>
        <v>690.84500000000003</v>
        <stp/>
        <stp>##V3_BDPV12</stp>
        <stp>AP909674 Corp</stp>
        <stp>interval_high</stp>
        <stp>[DATA_BBG.xlsx]BBGdata!R167C20</stp>
        <stp>calc_interval=30d</stp>
        <stp>market_data_override=blp_i_sprd_mid</stp>
        <tr r="T167" s="2"/>
      </tp>
      <tp>
        <v>664.04600000000005</v>
        <stp/>
        <stp>##V3_BDPV12</stp>
        <stp>AS146490 Corp</stp>
        <stp>interval_high</stp>
        <stp>[DATA_BBG.xlsx]BBGdata!R170C20</stp>
        <stp>calc_interval=30d</stp>
        <stp>market_data_override=blp_i_sprd_mid</stp>
        <tr r="T170" s="2"/>
      </tp>
      <tp>
        <v>577.83900000000006</v>
        <stp/>
        <stp>##V3_BDPV12</stp>
        <stp>AQ713600 Corp</stp>
        <stp>interval_high</stp>
        <stp>[DATA_BBG.xlsx]BBGdata!R179C20</stp>
        <stp>calc_interval=30d</stp>
        <stp>market_data_override=blp_i_sprd_mid</stp>
        <tr r="T179" s="2"/>
      </tp>
      <tp t="s">
        <v>EUR</v>
        <stp/>
        <stp>##V3_BDPV12</stp>
        <stp>QJ937566 Corp</stp>
        <stp>crncy</stp>
        <stp>[DATA_BBG.xlsx]BBGdata!R5C8</stp>
        <tr r="H5" s="2"/>
      </tp>
      <tp>
        <v>698.93799999999999</v>
        <stp/>
        <stp>##V3_BDPV12</stp>
        <stp>ZS235422 Corp</stp>
        <stp>interval_high</stp>
        <stp>[DATA_BBG.xlsx]BBGdata!R176C20</stp>
        <stp>calc_interval=30d</stp>
        <stp>market_data_override=blp_i_sprd_mid</stp>
        <tr r="T176" s="2"/>
      </tp>
      <tp t="s">
        <v>BBB-</v>
        <stp/>
        <stp>##V3_BDPV12</stp>
        <stp>AP691131 Corp</stp>
        <stp>bb_composite</stp>
        <stp>[DATA_BBG.xlsx]BBGdata!R24C16</stp>
        <tr r="P24" s="2"/>
      </tp>
      <tp t="s">
        <v>BB+</v>
        <stp/>
        <stp>##V3_BDPV12</stp>
        <stp>AU654475 Corp</stp>
        <stp>bb_composite</stp>
        <stp>[DATA_BBG.xlsx]BBGdata!R80C16</stp>
        <tr r="P80" s="2"/>
      </tp>
      <tp t="s">
        <v>BB+</v>
        <stp/>
        <stp>##V3_BDPV12</stp>
        <stp>AU654481 Corp</stp>
        <stp>bb_composite</stp>
        <stp>[DATA_BBG.xlsx]BBGdata!R78C16</stp>
        <tr r="P78" s="2"/>
      </tp>
      <tp t="s">
        <v>BB+</v>
        <stp/>
        <stp>##V3_BDPV12</stp>
        <stp>AU692498 Corp</stp>
        <stp>bb_composite</stp>
        <stp>[DATA_BBG.xlsx]BBGdata!R79C16</stp>
        <tr r="P79" s="2"/>
      </tp>
      <tp t="s">
        <v>BB+</v>
        <stp/>
        <stp>##V3_BDPV12</stp>
        <stp>AX916964 Corp</stp>
        <stp>bb_composite</stp>
        <stp>[DATA_BBG.xlsx]BBGdata!R82C16</stp>
        <tr r="P82" s="2"/>
      </tp>
      <tp t="s">
        <v>A</v>
        <stp/>
        <stp>##V3_BDPV12</stp>
        <stp>AR887333 Corp</stp>
        <stp>bb_composite</stp>
        <stp>[DATA_BBG.xlsx]BBGdata!R25C16</stp>
        <tr r="P25" s="2"/>
      </tp>
      <tp t="s">
        <v>PERP/CALL</v>
        <stp/>
        <stp>##V3_BDPV12</stp>
        <stp>BK115993 Corp</stp>
        <stp>mty_typ</stp>
        <stp>[DATA_BBG.xlsx]BBGdata!R40C7</stp>
        <tr r="G40" s="2"/>
      </tp>
      <tp t="s">
        <v>CALLABLE</v>
        <stp/>
        <stp>##V3_BDPV12</stp>
        <stp>AZ207706 Corp</stp>
        <stp>mty_typ</stp>
        <stp>[DATA_BBG.xlsx]BBGdata!R14C7</stp>
        <tr r="G14" s="2"/>
      </tp>
      <tp t="s">
        <v>XS2109819859</v>
        <stp/>
        <stp>##V3_BDPV12</stp>
        <stp>ZP707724 Corp</stp>
        <stp>ID_ISIN</stp>
        <stp>[DATA_BBG.xlsx]BBGdata!R76C2</stp>
        <tr r="B76" s="2"/>
      </tp>
      <tp>
        <v>5.8689999999999998</v>
        <stp/>
        <stp>##V3_BDPV12</stp>
        <stp>QJ937566 Corp</stp>
        <stp>coupon</stp>
        <stp>[DATA_BBG.xlsx]BBGdata!R5C5</stp>
        <tr r="E5" s="2"/>
      </tp>
      <tp t="s">
        <v>PERP/CALL</v>
        <stp/>
        <stp>##V3_BDPV12</stp>
        <stp>AW770805 Corp</stp>
        <stp>mty_typ</stp>
        <stp>[DATA_BBG.xlsx]BBGdata!R90C7</stp>
        <tr r="G90" s="2"/>
      </tp>
      <tp t="s">
        <v>CALLABLE</v>
        <stp/>
        <stp>##V3_BDPV12</stp>
        <stp>EJ814830 Corp</stp>
        <stp>mty_typ</stp>
        <stp>[DATA_BBG.xlsx]BBGdata!R53C7</stp>
        <tr r="G53" s="2"/>
      </tp>
      <tp t="s">
        <v>PERP/CALL</v>
        <stp/>
        <stp>##V3_BDPV12</stp>
        <stp>EK024568 Corp</stp>
        <stp>mty_typ</stp>
        <stp>[DATA_BBG.xlsx]BBGdata!R98C7</stp>
        <tr r="G98" s="2"/>
      </tp>
      <tp>
        <v>4.625</v>
        <stp/>
        <stp>##V3_BDPV12</stp>
        <stp>EK131372 Corp</stp>
        <stp>coupon</stp>
        <stp>[DATA_BBG.xlsx]BBGdata!R157C5</stp>
        <tr r="E157" s="2"/>
      </tp>
      <tp t="s">
        <v>PERP/CALL</v>
        <stp/>
        <stp>##V3_BDPV12</stp>
        <stp>EK508481 Corp</stp>
        <stp>mty_typ</stp>
        <stp>[DATA_BBG.xlsx]BBGdata!R63C7</stp>
        <tr r="G63" s="2"/>
      </tp>
      <tp>
        <v>2.5019999999999998</v>
        <stp/>
        <stp>##V3_BDPV12</stp>
        <stp>ZP707724 Corp</stp>
        <stp>coupon</stp>
        <stp>[DATA_BBG.xlsx]BBGdata!R76C5</stp>
        <tr r="E76" s="2"/>
      </tp>
      <tp>
        <v>2.75</v>
        <stp/>
        <stp>##V3_BDPV12</stp>
        <stp>AZ018655 Corp</stp>
        <stp>coupon</stp>
        <stp>[DATA_BBG.xlsx]BBGdata!R16C5</stp>
        <tr r="E16" s="2"/>
      </tp>
      <tp>
        <v>2.375</v>
        <stp/>
        <stp>##V3_BDPV12</stp>
        <stp>EK770296 Corp</stp>
        <stp>coupon</stp>
        <stp>[DATA_BBG.xlsx]BBGdata!R137C5</stp>
        <tr r="E137" s="2"/>
      </tp>
      <tp>
        <v>7.75</v>
        <stp/>
        <stp>##V3_BDPV12</stp>
        <stp>EJ817236 Corp</stp>
        <stp>coupon</stp>
        <stp>[DATA_BBG.xlsx]BBGdata!R121C5</stp>
        <tr r="E121" s="2"/>
      </tp>
      <tp>
        <v>6.75</v>
        <stp/>
        <stp>##V3_BDPV12</stp>
        <stp>QJ201812 Corp</stp>
        <stp>coupon</stp>
        <stp>[DATA_BBG.xlsx]BBGdata!R50C5</stp>
        <tr r="E50" s="2"/>
      </tp>
      <tp t="s">
        <v>PERP/CALL</v>
        <stp/>
        <stp>##V3_BDPV12</stp>
        <stp>AZ018655 Corp</stp>
        <stp>mty_typ</stp>
        <stp>[DATA_BBG.xlsx]BBGdata!R16C7</stp>
        <tr r="G16" s="2"/>
      </tp>
      <tp t="s">
        <v>CALLABLE</v>
        <stp/>
        <stp>##V3_BDPV12</stp>
        <stp>AZ208021 Corp</stp>
        <stp>mty_typ</stp>
        <stp>[DATA_BBG.xlsx]BBGdata!R13C7</stp>
        <tr r="G13" s="2"/>
      </tp>
      <tp t="s">
        <v>USQ12441AB91</v>
        <stp/>
        <stp>##V3_BDPV12</stp>
        <stp>QJ201812 Corp</stp>
        <stp>ID_ISIN</stp>
        <stp>[DATA_BBG.xlsx]BBGdata!R50C2</stp>
        <tr r="B50" s="2"/>
      </tp>
      <tp>
        <v>3.875</v>
        <stp/>
        <stp>##V3_BDPV12</stp>
        <stp>AN880326 Corp</stp>
        <stp>coupon</stp>
        <stp>[DATA_BBG.xlsx]BBGdata!R158C5</stp>
        <tr r="E158" s="2"/>
      </tp>
      <tp>
        <v>1.625</v>
        <stp/>
        <stp>##V3_BDPV12</stp>
        <stp>AZ208021 Corp</stp>
        <stp>coupon</stp>
        <stp>[DATA_BBG.xlsx]BBGdata!R13C5</stp>
        <tr r="E13" s="2"/>
      </tp>
      <tp t="s">
        <v>XS1115490523</v>
        <stp/>
        <stp>##V3_BDPV12</stp>
        <stp>EK508481 Corp</stp>
        <stp>ID_ISIN</stp>
        <stp>[DATA_BBG.xlsx]BBGdata!R63C2</stp>
        <tr r="B63" s="2"/>
      </tp>
      <tp>
        <v>6.5</v>
        <stp/>
        <stp>##V3_BDPV12</stp>
        <stp>UV309787 Corp</stp>
        <stp>coupon</stp>
        <stp>[DATA_BBG.xlsx]BBGdata!R191C5</stp>
        <tr r="E191" s="2"/>
      </tp>
      <tp t="s">
        <v>FR0013425170</v>
        <stp/>
        <stp>##V3_BDPV12</stp>
        <stp>AZ018655 Corp</stp>
        <stp>ID_ISIN</stp>
        <stp>[DATA_BBG.xlsx]BBGdata!R16C2</stp>
        <tr r="B16" s="2"/>
      </tp>
      <tp t="s">
        <v>XS2011260531</v>
        <stp/>
        <stp>##V3_BDPV12</stp>
        <stp>AZ208021 Corp</stp>
        <stp>ID_ISIN</stp>
        <stp>[DATA_BBG.xlsx]BBGdata!R13C2</stp>
        <tr r="B13" s="2"/>
      </tp>
      <tp t="s">
        <v>CALLABLE</v>
        <stp/>
        <stp>##V3_BDPV12</stp>
        <stp>QJ201812 Corp</stp>
        <stp>mty_typ</stp>
        <stp>[DATA_BBG.xlsx]BBGdata!R50C7</stp>
        <tr r="G50" s="2"/>
      </tp>
      <tp t="s">
        <v>US05565QDU94</v>
        <stp/>
        <stp>##V3_BDPV12</stp>
        <stp>BK115993 Corp</stp>
        <stp>ID_ISIN</stp>
        <stp>[DATA_BBG.xlsx]BBGdata!R40C2</stp>
        <tr r="B40" s="2"/>
      </tp>
      <tp t="s">
        <v>XS2011260705</v>
        <stp/>
        <stp>##V3_BDPV12</stp>
        <stp>AZ207706 Corp</stp>
        <stp>ID_ISIN</stp>
        <stp>[DATA_BBG.xlsx]BBGdata!R14C2</stp>
        <tr r="B14" s="2"/>
      </tp>
      <tp t="s">
        <v>PERP/CALL</v>
        <stp/>
        <stp>##V3_BDPV12</stp>
        <stp>ZP707724 Corp</stp>
        <stp>mty_typ</stp>
        <stp>[DATA_BBG.xlsx]BBGdata!R76C7</stp>
        <tr r="G76" s="2"/>
      </tp>
      <tp t="s">
        <v>SOLBBB</v>
        <stp/>
        <stp>##V3_BDPV12</stp>
        <stp>AV915324 Corp</stp>
        <stp>ticker</stp>
        <stp>[DATA_BBG.xlsx]BBGdata!R4C4</stp>
        <tr r="D4" s="2"/>
      </tp>
      <tp t="s">
        <v>XS0969341147</v>
        <stp/>
        <stp>##V3_BDPV12</stp>
        <stp>EJ814830 Corp</stp>
        <stp>ID_ISIN</stp>
        <stp>[DATA_BBG.xlsx]BBGdata!R53C2</stp>
        <tr r="B53" s="2"/>
      </tp>
      <tp t="s">
        <v>FR0011697028</v>
        <stp/>
        <stp>##V3_BDPV12</stp>
        <stp>EK024568 Corp</stp>
        <stp>ID_ISIN</stp>
        <stp>[DATA_BBG.xlsx]BBGdata!R98C2</stp>
        <tr r="B98" s="2"/>
      </tp>
      <tp t="s">
        <v>FR0013398229</v>
        <stp/>
        <stp>##V3_BDPV12</stp>
        <stp>AW770805 Corp</stp>
        <stp>ID_ISIN</stp>
        <stp>[DATA_BBG.xlsx]BBGdata!R90C2</stp>
        <tr r="B90" s="2"/>
      </tp>
      <tp t="s">
        <v>PERP/CALL</v>
        <stp/>
        <stp>##V3_BDPV12</stp>
        <stp>EK642935 Corp</stp>
        <stp>mty_typ</stp>
        <stp>[DATA_BBG.xlsx]BBGdata!R168C7</stp>
        <tr r="G168" s="2"/>
      </tp>
      <tp t="s">
        <v>CALLABLE</v>
        <stp/>
        <stp>##V3_BDPV12</stp>
        <stp>EK858869 Corp</stp>
        <stp>mty_typ</stp>
        <stp>[DATA_BBG.xlsx]BBGdata!R112C7</stp>
        <tr r="G112" s="2"/>
      </tp>
      <tp t="s">
        <v>XS2010037765</v>
        <stp/>
        <stp>##V3_BDPV12</stp>
        <stp>ZQ578143 Corp</stp>
        <stp>ID_ISIN</stp>
        <stp>[DATA_BBG.xlsx]BBGdata!R175C2</stp>
        <tr r="B175" s="2"/>
      </tp>
      <tp>
        <v>296.31914844862598</v>
        <stp/>
        <stp>##V3_BDPV12</stp>
        <stp>QJ993374 Corp</stp>
        <stp>yas_ispread</stp>
        <stp>[DATA_BBG.xlsx]BBGdata!R32C12</stp>
        <tr r="L32" s="2"/>
      </tp>
      <tp>
        <v>431.44400000000002</v>
        <stp/>
        <stp>##V3_BDPV12</stp>
        <stp>AS146424 Corp</stp>
        <stp>interval_low</stp>
        <stp>[DATA_BBG.xlsx]BBGdata!R169C19</stp>
        <stp>calc_interval=30d</stp>
        <stp>market_data_override=blp_i_sprd_mid</stp>
        <tr r="S169" s="2"/>
      </tp>
      <tp t="s">
        <v>N</v>
        <stp/>
        <stp>##V3_BDPV12</stp>
        <stp>EK041241 Corp</stp>
        <stp>green_bond_loan_indicator</stp>
        <stp>[DATA_BBG.xlsx]BBGdata!R68C21</stp>
        <tr r="U68" s="2"/>
      </tp>
      <tp>
        <v>500000000</v>
        <stp/>
        <stp>##V3_BDPV12</stp>
        <stp>AP909674 Corp</stp>
        <stp>amt_outstanding</stp>
        <stp>[DATA_BBG.xlsx]BBGdata!R167C9</stp>
        <tr r="I167" s="2"/>
      </tp>
      <tp t="s">
        <v>N</v>
        <stp/>
        <stp>##V3_BDPV12</stp>
        <stp>AN206662 Corp</stp>
        <stp>green_bond_loan_indicator</stp>
        <stp>[DATA_BBG.xlsx]BBGdata!R93C21</stp>
        <tr r="U93" s="2"/>
      </tp>
      <tp t="s">
        <v>PERP/CALL</v>
        <stp/>
        <stp>##V3_BDPV12</stp>
        <stp>EK872764 Corp</stp>
        <stp>mty_typ</stp>
        <stp>[DATA_BBG.xlsx]BBGdata!R128C7</stp>
        <tr r="G128" s="2"/>
      </tp>
      <tp>
        <v>500000000</v>
        <stp/>
        <stp>##V3_BDPV12</stp>
        <stp>EK872764 Corp</stp>
        <stp>amt_outstanding</stp>
        <stp>[DATA_BBG.xlsx]BBGdata!R128C9</stp>
        <tr r="I128" s="2"/>
      </tp>
      <tp>
        <v>330.58800000000002</v>
        <stp/>
        <stp>##V3_BDPV12</stp>
        <stp>BK290986 Corp</stp>
        <stp>interval_low</stp>
        <stp>[DATA_BBG.xlsx]BBGdata!R136C19</stp>
        <stp>calc_interval=30d</stp>
        <stp>market_data_override=blp_i_sprd_mid</stp>
        <tr r="S136" s="2"/>
      </tp>
      <tp t="s">
        <v>PERP/CALL</v>
        <stp/>
        <stp>##V3_BDPV12</stp>
        <stp>AP909674 Corp</stp>
        <stp>mty_typ</stp>
        <stp>[DATA_BBG.xlsx]BBGdata!R167C7</stp>
        <tr r="G167" s="2"/>
      </tp>
      <tp>
        <v>306.81900000000002</v>
        <stp/>
        <stp>##V3_BDPV12</stp>
        <stp>EK131372 Corp</stp>
        <stp>interval_low</stp>
        <stp>[DATA_BBG.xlsx]BBGdata!R157C19</stp>
        <stp>calc_interval=30d</stp>
        <stp>market_data_override=blp_i_sprd_mid</stp>
        <tr r="S157" s="2"/>
      </tp>
      <tp>
        <v>190.495</v>
        <stp/>
        <stp>##V3_BDPV12</stp>
        <stp>EK811633 Corp</stp>
        <stp>interval_low</stp>
        <stp>[DATA_BBG.xlsx]BBGdata!R152C19</stp>
        <stp>calc_interval=30d</stp>
        <stp>market_data_override=blp_i_sprd_mid</stp>
        <tr r="S152" s="2"/>
      </tp>
      <tp>
        <v>247.767</v>
        <stp/>
        <stp>##V3_BDPV12</stp>
        <stp>EK785024 Corp</stp>
        <stp>interval_low</stp>
        <stp>[DATA_BBG.xlsx]BBGdata!R115C19</stp>
        <stp>calc_interval=30d</stp>
        <stp>market_data_override=blp_i_sprd_mid</stp>
        <tr r="S115" s="2"/>
      </tp>
      <tp>
        <v>1195.623</v>
        <stp/>
        <stp>##V3_BDPV12</stp>
        <stp>AM679347 Corp</stp>
        <stp>interval_low</stp>
        <stp>[DATA_BBG.xlsx]BBGdata!R193C19</stp>
        <stp>calc_interval=30d</stp>
        <stp>market_data_override=blp_i_sprd_mid</stp>
        <tr r="S193" s="2"/>
      </tp>
      <tp>
        <v>455.666</v>
        <stp/>
        <stp>##V3_BDPV12</stp>
        <stp>EK024610 Corp</stp>
        <stp>interval_low</stp>
        <stp>[DATA_BBG.xlsx]BBGdata!R101C19</stp>
        <stp>calc_interval=30d</stp>
        <stp>market_data_override=blp_i_sprd_mid</stp>
        <tr r="S101" s="2"/>
      </tp>
      <tp>
        <v>170.762</v>
        <stp/>
        <stp>##V3_BDPV12</stp>
        <stp>EK642935 Corp</stp>
        <stp>interval_low</stp>
        <stp>[DATA_BBG.xlsx]BBGdata!R168C19</stp>
        <stp>calc_interval=30d</stp>
        <stp>market_data_override=blp_i_sprd_mid</stp>
        <tr r="S168" s="2"/>
      </tp>
      <tp>
        <v>210.542</v>
        <stp/>
        <stp>##V3_BDPV12</stp>
        <stp>EK131366 Corp</stp>
        <stp>interval_low</stp>
        <stp>[DATA_BBG.xlsx]BBGdata!R151C19</stp>
        <stp>calc_interval=30d</stp>
        <stp>market_data_override=blp_i_sprd_mid</stp>
        <tr r="S151" s="2"/>
      </tp>
      <tp>
        <v>281680000</v>
        <stp/>
        <stp>##V3_BDPV12</stp>
        <stp>EK858869 Corp</stp>
        <stp>amt_outstanding</stp>
        <stp>[DATA_BBG.xlsx]BBGdata!R112C9</stp>
        <tr r="I112" s="2"/>
      </tp>
      <tp>
        <v>246.36500000000001</v>
        <stp/>
        <stp>##V3_BDPV12</stp>
        <stp>EJ811600 Corp</stp>
        <stp>interval_low</stp>
        <stp>[DATA_BBG.xlsx]BBGdata!R154C19</stp>
        <stp>calc_interval=30d</stp>
        <stp>market_data_override=blp_i_sprd_mid</stp>
        <tr r="S154" s="2"/>
      </tp>
      <tp>
        <v>1000000000</v>
        <stp/>
        <stp>##V3_BDPV12</stp>
        <stp>EK642935 Corp</stp>
        <stp>amt_outstanding</stp>
        <stp>[DATA_BBG.xlsx]BBGdata!R168C9</stp>
        <tr r="I168" s="2"/>
      </tp>
      <tp>
        <v>13.331363389121456</v>
        <stp/>
        <stp>##V3_BDPV12</stp>
        <stp>AZ208021 Corp</stp>
        <stp>interval_std_dev</stp>
        <stp>[DATA_BBG.xlsx]BBGdata!R13C18</stp>
        <stp>calc_interval=30d</stp>
        <stp>market_data_override=blp_i_sprd_mid</stp>
        <tr r="R13" s="2"/>
      </tp>
      <tp>
        <v>15.81644599884825</v>
        <stp/>
        <stp>##V3_BDPV12</stp>
        <stp>EK648265 Corp</stp>
        <stp>interval_std_dev</stp>
        <stp>[DATA_BBG.xlsx]BBGdata!R12C18</stp>
        <stp>calc_interval=30d</stp>
        <stp>market_data_override=blp_i_sprd_mid</stp>
        <tr r="R12" s="2"/>
      </tp>
      <tp t="s">
        <v>EUR</v>
        <stp/>
        <stp>##V3_BDPV12</stp>
        <stp>QJ937853 Corp</stp>
        <stp>crncy</stp>
        <stp>[DATA_BBG.xlsx]BBGdata!R2C8</stp>
        <tr r="H2" s="2"/>
      </tp>
      <tp>
        <v>169.41</v>
        <stp/>
        <stp>##V3_BDPV12</stp>
        <stp>AR008123 Corp</stp>
        <stp>interval_high</stp>
        <stp>[DATA_BBG.xlsx]BBGdata!R140C20</stp>
        <stp>calc_interval=30d</stp>
        <stp>market_data_override=blp_i_sprd_mid</stp>
        <tr r="T140" s="2"/>
      </tp>
      <tp>
        <v>1164.163</v>
        <stp/>
        <stp>##V3_BDPV12</stp>
        <stp>AZ920495 Corp</stp>
        <stp>interval_high</stp>
        <stp>[DATA_BBG.xlsx]BBGdata!R194C20</stp>
        <stp>calc_interval=30d</stp>
        <stp>market_data_override=blp_i_sprd_mid</stp>
        <tr r="T194" s="2"/>
      </tp>
      <tp>
        <v>506.815</v>
        <stp/>
        <stp>##V3_BDPV12</stp>
        <stp>ZQ578143 Corp</stp>
        <stp>interval_high</stp>
        <stp>[DATA_BBG.xlsx]BBGdata!R175C20</stp>
        <stp>calc_interval=30d</stp>
        <stp>market_data_override=blp_i_sprd_mid</stp>
        <tr r="T175" s="2"/>
      </tp>
      <tp t="s">
        <v>NR</v>
        <stp/>
        <stp>##V3_BDPV12</stp>
        <stp>ZR441424 Corp</stp>
        <stp>bb_composite</stp>
        <stp>[DATA_BBG.xlsx]BBGdata!R94C16</stp>
        <tr r="P94" s="2"/>
      </tp>
      <tp t="s">
        <v>BB+</v>
        <stp/>
        <stp>##V3_BDPV12</stp>
        <stp>AU654357 Corp</stp>
        <stp>bb_composite</stp>
        <stp>[DATA_BBG.xlsx]BBGdata!R81C16</stp>
        <tr r="P81" s="2"/>
      </tp>
      <tp t="s">
        <v>BBB-</v>
        <stp/>
        <stp>##V3_BDPV12</stp>
        <stp>ZP870673 Corp</stp>
        <stp>bb_composite</stp>
        <stp>[DATA_BBG.xlsx]BBGdata!R60C16</stp>
        <tr r="P60" s="2"/>
      </tp>
      <tp>
        <v>6.5</v>
        <stp/>
        <stp>##V3_BDPV12</stp>
        <stp>QJ191077 Corp</stp>
        <stp>coupon</stp>
        <stp>[DATA_BBG.xlsx]BBGdata!R52C5</stp>
        <tr r="E52" s="2"/>
      </tp>
      <tp t="s">
        <v>PERP/CALL</v>
        <stp/>
        <stp>##V3_BDPV12</stp>
        <stp>EK143492 Corp</stp>
        <stp>mty_typ</stp>
        <stp>[DATA_BBG.xlsx]BBGdata!R73C7</stp>
        <tr r="G73" s="2"/>
      </tp>
      <tp t="s">
        <v>PERP/CALL</v>
        <stp/>
        <stp>##V3_BDPV12</stp>
        <stp>EK041235 Corp</stp>
        <stp>mty_typ</stp>
        <stp>[DATA_BBG.xlsx]BBGdata!R64C7</stp>
        <tr r="G64" s="2"/>
      </tp>
      <tp>
        <v>2.875</v>
        <stp/>
        <stp>##V3_BDPV12</stp>
        <stp>ZR457518 Corp</stp>
        <stp>coupon</stp>
        <stp>[DATA_BBG.xlsx]BBGdata!R21C5</stp>
        <tr r="E21" s="2"/>
      </tp>
      <tp t="s">
        <v>PERP/CALL</v>
        <stp/>
        <stp>##V3_BDPV12</stp>
        <stp>EJ516233 Corp</stp>
        <stp>mty_typ</stp>
        <stp>[DATA_BBG.xlsx]BBGdata!R97C7</stp>
        <tr r="G97" s="2"/>
      </tp>
      <tp t="s">
        <v>CALLABLE</v>
        <stp/>
        <stp>##V3_BDPV12</stp>
        <stp>AL243419 Corp</stp>
        <stp>mty_typ</stp>
        <stp>[DATA_BBG.xlsx]BBGdata!R18C7</stp>
        <tr r="G18" s="2"/>
      </tp>
      <tp>
        <v>3.625</v>
        <stp/>
        <stp>##V3_BDPV12</stp>
        <stp>ZR796862 Corp</stp>
        <stp>coupon</stp>
        <stp>[DATA_BBG.xlsx]BBGdata!R85C5</stp>
        <tr r="E85" s="2"/>
      </tp>
      <tp t="s">
        <v>CALLABLE</v>
        <stp/>
        <stp>##V3_BDPV12</stp>
        <stp>EJ814840 Corp</stp>
        <stp>mty_typ</stp>
        <stp>[DATA_BBG.xlsx]BBGdata!R54C7</stp>
        <tr r="G54" s="2"/>
      </tp>
      <tp t="s">
        <v>PERP/CALL</v>
        <stp/>
        <stp>##V3_BDPV12</stp>
        <stp>EK024532 Corp</stp>
        <stp>mty_typ</stp>
        <stp>[DATA_BBG.xlsx]BBGdata!R95C7</stp>
        <tr r="G95" s="2"/>
      </tp>
      <tp t="s">
        <v>PERP/CALL</v>
        <stp/>
        <stp>##V3_BDPV12</stp>
        <stp>AZ371883 Corp</stp>
        <stp>mty_typ</stp>
        <stp>[DATA_BBG.xlsx]BBGdata!R91C7</stp>
        <tr r="G91" s="2"/>
      </tp>
      <tp>
        <v>4.75</v>
        <stp/>
        <stp>##V3_BDPV12</stp>
        <stp>AZ207973 Corp</stp>
        <stp>coupon</stp>
        <stp>[DATA_BBG.xlsx]BBGdata!R182C5</stp>
        <tr r="E182" s="2"/>
      </tp>
      <tp>
        <v>2.5</v>
        <stp/>
        <stp>##V3_BDPV12</stp>
        <stp>AS256491 Corp</stp>
        <stp>coupon</stp>
        <stp>[DATA_BBG.xlsx]BBGdata!R185C5</stp>
        <tr r="E185" s="2"/>
      </tp>
      <tp>
        <v>3.25</v>
        <stp/>
        <stp>##V3_BDPV12</stp>
        <stp>AX076550 Corp</stp>
        <stp>coupon</stp>
        <stp>[DATA_BBG.xlsx]BBGdata!R126C5</stp>
        <tr r="E126" s="2"/>
      </tp>
      <tp t="s">
        <v>PERP/CALL</v>
        <stp/>
        <stp>##V3_BDPV12</stp>
        <stp>EK508523 Corp</stp>
        <stp>mty_typ</stp>
        <stp>[DATA_BBG.xlsx]BBGdata!R66C7</stp>
        <tr r="G66" s="2"/>
      </tp>
      <tp>
        <v>3</v>
        <stp/>
        <stp>##V3_BDPV12</stp>
        <stp>AX960245 Corp</stp>
        <stp>coupon</stp>
        <stp>[DATA_BBG.xlsx]BBGdata!R19C5</stp>
        <tr r="E19" s="2"/>
      </tp>
      <tp>
        <v>1.125</v>
        <stp/>
        <stp>##V3_BDPV12</stp>
        <stp>AZ851393 Corp</stp>
        <stp>coupon</stp>
        <stp>[DATA_BBG.xlsx]BBGdata!R107C5</stp>
        <tr r="E107" s="2"/>
      </tp>
      <tp>
        <v>1.75</v>
        <stp/>
        <stp>##V3_BDPV12</stp>
        <stp>ZR570567 Corp</stp>
        <stp>coupon</stp>
        <stp>[DATA_BBG.xlsx]BBGdata!R67C5</stp>
        <tr r="E67" s="2"/>
      </tp>
      <tp>
        <v>2.5</v>
        <stp/>
        <stp>##V3_BDPV12</stp>
        <stp>AS640422 Corp</stp>
        <stp>coupon</stp>
        <stp>[DATA_BBG.xlsx]BBGdata!R117C5</stp>
        <tr r="E117" s="2"/>
      </tp>
      <tp t="s">
        <v>XS1115498260</v>
        <stp/>
        <stp>##V3_BDPV12</stp>
        <stp>EK508523 Corp</stp>
        <stp>ID_ISIN</stp>
        <stp>[DATA_BBG.xlsx]BBGdata!R66C2</stp>
        <tr r="B66" s="2"/>
      </tp>
      <tp>
        <v>2.75</v>
        <stp/>
        <stp>##V3_BDPV12</stp>
        <stp>QZ509895 Corp</stp>
        <stp>coupon</stp>
        <stp>[DATA_BBG.xlsx]BBGdata!R184C5</stp>
        <tr r="E184" s="2"/>
      </tp>
      <tp>
        <v>1.625</v>
        <stp/>
        <stp>##V3_BDPV12</stp>
        <stp>ZR363806 Corp</stp>
        <stp>coupon</stp>
        <stp>[DATA_BBG.xlsx]BBGdata!R131C5</stp>
        <tr r="E131" s="2"/>
      </tp>
      <tp t="s">
        <v>XS1050461034</v>
        <stp/>
        <stp>##V3_BDPV12</stp>
        <stp>EK143492 Corp</stp>
        <stp>ID_ISIN</stp>
        <stp>[DATA_BBG.xlsx]BBGdata!R73C2</stp>
        <tr r="B73" s="2"/>
      </tp>
      <tp t="s">
        <v>XS1028599287</v>
        <stp/>
        <stp>##V3_BDPV12</stp>
        <stp>EK041235 Corp</stp>
        <stp>ID_ISIN</stp>
        <stp>[DATA_BBG.xlsx]BBGdata!R64C2</stp>
        <tr r="B64" s="2"/>
      </tp>
      <tp t="s">
        <v>FR0011401751</v>
        <stp/>
        <stp>##V3_BDPV12</stp>
        <stp>EJ516233 Corp</stp>
        <stp>ID_ISIN</stp>
        <stp>[DATA_BBG.xlsx]BBGdata!R97C2</stp>
        <tr r="B97" s="2"/>
      </tp>
      <tp>
        <v>3.2480000000000002</v>
        <stp/>
        <stp>##V3_BDPV12</stp>
        <stp>ZQ578143 Corp</stp>
        <stp>coupon</stp>
        <stp>[DATA_BBG.xlsx]BBGdata!R175C5</stp>
        <tr r="E175" s="2"/>
      </tp>
      <tp t="s">
        <v>XS1405763019</v>
        <stp/>
        <stp>##V3_BDPV12</stp>
        <stp>AL243419 Corp</stp>
        <stp>ID_ISIN</stp>
        <stp>[DATA_BBG.xlsx]BBGdata!R18C2</stp>
        <tr r="B18" s="2"/>
      </tp>
      <tp t="s">
        <v>XS0969342384</v>
        <stp/>
        <stp>##V3_BDPV12</stp>
        <stp>EJ814840 Corp</stp>
        <stp>ID_ISIN</stp>
        <stp>[DATA_BBG.xlsx]BBGdata!R54C2</stp>
        <tr r="B54" s="2"/>
      </tp>
      <tp t="s">
        <v>FR0011697010</v>
        <stp/>
        <stp>##V3_BDPV12</stp>
        <stp>EK024532 Corp</stp>
        <stp>ID_ISIN</stp>
        <stp>[DATA_BBG.xlsx]BBGdata!R95C2</stp>
        <tr r="B95" s="2"/>
      </tp>
      <tp t="s">
        <v>FR0013431244</v>
        <stp/>
        <stp>##V3_BDPV12</stp>
        <stp>AZ371883 Corp</stp>
        <stp>ID_ISIN</stp>
        <stp>[DATA_BBG.xlsx]BBGdata!R91C2</stp>
        <tr r="B91" s="2"/>
      </tp>
      <tp t="s">
        <v>N</v>
        <stp/>
        <stp>##V3_BDPV12</stp>
        <stp>AL243419 Corp</stp>
        <stp>green_bond_loan_indicator</stp>
        <stp>[DATA_BBG.xlsx]BBGdata!R18C21</stp>
        <tr r="U18" s="2"/>
      </tp>
      <tp t="s">
        <v>N</v>
        <stp/>
        <stp>##V3_BDPV12</stp>
        <stp>ZQ782646 Corp</stp>
        <stp>green_bond_loan_indicator</stp>
        <stp>[DATA_BBG.xlsx]BBGdata!R99C21</stp>
        <tr r="U99" s="2"/>
      </tp>
      <tp t="s">
        <v>Y</v>
        <stp/>
        <stp>##V3_BDPV12</stp>
        <stp>AQ711148 Corp</stp>
        <stp>green_bond_loan_indicator</stp>
        <stp>[DATA_BBG.xlsx]BBGdata!R88C21</stp>
        <tr r="U88" s="2"/>
      </tp>
      <tp t="s">
        <v>PERP/CALL</v>
        <stp/>
        <stp>##V3_BDPV12</stp>
        <stp>ED984069 Corp</stp>
        <stp>mty_typ</stp>
        <stp>[DATA_BBG.xlsx]BBGdata!R189C7</stp>
        <tr r="G189" s="2"/>
      </tp>
      <tp>
        <v>300000000</v>
        <stp/>
        <stp>##V3_BDPV12</stp>
        <stp>AX691342 Corp</stp>
        <stp>amt_outstanding</stp>
        <stp>[DATA_BBG.xlsx]BBGdata!R188C9</stp>
        <tr r="I188" s="2"/>
      </tp>
      <tp t="s">
        <v>N</v>
        <stp/>
        <stp>##V3_BDPV12</stp>
        <stp>AL211915 Corp</stp>
        <stp>green_bond_loan_indicator</stp>
        <stp>[DATA_BBG.xlsx]BBGdata!R62C21</stp>
        <tr r="U62" s="2"/>
      </tp>
      <tp t="s">
        <v>PERP/CALL</v>
        <stp/>
        <stp>##V3_BDPV12</stp>
        <stp>EK808355 Corp</stp>
        <stp>mty_typ</stp>
        <stp>[DATA_BBG.xlsx]BBGdata!R165C7</stp>
        <tr r="G165" s="2"/>
      </tp>
      <tp t="s">
        <v>N</v>
        <stp/>
        <stp>##V3_BDPV12</stp>
        <stp>EK755342 Corp</stp>
        <stp>green_bond_loan_indicator</stp>
        <stp>[DATA_BBG.xlsx]BBGdata!R46C21</stp>
        <tr r="U46" s="2"/>
      </tp>
      <tp t="s">
        <v>N</v>
        <stp/>
        <stp>##V3_BDPV12</stp>
        <stp>ZR570567 Corp</stp>
        <stp>green_bond_loan_indicator</stp>
        <stp>[DATA_BBG.xlsx]BBGdata!R67C21</stp>
        <tr r="U67" s="2"/>
      </tp>
      <tp t="s">
        <v>N</v>
        <stp/>
        <stp>##V3_BDPV12</stp>
        <stp>EK024532 Corp</stp>
        <stp>green_bond_loan_indicator</stp>
        <stp>[DATA_BBG.xlsx]BBGdata!R95C21</stp>
        <tr r="U95" s="2"/>
      </tp>
      <tp t="s">
        <v>N</v>
        <stp/>
        <stp>##V3_BDPV12</stp>
        <stp>QJ201811 Corp</stp>
        <stp>green_bond_loan_indicator</stp>
        <stp>[DATA_BBG.xlsx]BBGdata!R51C21</stp>
        <tr r="U51" s="2"/>
      </tp>
      <tp t="s">
        <v>N</v>
        <stp/>
        <stp>##V3_BDPV12</stp>
        <stp>EK041235 Corp</stp>
        <stp>green_bond_loan_indicator</stp>
        <stp>[DATA_BBG.xlsx]BBGdata!R64C21</stp>
        <tr r="U64" s="2"/>
      </tp>
      <tp t="s">
        <v>N</v>
        <stp/>
        <stp>##V3_BDPV12</stp>
        <stp>QJ201812 Corp</stp>
        <stp>green_bond_loan_indicator</stp>
        <stp>[DATA_BBG.xlsx]BBGdata!R50C21</stp>
        <tr r="U50" s="2"/>
      </tp>
      <tp t="s">
        <v>N</v>
        <stp/>
        <stp>##V3_BDPV12</stp>
        <stp>AU654357 Corp</stp>
        <stp>green_bond_loan_indicator</stp>
        <stp>[DATA_BBG.xlsx]BBGdata!R81C21</stp>
        <tr r="U81" s="2"/>
      </tp>
      <tp>
        <v>202.64261154535328</v>
        <stp/>
        <stp>##V3_BDPV12</stp>
        <stp>AM714338 Corp</stp>
        <stp>interval_low</stp>
        <stp>[DATA_BBG.xlsx]BBGdata!R139C19</stp>
        <stp>calc_interval=30d</stp>
        <stp>market_data_override=blp_i_sprd_mid</stp>
        <tr r="S139" s="2"/>
      </tp>
      <tp>
        <v>405500000</v>
        <stp/>
        <stp>##V3_BDPV12</stp>
        <stp>EK808355 Corp</stp>
        <stp>amt_outstanding</stp>
        <stp>[DATA_BBG.xlsx]BBGdata!R165C9</stp>
        <tr r="I165" s="2"/>
      </tp>
      <tp t="s">
        <v>XS1322373017</v>
        <stp/>
        <stp>##V3_BDPV12</stp>
        <stp>QJ787834 Corp</stp>
        <stp>ID_ISIN</stp>
        <stp>[DATA_BBG.xlsx]BBGdata!R116C2</stp>
        <tr r="B116" s="2"/>
      </tp>
      <tp>
        <v>266.33699999999999</v>
        <stp/>
        <stp>##V3_BDPV12</stp>
        <stp>EK770296 Corp</stp>
        <stp>interval_low</stp>
        <stp>[DATA_BBG.xlsx]BBGdata!R137C19</stp>
        <stp>calc_interval=30d</stp>
        <stp>market_data_override=blp_i_sprd_mid</stp>
        <tr r="S137" s="2"/>
      </tp>
      <tp>
        <v>700000000</v>
        <stp/>
        <stp>##V3_BDPV12</stp>
        <stp>ED984069 Corp</stp>
        <stp>amt_outstanding</stp>
        <stp>[DATA_BBG.xlsx]BBGdata!R189C9</stp>
        <tr r="I189" s="2"/>
      </tp>
      <tp t="s">
        <v>PERP/CALL</v>
        <stp/>
        <stp>##V3_BDPV12</stp>
        <stp>AX691342 Corp</stp>
        <stp>mty_typ</stp>
        <stp>[DATA_BBG.xlsx]BBGdata!R188C7</stp>
        <tr r="G188" s="2"/>
      </tp>
      <tp>
        <v>231.59800000000001</v>
        <stp/>
        <stp>##V3_BDPV12</stp>
        <stp>BK184880 Corp</stp>
        <stp>interval_low</stp>
        <stp>[DATA_BBG.xlsx]BBGdata!R108C19</stp>
        <stp>calc_interval=30d</stp>
        <stp>market_data_override=blp_i_sprd_mid</stp>
        <tr r="S108" s="2"/>
      </tp>
      <tp>
        <v>23.661798559366517</v>
        <stp/>
        <stp>##V3_BDPV12</stp>
        <stp>AQ711148 Corp</stp>
        <stp>interval_std_dev</stp>
        <stp>[DATA_BBG.xlsx]BBGdata!R88C18</stp>
        <stp>calc_interval=30d</stp>
        <stp>market_data_override=blp_i_sprd_mid</stp>
        <tr r="R88" s="2"/>
      </tp>
      <tp>
        <v>9.6966622364490824</v>
        <stp/>
        <stp>##V3_BDPV12</stp>
        <stp>BK123260 Corp</stp>
        <stp>interval_std_dev</stp>
        <stp>[DATA_BBG.xlsx]BBGdata!R38C18</stp>
        <stp>calc_interval=30d</stp>
        <stp>market_data_override=blp_i_sprd_mid</stp>
        <tr r="R38" s="2"/>
      </tp>
      <tp>
        <v>54.841286347070721</v>
        <stp/>
        <stp>##V3_BDPV12</stp>
        <stp>LW253022 Corp</stp>
        <stp>interval_std_dev</stp>
        <stp>[DATA_BBG.xlsx]BBGdata!R61C18</stp>
        <stp>calc_interval=30d</stp>
        <stp>market_data_override=blp_i_sprd_mid</stp>
        <tr r="R61" s="2"/>
      </tp>
      <tp>
        <v>28.62550408990543</v>
        <stp/>
        <stp>##V3_BDPV12</stp>
        <stp>EK856946 Corp</stp>
        <stp>interval_std_dev</stp>
        <stp>[DATA_BBG.xlsx]BBGdata!R22C18</stp>
        <stp>calc_interval=30d</stp>
        <stp>market_data_override=blp_i_sprd_mid</stp>
        <tr r="R22" s="2"/>
      </tp>
      <tp>
        <v>3.2099912511582178</v>
        <stp/>
        <stp>##V3_BDPV12</stp>
        <stp>AQ234625 Corp</stp>
        <stp>interval_std_dev</stp>
        <stp>[DATA_BBG.xlsx]BBGdata!R71C18</stp>
        <stp>calc_interval=30d</stp>
        <stp>market_data_override=blp_i_sprd_mid</stp>
        <tr r="R71" s="2"/>
      </tp>
      <tp>
        <v>23.584825546192516</v>
        <stp/>
        <stp>##V3_BDPV12</stp>
        <stp>EK143492 Corp</stp>
        <stp>interval_std_dev</stp>
        <stp>[DATA_BBG.xlsx]BBGdata!R73C18</stp>
        <stp>calc_interval=30d</stp>
        <stp>market_data_override=blp_i_sprd_mid</stp>
        <tr r="R73" s="2"/>
      </tp>
      <tp>
        <v>356.10500000000002</v>
        <stp/>
        <stp>##V3_BDPV12</stp>
        <stp>AW875570 Corp</stp>
        <stp>interval_high</stp>
        <stp>[DATA_BBG.xlsx]BBGdata!R147C20</stp>
        <stp>calc_interval=30d</stp>
        <stp>market_data_override=blp_i_sprd_mid</stp>
        <tr r="T147" s="2"/>
      </tp>
      <tp>
        <v>289.00599999999997</v>
        <stp/>
        <stp>##V3_BDPV12</stp>
        <stp>AS640422 Corp</stp>
        <stp>interval_high</stp>
        <stp>[DATA_BBG.xlsx]BBGdata!R117C20</stp>
        <stp>calc_interval=30d</stp>
        <stp>market_data_override=blp_i_sprd_mid</stp>
        <tr r="T117" s="2"/>
      </tp>
      <tp>
        <v>222.905</v>
        <stp/>
        <stp>##V3_BDPV12</stp>
        <stp>AQ026565 Corp</stp>
        <stp>interval_high</stp>
        <stp>[DATA_BBG.xlsx]BBGdata!R124C20</stp>
        <stp>calc_interval=30d</stp>
        <stp>market_data_override=blp_i_sprd_mid</stp>
        <tr r="T124" s="2"/>
      </tp>
      <tp>
        <v>482.76048564756115</v>
        <stp/>
        <stp>##V3_BDPV12</stp>
        <stp>UV323151 Corp</stp>
        <stp>interval_high</stp>
        <stp>[DATA_BBG.xlsx]BBGdata!R113C20</stp>
        <stp>calc_interval=30d</stp>
        <stp>market_data_override=blp_i_sprd_mid</stp>
        <tr r="T113" s="2"/>
      </tp>
      <tp t="s">
        <v>BB</v>
        <stp/>
        <stp>##V3_BDPV12</stp>
        <stp>ZP707724 Corp</stp>
        <stp>bb_composite</stp>
        <stp>[DATA_BBG.xlsx]BBGdata!R76C16</stp>
        <tr r="P76" s="2"/>
      </tp>
      <tp t="s">
        <v>#N/A N/A</v>
        <stp/>
        <stp>##V3_BDPV12</stp>
        <stp>ZR457518 Corp</stp>
        <stp>bb_composite</stp>
        <stp>[DATA_BBG.xlsx]BBGdata!R21C16</stp>
        <tr r="P21" s="2"/>
      </tp>
      <tp t="s">
        <v>BB+</v>
        <stp/>
        <stp>##V3_BDPV12</stp>
        <stp>ZQ782646 Corp</stp>
        <stp>bb_composite</stp>
        <stp>[DATA_BBG.xlsx]BBGdata!R99C16</stp>
        <tr r="P99" s="2"/>
      </tp>
      <tp t="s">
        <v>BBB-</v>
        <stp/>
        <stp>##V3_BDPV12</stp>
        <stp>ZR570567 Corp</stp>
        <stp>bb_composite</stp>
        <stp>[DATA_BBG.xlsx]BBGdata!R67C16</stp>
        <tr r="P67" s="2"/>
      </tp>
      <tp t="s">
        <v>BB</v>
        <stp/>
        <stp>##V3_BDPV12</stp>
        <stp>LW253022 Corp</stp>
        <stp>bb_composite</stp>
        <stp>[DATA_BBG.xlsx]BBGdata!R61C16</stp>
        <tr r="P61" s="2"/>
      </tp>
      <tp t="s">
        <v>BB</v>
        <stp/>
        <stp>##V3_BDPV12</stp>
        <stp>AQ234625 Corp</stp>
        <stp>bb_composite</stp>
        <stp>[DATA_BBG.xlsx]BBGdata!R71C16</stp>
        <tr r="P71" s="2"/>
      </tp>
      <tp t="s">
        <v>A-</v>
        <stp/>
        <stp>##V3_BDPV12</stp>
        <stp>LW068019 Corp</stp>
        <stp>bb_composite</stp>
        <stp>[DATA_BBG.xlsx]BBGdata!R43C16</stp>
        <tr r="P43" s="2"/>
      </tp>
      <tp t="s">
        <v>BBB</v>
        <stp/>
        <stp>##V3_BDPV12</stp>
        <stp>UV853118 Corp</stp>
        <stp>bb_composite</stp>
        <stp>[DATA_BBG.xlsx]BBGdata!R30C16</stp>
        <tr r="P30" s="2"/>
      </tp>
      <tp t="s">
        <v>PERP/CALL</v>
        <stp/>
        <stp>##V3_BDPV12</stp>
        <stp>AX895488 Corp</stp>
        <stp>mty_typ</stp>
        <stp>[DATA_BBG.xlsx]BBGdata!R45C7</stp>
        <tr r="G45" s="2"/>
      </tp>
      <tp>
        <v>6.25</v>
        <stp/>
        <stp>##V3_BDPV12</stp>
        <stp>EK808355 Corp</stp>
        <stp>coupon</stp>
        <stp>[DATA_BBG.xlsx]BBGdata!R165C5</stp>
        <tr r="E165" s="2"/>
      </tp>
      <tp t="s">
        <v>PERP/CALL</v>
        <stp/>
        <stp>##V3_BDPV12</stp>
        <stp>BJ736567 Corp</stp>
        <stp>mty_typ</stp>
        <stp>[DATA_BBG.xlsx]BBGdata!R10C7</stp>
        <tr r="G10" s="2"/>
      </tp>
      <tp t="s">
        <v>FR0013445335</v>
        <stp/>
        <stp>##V3_BDPV12</stp>
        <stp>ZR441424 Corp</stp>
        <stp>ID_ISIN</stp>
        <stp>[DATA_BBG.xlsx]BBGdata!R94C2</stp>
        <tr r="B94" s="2"/>
      </tp>
      <tp t="s">
        <v>XS2082429890</v>
        <stp/>
        <stp>##V3_BDPV12</stp>
        <stp>ZP870673 Corp</stp>
        <stp>ID_ISIN</stp>
        <stp>[DATA_BBG.xlsx]BBGdata!R60C2</stp>
        <tr r="B60" s="2"/>
      </tp>
      <tp>
        <v>3.3690000000000002</v>
        <stp/>
        <stp>##V3_BDPV12</stp>
        <stp>QZ730458 Corp</stp>
        <stp>coupon</stp>
        <stp>[DATA_BBG.xlsx]BBGdata!R47C5</stp>
        <tr r="E47" s="2"/>
      </tp>
      <tp t="s">
        <v>PERP/CALL</v>
        <stp/>
        <stp>##V3_BDPV12</stp>
        <stp>AX520482 Corp</stp>
        <stp>mty_typ</stp>
        <stp>[DATA_BBG.xlsx]BBGdata!R74C7</stp>
        <tr r="G74" s="2"/>
      </tp>
      <tp t="s">
        <v>FR0013413887</v>
        <stp/>
        <stp>##V3_BDPV12</stp>
        <stp>ZS023353 Corp</stp>
        <stp>ID_ISIN</stp>
        <stp>[DATA_BBG.xlsx]BBGdata!R65C2</stp>
        <tr r="B65" s="2"/>
      </tp>
      <tp t="s">
        <v>CALLABLE</v>
        <stp/>
        <stp>##V3_BDPV12</stp>
        <stp>EK634166 Corp</stp>
        <stp>mty_typ</stp>
        <stp>[DATA_BBG.xlsx]BBGdata!R11C7</stp>
        <tr r="G11" s="2"/>
      </tp>
      <tp>
        <v>1.875</v>
        <stp/>
        <stp>##V3_BDPV12</stp>
        <stp>BK184880 Corp</stp>
        <stp>coupon</stp>
        <stp>[DATA_BBG.xlsx]BBGdata!R108C5</stp>
        <tr r="E108" s="2"/>
      </tp>
      <tp>
        <v>3.75</v>
        <stp/>
        <stp>##V3_BDPV12</stp>
        <stp>EK753416 Corp</stp>
        <stp>coupon</stp>
        <stp>[DATA_BBG.xlsx]BBGdata!R183C5</stp>
        <tr r="E183" s="2"/>
      </tp>
      <tp>
        <v>3.875</v>
        <stp/>
        <stp>##V3_BDPV12</stp>
        <stp>AR936992 Corp</stp>
        <stp>coupon</stp>
        <stp>[DATA_BBG.xlsx]BBGdata!R171C5</stp>
        <tr r="E171" s="2"/>
      </tp>
      <tp>
        <v>2.625</v>
        <stp/>
        <stp>##V3_BDPV12</stp>
        <stp>EK755342 Corp</stp>
        <stp>coupon</stp>
        <stp>[DATA_BBG.xlsx]BBGdata!R46C5</stp>
        <tr r="E46" s="2"/>
      </tp>
      <tp>
        <v>2.5</v>
        <stp/>
        <stp>##V3_BDPV12</stp>
        <stp>EK811633 Corp</stp>
        <stp>coupon</stp>
        <stp>[DATA_BBG.xlsx]BBGdata!R152C5</stp>
        <tr r="E152" s="2"/>
      </tp>
      <tp>
        <v>3.992</v>
        <stp/>
        <stp>##V3_BDPV12</stp>
        <stp>EJ891119 Corp</stp>
        <stp>coupon</stp>
        <stp>[DATA_BBG.xlsx]BBGdata!R190C5</stp>
        <tr r="E190" s="2"/>
      </tp>
      <tp>
        <v>4.4960000000000004</v>
        <stp/>
        <stp>##V3_BDPV12</stp>
        <stp>AW875570 Corp</stp>
        <stp>coupon</stp>
        <stp>[DATA_BBG.xlsx]BBGdata!R147C5</stp>
        <tr r="E147" s="2"/>
      </tp>
      <tp>
        <v>4.75</v>
        <stp/>
        <stp>##V3_BDPV12</stp>
        <stp>AM714338 Corp</stp>
        <stp>coupon</stp>
        <stp>[DATA_BBG.xlsx]BBGdata!R139C5</stp>
        <tr r="E139" s="2"/>
      </tp>
      <tp>
        <v>3.875</v>
        <stp/>
        <stp>##V3_BDPV12</stp>
        <stp>BJ980938 Corp</stp>
        <stp>coupon</stp>
        <stp>[DATA_BBG.xlsx]BBGdata!R160C5</stp>
        <tr r="E160" s="2"/>
      </tp>
      <tp>
        <v>5.625</v>
        <stp/>
        <stp>##V3_BDPV12</stp>
        <stp>EK027221 Corp</stp>
        <stp>coupon</stp>
        <stp>[DATA_BBG.xlsx]BBGdata!R103C5</stp>
        <tr r="E103" s="2"/>
      </tp>
      <tp>
        <v>1.8740000000000001</v>
        <stp/>
        <stp>##V3_BDPV12</stp>
        <stp>BG013162 Corp</stp>
        <stp>coupon</stp>
        <stp>[DATA_BBG.xlsx]BBGdata!R83C5</stp>
        <tr r="E83" s="2"/>
      </tp>
      <tp>
        <v>3.25</v>
        <stp/>
        <stp>##V3_BDPV12</stp>
        <stp>EK605885 Corp</stp>
        <stp>coupon</stp>
        <stp>[DATA_BBG.xlsx]BBGdata!R145C5</stp>
        <tr r="E145" s="2"/>
      </tp>
      <tp>
        <v>1.75</v>
        <stp/>
        <stp>##V3_BDPV12</stp>
        <stp>AX895488 Corp</stp>
        <stp>coupon</stp>
        <stp>[DATA_BBG.xlsx]BBGdata!R45C5</stp>
        <tr r="E45" s="2"/>
      </tp>
      <tp>
        <v>6.625</v>
        <stp/>
        <stp>##V3_BDPV12</stp>
        <stp>UV323151 Corp</stp>
        <stp>coupon</stp>
        <stp>[DATA_BBG.xlsx]BBGdata!R113C5</stp>
        <tr r="E113" s="2"/>
      </tp>
      <tp>
        <v>5.125</v>
        <stp/>
        <stp>##V3_BDPV12</stp>
        <stp>QZ677477 Corp</stp>
        <stp>coupon</stp>
        <stp>[DATA_BBG.xlsx]BBGdata!R110C5</stp>
        <tr r="E110" s="2"/>
      </tp>
      <tp t="s">
        <v>XS2182055009</v>
        <stp/>
        <stp>##V3_BDPV12</stp>
        <stp>BJ736567 Corp</stp>
        <stp>ID_ISIN</stp>
        <stp>[DATA_BBG.xlsx]BBGdata!R10C2</stp>
        <tr r="B10" s="2"/>
      </tp>
      <tp t="s">
        <v>XS1974787480</v>
        <stp/>
        <stp>##V3_BDPV12</stp>
        <stp>AX895488 Corp</stp>
        <stp>ID_ISIN</stp>
        <stp>[DATA_BBG.xlsx]BBGdata!R45C2</stp>
        <tr r="B45" s="2"/>
      </tp>
      <tp t="s">
        <v>PERP/CALL</v>
        <stp/>
        <stp>##V3_BDPV12</stp>
        <stp>ZR441424 Corp</stp>
        <stp>mty_typ</stp>
        <stp>[DATA_BBG.xlsx]BBGdata!R94C7</stp>
        <tr r="G94" s="2"/>
      </tp>
      <tp t="s">
        <v>CALLABLE</v>
        <stp/>
        <stp>##V3_BDPV12</stp>
        <stp>ZP870673 Corp</stp>
        <stp>mty_typ</stp>
        <stp>[DATA_BBG.xlsx]BBGdata!R60C7</stp>
        <tr r="G60" s="2"/>
      </tp>
      <tp>
        <v>2.6240000000000001</v>
        <stp/>
        <stp>##V3_BDPV12</stp>
        <stp>ZP659512 Corp</stp>
        <stp>coupon</stp>
        <stp>[DATA_BBG.xlsx]BBGdata!R177C5</stp>
        <tr r="E177" s="2"/>
      </tp>
      <tp>
        <v>3.75</v>
        <stp/>
        <stp>##V3_BDPV12</stp>
        <stp>QZ912649 Corp</stp>
        <stp>coupon</stp>
        <stp>[DATA_BBG.xlsx]BBGdata!R178C5</stp>
        <tr r="E178" s="2"/>
      </tp>
      <tp t="s">
        <v>PERP/CALL</v>
        <stp/>
        <stp>##V3_BDPV12</stp>
        <stp>ZS023353 Corp</stp>
        <stp>mty_typ</stp>
        <stp>[DATA_BBG.xlsx]BBGdata!R65C7</stp>
        <tr r="G65" s="2"/>
      </tp>
      <tp t="s">
        <v>XS1152338072</v>
        <stp/>
        <stp>##V3_BDPV12</stp>
        <stp>EK634166 Corp</stp>
        <stp>ID_ISIN</stp>
        <stp>[DATA_BBG.xlsx]BBGdata!R11C2</stp>
        <tr r="B11" s="2"/>
      </tp>
      <tp t="s">
        <v>XS1933828433</v>
        <stp/>
        <stp>##V3_BDPV12</stp>
        <stp>AX520482 Corp</stp>
        <stp>ID_ISIN</stp>
        <stp>[DATA_BBG.xlsx]BBGdata!R74C2</stp>
        <tr r="B74" s="2"/>
      </tp>
      <tp t="s">
        <v>XS2110077299</v>
        <stp/>
        <stp>##V3_BDPV12</stp>
        <stp>ZP989429 Corp</stp>
        <stp>ID_ISIN</stp>
        <stp>[DATA_BBG.xlsx]BBGdata!R172C2</stp>
        <tr r="B172" s="2"/>
      </tp>
      <tp>
        <v>500000000</v>
        <stp/>
        <stp>##V3_BDPV12</stp>
        <stp>AZ851450 Corp</stp>
        <stp>amt_outstanding</stp>
        <stp>[DATA_BBG.xlsx]BBGdata!R109C9</stp>
        <tr r="I109" s="2"/>
      </tp>
      <tp t="s">
        <v>N</v>
        <stp/>
        <stp>##V3_BDPV12</stp>
        <stp>QZ730458 Corp</stp>
        <stp>green_bond_loan_indicator</stp>
        <stp>[DATA_BBG.xlsx]BBGdata!R47C21</stp>
        <tr r="U47" s="2"/>
      </tp>
      <tp t="s">
        <v>CALLABLE</v>
        <stp/>
        <stp>##V3_BDPV12</stp>
        <stp>EK825033 Corp</stp>
        <stp>mty_typ</stp>
        <stp>[DATA_BBG.xlsx]BBGdata!R129C7</stp>
        <tr r="G129" s="2"/>
      </tp>
      <tp t="s">
        <v>PERP/CALL</v>
        <stp/>
        <stp>##V3_BDPV12</stp>
        <stp>EK768069 Corp</stp>
        <stp>mty_typ</stp>
        <stp>[DATA_BBG.xlsx]BBGdata!R134C7</stp>
        <tr r="G134" s="2"/>
      </tp>
      <tp t="s">
        <v>N</v>
        <stp/>
        <stp>##V3_BDPV12</stp>
        <stp>AZ207706 Corp</stp>
        <stp>green_bond_loan_indicator</stp>
        <stp>[DATA_BBG.xlsx]BBGdata!R14C21</stp>
        <tr r="U14" s="2"/>
      </tp>
      <tp t="s">
        <v>XS1405770907</v>
        <stp/>
        <stp>##V3_BDPV12</stp>
        <stp>QZ716550 Corp</stp>
        <stp>ID_ISIN</stp>
        <stp>[DATA_BBG.xlsx]BBGdata!R106C2</stp>
        <tr r="B106" s="2"/>
      </tp>
      <tp t="s">
        <v>N</v>
        <stp/>
        <stp>##V3_BDPV12</stp>
        <stp>EK755354 Corp</stp>
        <stp>green_bond_loan_indicator</stp>
        <stp>[DATA_BBG.xlsx]BBGdata!R42C21</stp>
        <tr r="U42" s="2"/>
      </tp>
      <tp t="s">
        <v>N</v>
        <stp/>
        <stp>##V3_BDPV12</stp>
        <stp>EK508571 Corp</stp>
        <stp>green_bond_loan_indicator</stp>
        <stp>[DATA_BBG.xlsx]BBGdata!R69C21</stp>
        <tr r="U69" s="2"/>
      </tp>
      <tp>
        <v>500000000</v>
        <stp/>
        <stp>##V3_BDPV12</stp>
        <stp>AR008123 Corp</stp>
        <stp>amt_outstanding</stp>
        <stp>[DATA_BBG.xlsx]BBGdata!R140C9</stp>
        <tr r="I140" s="2"/>
      </tp>
      <tp t="s">
        <v>PERP/CALL</v>
        <stp/>
        <stp>##V3_BDPV12</stp>
        <stp>AN880326 Corp</stp>
        <stp>mty_typ</stp>
        <stp>[DATA_BBG.xlsx]BBGdata!R158C7</stp>
        <tr r="G158" s="2"/>
      </tp>
      <tp t="s">
        <v>PERP/CALL</v>
        <stp/>
        <stp>##V3_BDPV12</stp>
        <stp>BK293686 Corp</stp>
        <stp>mty_typ</stp>
        <stp>[DATA_BBG.xlsx]BBGdata!R138C7</stp>
        <tr r="G138" s="2"/>
      </tp>
      <tp>
        <v>2000000000</v>
        <stp/>
        <stp>##V3_BDPV12</stp>
        <stp>AN880326 Corp</stp>
        <stp>amt_outstanding</stp>
        <stp>[DATA_BBG.xlsx]BBGdata!R158C9</stp>
        <tr r="I158" s="2"/>
      </tp>
      <tp>
        <v>500000000</v>
        <stp/>
        <stp>##V3_BDPV12</stp>
        <stp>BK293686 Corp</stp>
        <stp>amt_outstanding</stp>
        <stp>[DATA_BBG.xlsx]BBGdata!R138C9</stp>
        <tr r="I138" s="2"/>
      </tp>
      <tp>
        <v>324.29174758300775</v>
        <stp/>
        <stp>##V3_BDPV12</stp>
        <stp>QZ509895 Corp</stp>
        <stp>interval_avg</stp>
        <stp>[DATA_BBG.xlsx]BBGdata!R184C17</stp>
        <stp>calc_interval=30d</stp>
        <stp>market_data_override=blp_i_sprd_mid</stp>
        <tr r="Q184" s="2"/>
      </tp>
      <tp t="s">
        <v>PERP/CALL</v>
        <stp/>
        <stp>##V3_BDPV12</stp>
        <stp>AR008123 Corp</stp>
        <stp>mty_typ</stp>
        <stp>[DATA_BBG.xlsx]BBGdata!R140C7</stp>
        <tr r="G140" s="2"/>
      </tp>
      <tp>
        <v>750000000</v>
        <stp/>
        <stp>##V3_BDPV12</stp>
        <stp>EK825033 Corp</stp>
        <stp>amt_outstanding</stp>
        <stp>[DATA_BBG.xlsx]BBGdata!R129C9</stp>
        <tr r="I129" s="2"/>
      </tp>
      <tp>
        <v>750000000</v>
        <stp/>
        <stp>##V3_BDPV12</stp>
        <stp>EK768069 Corp</stp>
        <stp>amt_outstanding</stp>
        <stp>[DATA_BBG.xlsx]BBGdata!R134C9</stp>
        <tr r="I134" s="2"/>
      </tp>
      <tp>
        <v>47.013230793768372</v>
        <stp/>
        <stp>##V3_BDPV12</stp>
        <stp>UV391246 Corp</stp>
        <stp>yas_ispread</stp>
        <stp>[DATA_BBG.xlsx]BBGdata!R26C12</stp>
        <tr r="L26" s="2"/>
      </tp>
      <tp>
        <v>481.97199999999998</v>
        <stp/>
        <stp>##V3_BDPV12</stp>
        <stp>AO971106 Corp</stp>
        <stp>interval_low</stp>
        <stp>[DATA_BBG.xlsx]BBGdata!R173C19</stp>
        <stp>calc_interval=30d</stp>
        <stp>market_data_override=blp_i_sprd_mid</stp>
        <tr r="S173" s="2"/>
      </tp>
      <tp t="s">
        <v>CALLABLE</v>
        <stp/>
        <stp>##V3_BDPV12</stp>
        <stp>AZ851450 Corp</stp>
        <stp>mty_typ</stp>
        <stp>[DATA_BBG.xlsx]BBGdata!R109C7</stp>
        <tr r="G109" s="2"/>
      </tp>
      <tp>
        <v>373.50099999999998</v>
        <stp/>
        <stp>##V3_BDPV12</stp>
        <stp>BJ980509 Corp</stp>
        <stp>interval_low</stp>
        <stp>[DATA_BBG.xlsx]BBGdata!R156C19</stp>
        <stp>calc_interval=30d</stp>
        <stp>market_data_override=blp_i_sprd_mid</stp>
        <tr r="S156" s="2"/>
      </tp>
      <tp>
        <v>23.422841805613178</v>
        <stp/>
        <stp>##V3_BDPV12</stp>
        <stp>AX960245 Corp</stp>
        <stp>interval_std_dev</stp>
        <stp>[DATA_BBG.xlsx]BBGdata!R19C18</stp>
        <stp>calc_interval=30d</stp>
        <stp>market_data_override=blp_i_sprd_mid</stp>
        <tr r="R19" s="2"/>
      </tp>
      <tp>
        <v>28.283114654230275</v>
        <stp/>
        <stp>##V3_BDPV12</stp>
        <stp>AR738776 Corp</stp>
        <stp>interval_std_dev</stp>
        <stp>[DATA_BBG.xlsx]BBGdata!R72C18</stp>
        <stp>calc_interval=30d</stp>
        <stp>market_data_override=blp_i_sprd_mid</stp>
        <tr r="R72" s="2"/>
      </tp>
      <tp>
        <v>41.180937243419841</v>
        <stp/>
        <stp>##V3_BDPV12</stp>
        <stp>AL211915 Corp</stp>
        <stp>interval_std_dev</stp>
        <stp>[DATA_BBG.xlsx]BBGdata!R62C18</stp>
        <stp>calc_interval=30d</stp>
        <stp>market_data_override=blp_i_sprd_mid</stp>
        <tr r="R62" s="2"/>
      </tp>
      <tp>
        <v>12.411916318379058</v>
        <stp/>
        <stp>##V3_BDPV12</stp>
        <stp>BK122273 Corp</stp>
        <stp>interval_std_dev</stp>
        <stp>[DATA_BBG.xlsx]BBGdata!R37C18</stp>
        <stp>calc_interval=30d</stp>
        <stp>market_data_override=blp_i_sprd_mid</stp>
        <tr r="R37" s="2"/>
      </tp>
      <tp>
        <v>14.749348590692193</v>
        <stp/>
        <stp>##V3_BDPV12</stp>
        <stp>ZP870673 Corp</stp>
        <stp>interval_std_dev</stp>
        <stp>[DATA_BBG.xlsx]BBGdata!R60C18</stp>
        <stp>calc_interval=30d</stp>
        <stp>market_data_override=blp_i_sprd_mid</stp>
        <tr r="R60" s="2"/>
      </tp>
      <tp>
        <v>19.706724888537728</v>
        <stp/>
        <stp>##V3_BDPV12</stp>
        <stp>ZQ376350 Corp</stp>
        <stp>interval_std_dev</stp>
        <stp>[DATA_BBG.xlsx]BBGdata!R58C18</stp>
        <stp>calc_interval=30d</stp>
        <stp>market_data_override=blp_i_sprd_mid</stp>
        <tr r="R58" s="2"/>
      </tp>
      <tp>
        <v>450.30500000000001</v>
        <stp/>
        <stp>##V3_BDPV12</stp>
        <stp>AT214434 Corp</stp>
        <stp>interval_high</stp>
        <stp>[DATA_BBG.xlsx]BBGdata!R159C20</stp>
        <stp>calc_interval=30d</stp>
        <stp>market_data_override=blp_i_sprd_mid</stp>
        <tr r="T159" s="2"/>
      </tp>
      <tp>
        <v>533.84</v>
        <stp/>
        <stp>##V3_BDPV12</stp>
        <stp>ZR668027 Corp</stp>
        <stp>interval_high</stp>
        <stp>[DATA_BBG.xlsx]BBGdata!R174C20</stp>
        <stp>calc_interval=30d</stp>
        <stp>market_data_override=blp_i_sprd_mid</stp>
        <tr r="T174" s="2"/>
      </tp>
      <tp>
        <v>327.714</v>
        <stp/>
        <stp>##V3_BDPV12</stp>
        <stp>AS640440 Corp</stp>
        <stp>interval_high</stp>
        <stp>[DATA_BBG.xlsx]BBGdata!R120C20</stp>
        <stp>calc_interval=30d</stp>
        <stp>market_data_override=blp_i_sprd_mid</stp>
        <tr r="T120" s="2"/>
      </tp>
      <tp>
        <v>214.24600000000001</v>
        <stp/>
        <stp>##V3_BDPV12</stp>
        <stp>AR810587 Corp</stp>
        <stp>interval_high</stp>
        <stp>[DATA_BBG.xlsx]BBGdata!R125C20</stp>
        <stp>calc_interval=30d</stp>
        <stp>market_data_override=blp_i_sprd_mid</stp>
        <tr r="T125" s="2"/>
      </tp>
      <tp>
        <v>430.93700000000001</v>
        <stp/>
        <stp>##V3_BDPV12</stp>
        <stp>AT214421 Corp</stp>
        <stp>interval_high</stp>
        <stp>[DATA_BBG.xlsx]BBGdata!R155C20</stp>
        <stp>calc_interval=30d</stp>
        <stp>market_data_override=blp_i_sprd_mid</stp>
        <tr r="T155" s="2"/>
      </tp>
      <tp>
        <v>833.52599999999995</v>
        <stp/>
        <stp>##V3_BDPV12</stp>
        <stp>AW798439 Corp</stp>
        <stp>interval_high</stp>
        <stp>[DATA_BBG.xlsx]BBGdata!R163C20</stp>
        <stp>calc_interval=30d</stp>
        <stp>market_data_override=blp_i_sprd_mid</stp>
        <tr r="T163" s="2"/>
      </tp>
      <tp t="s">
        <v>NR</v>
        <stp/>
        <stp>##V3_BDPV12</stp>
        <stp>UV391246 Corp</stp>
        <stp>bb_composite</stp>
        <stp>[DATA_BBG.xlsx]BBGdata!R26C16</stp>
        <tr r="P26" s="2"/>
      </tp>
      <tp t="s">
        <v>BB</v>
        <stp/>
        <stp>##V3_BDPV12</stp>
        <stp>ZR655675 Corp</stp>
        <stp>bb_composite</stp>
        <stp>[DATA_BBG.xlsx]BBGdata!R77C16</stp>
        <tr r="P77" s="2"/>
      </tp>
      <tp t="s">
        <v>NR</v>
        <stp/>
        <stp>##V3_BDPV12</stp>
        <stp>ZR796682 Corp</stp>
        <stp>bb_composite</stp>
        <stp>[DATA_BBG.xlsx]BBGdata!R84C16</stp>
        <tr r="P84" s="2"/>
      </tp>
      <tp t="s">
        <v>CALLABLE</v>
        <stp/>
        <stp>##V3_BDPV12</stp>
        <stp>AX916964 Corp</stp>
        <stp>mty_typ</stp>
        <stp>[DATA_BBG.xlsx]BBGdata!R82C7</stp>
        <tr r="G82" s="2"/>
      </tp>
      <tp t="s">
        <v>XS2056371334</v>
        <stp/>
        <stp>##V3_BDPV12</stp>
        <stp>ZR655675 Corp</stp>
        <stp>ID_ISIN</stp>
        <stp>[DATA_BBG.xlsx]BBGdata!R77C2</stp>
        <tr r="B77" s="2"/>
      </tp>
      <tp t="s">
        <v>PERP/CALL</v>
        <stp/>
        <stp>##V3_BDPV12</stp>
        <stp>AQ234625 Corp</stp>
        <stp>mty_typ</stp>
        <stp>[DATA_BBG.xlsx]BBGdata!R71C7</stp>
        <tr r="G71" s="2"/>
      </tp>
      <tp>
        <v>4.8499999999999996</v>
        <stp/>
        <stp>##V3_BDPV12</stp>
        <stp>EK628291 Corp</stp>
        <stp>coupon</stp>
        <stp>[DATA_BBG.xlsx]BBGdata!R150C5</stp>
        <tr r="E150" s="2"/>
      </tp>
      <tp t="s">
        <v>PERP/CALL</v>
        <stp/>
        <stp>##V3_BDPV12</stp>
        <stp>EK821917 Corp</stp>
        <stp>mty_typ</stp>
        <stp>[DATA_BBG.xlsx]BBGdata!R92C7</stp>
        <tr r="G92" s="2"/>
      </tp>
      <tp t="s">
        <v>FR0013447877</v>
        <stp/>
        <stp>##V3_BDPV12</stp>
        <stp>ZR570567 Corp</stp>
        <stp>ID_ISIN</stp>
        <stp>[DATA_BBG.xlsx]BBGdata!R67C2</stp>
        <tr r="B67" s="2"/>
      </tp>
      <tp>
        <v>6.875</v>
        <stp/>
        <stp>##V3_BDPV12</stp>
        <stp>AM679347 Corp</stp>
        <stp>coupon</stp>
        <stp>[DATA_BBG.xlsx]BBGdata!R193C5</stp>
        <tr r="E193" s="2"/>
      </tp>
      <tp>
        <v>2.1240000000000001</v>
        <stp/>
        <stp>##V3_BDPV12</stp>
        <stp>AP909674 Corp</stp>
        <stp>coupon</stp>
        <stp>[DATA_BBG.xlsx]BBGdata!R167C5</stp>
        <tr r="E167" s="2"/>
      </tp>
      <tp t="s">
        <v>FR0013464922</v>
        <stp/>
        <stp>##V3_BDPV12</stp>
        <stp>ZQ782646 Corp</stp>
        <stp>ID_ISIN</stp>
        <stp>[DATA_BBG.xlsx]BBGdata!R99C2</stp>
        <tr r="B99" s="2"/>
      </tp>
      <tp>
        <v>4.375</v>
        <stp/>
        <stp>##V3_BDPV12</stp>
        <stp>AW798439 Corp</stp>
        <stp>coupon</stp>
        <stp>[DATA_BBG.xlsx]BBGdata!R163C5</stp>
        <tr r="E163" s="2"/>
      </tp>
      <tp>
        <v>1.625</v>
        <stp/>
        <stp>##V3_BDPV12</stp>
        <stp>AR008123 Corp</stp>
        <stp>coupon</stp>
        <stp>[DATA_BBG.xlsx]BBGdata!R140C5</stp>
        <tr r="E140" s="2"/>
      </tp>
      <tp t="s">
        <v>PERP/CALL</v>
        <stp/>
        <stp>##V3_BDPV12</stp>
        <stp>EK545606 Corp</stp>
        <stp>mty_typ</stp>
        <stp>[DATA_BBG.xlsx]BBGdata!R15C7</stp>
        <tr r="G15" s="2"/>
      </tp>
      <tp>
        <v>5.4249999999999998</v>
        <stp/>
        <stp>##V3_BDPV12</stp>
        <stp>EJ917655 Corp</stp>
        <stp>coupon</stp>
        <stp>[DATA_BBG.xlsx]BBGdata!R3C5</stp>
        <tr r="E3" s="2"/>
      </tp>
      <tp>
        <v>2.25</v>
        <stp/>
        <stp>##V3_BDPV12</stp>
        <stp>AQ077157 Corp</stp>
        <stp>coupon</stp>
        <stp>[DATA_BBG.xlsx]BBGdata!R143C5</stp>
        <tr r="E143" s="2"/>
      </tp>
      <tp>
        <v>2.875</v>
        <stp/>
        <stp>##V3_BDPV12</stp>
        <stp>AZ207706 Corp</stp>
        <stp>coupon</stp>
        <stp>[DATA_BBG.xlsx]BBGdata!R14C5</stp>
        <tr r="E14" s="2"/>
      </tp>
      <tp>
        <v>1.875</v>
        <stp/>
        <stp>##V3_BDPV12</stp>
        <stp>AQ026565 Corp</stp>
        <stp>coupon</stp>
        <stp>[DATA_BBG.xlsx]BBGdata!R124C5</stp>
        <tr r="E124" s="2"/>
      </tp>
      <tp>
        <v>3.1</v>
        <stp/>
        <stp>##V3_BDPV12</stp>
        <stp>AU654481 Corp</stp>
        <stp>coupon</stp>
        <stp>[DATA_BBG.xlsx]BBGdata!R78C5</stp>
        <tr r="E78" s="2"/>
      </tp>
      <tp>
        <v>5.25</v>
        <stp/>
        <stp>##V3_BDPV12</stp>
        <stp>AN964724 Corp</stp>
        <stp>coupon</stp>
        <stp>[DATA_BBG.xlsx]BBGdata!R181C5</stp>
        <tr r="E181" s="2"/>
      </tp>
      <tp>
        <v>4.375</v>
        <stp/>
        <stp>##V3_BDPV12</stp>
        <stp>AS322477 Corp</stp>
        <stp>coupon</stp>
        <stp>[DATA_BBG.xlsx]BBGdata!R186C5</stp>
        <tr r="E186" s="2"/>
      </tp>
      <tp t="s">
        <v>PERP/CALL</v>
        <stp/>
        <stp>##V3_BDPV12</stp>
        <stp>AR738776 Corp</stp>
        <stp>mty_typ</stp>
        <stp>[DATA_BBG.xlsx]BBGdata!R72C7</stp>
        <tr r="G72" s="2"/>
      </tp>
      <tp>
        <v>5.625</v>
        <stp/>
        <stp>##V3_BDPV12</stp>
        <stp>EJ575377 Corp</stp>
        <stp>coupon</stp>
        <stp>[DATA_BBG.xlsx]BBGdata!R133C5</stp>
        <tr r="E133" s="2"/>
      </tp>
      <tp t="s">
        <v>XS1501167164</v>
        <stp/>
        <stp>##V3_BDPV12</stp>
        <stp>QZ730280 Corp</stp>
        <stp>ID_ISIN</stp>
        <stp>[DATA_BBG.xlsx]BBGdata!R44C2</stp>
        <tr r="B44" s="2"/>
      </tp>
      <tp>
        <v>9.375</v>
        <stp/>
        <stp>##V3_BDPV12</stp>
        <stp>AX691342 Corp</stp>
        <stp>coupon</stp>
        <stp>[DATA_BBG.xlsx]BBGdata!R188C5</stp>
        <tr r="E188" s="2"/>
      </tp>
      <tp>
        <v>2.875</v>
        <stp/>
        <stp>##V3_BDPV12</stp>
        <stp>ZR655675 Corp</stp>
        <stp>coupon</stp>
        <stp>[DATA_BBG.xlsx]BBGdata!R77C5</stp>
        <tr r="E77" s="2"/>
      </tp>
      <tp>
        <v>4.125</v>
        <stp/>
        <stp>##V3_BDPV12</stp>
        <stp>EK024532 Corp</stp>
        <stp>coupon</stp>
        <stp>[DATA_BBG.xlsx]BBGdata!R95C5</stp>
        <tr r="E95" s="2"/>
      </tp>
      <tp>
        <v>5.875</v>
        <stp/>
        <stp>##V3_BDPV12</stp>
        <stp>EK024610 Corp</stp>
        <stp>coupon</stp>
        <stp>[DATA_BBG.xlsx]BBGdata!R101C5</stp>
        <tr r="E101" s="2"/>
      </tp>
      <tp>
        <v>2.625</v>
        <stp/>
        <stp>##V3_BDPV12</stp>
        <stp>AR810587 Corp</stp>
        <stp>coupon</stp>
        <stp>[DATA_BBG.xlsx]BBGdata!R125C5</stp>
        <tr r="E125" s="2"/>
      </tp>
      <tp>
        <v>7.5</v>
        <stp/>
        <stp>##V3_BDPV12</stp>
        <stp>AZ920495 Corp</stp>
        <stp>coupon</stp>
        <stp>[DATA_BBG.xlsx]BBGdata!R194C5</stp>
        <tr r="E194" s="2"/>
      </tp>
      <tp>
        <v>4.2</v>
        <stp/>
        <stp>##V3_BDPV12</stp>
        <stp>AU692498 Corp</stp>
        <stp>coupon</stp>
        <stp>[DATA_BBG.xlsx]BBGdata!R79C5</stp>
        <tr r="E79" s="2"/>
      </tp>
      <tp t="s">
        <v>PERP/CALL</v>
        <stp/>
        <stp>##V3_BDPV12</stp>
        <stp>QZ730280 Corp</stp>
        <stp>mty_typ</stp>
        <stp>[DATA_BBG.xlsx]BBGdata!R44C7</stp>
        <tr r="G44" s="2"/>
      </tp>
      <tp t="s">
        <v>XS1795406575</v>
        <stp/>
        <stp>##V3_BDPV12</stp>
        <stp>AR738776 Corp</stp>
        <stp>ID_ISIN</stp>
        <stp>[DATA_BBG.xlsx]BBGdata!R72C2</stp>
        <tr r="B72" s="2"/>
      </tp>
      <tp>
        <v>2.125</v>
        <stp/>
        <stp>##V3_BDPV12</stp>
        <stp>ZR363807 Corp</stp>
        <stp>coupon</stp>
        <stp>[DATA_BBG.xlsx]BBGdata!R132C5</stp>
        <tr r="E132" s="2"/>
      </tp>
      <tp t="s">
        <v>PERP/CALL</v>
        <stp/>
        <stp>##V3_BDPV12</stp>
        <stp>ZR655675 Corp</stp>
        <stp>mty_typ</stp>
        <stp>[DATA_BBG.xlsx]BBGdata!R77C7</stp>
        <tr r="G77" s="2"/>
      </tp>
      <tp t="s">
        <v>US92857WBQ24</v>
        <stp/>
        <stp>##V3_BDPV12</stp>
        <stp>AX916964 Corp</stp>
        <stp>ID_ISIN</stp>
        <stp>[DATA_BBG.xlsx]BBGdata!R82C2</stp>
        <tr r="B82" s="2"/>
      </tp>
      <tp t="s">
        <v>XS1731823255</v>
        <stp/>
        <stp>##V3_BDPV12</stp>
        <stp>AQ234625 Corp</stp>
        <stp>ID_ISIN</stp>
        <stp>[DATA_BBG.xlsx]BBGdata!R71C2</stp>
        <tr r="B71" s="2"/>
      </tp>
      <tp t="s">
        <v>FR0012648590</v>
        <stp/>
        <stp>##V3_BDPV12</stp>
        <stp>EK821917 Corp</stp>
        <stp>ID_ISIN</stp>
        <stp>[DATA_BBG.xlsx]BBGdata!R92C2</stp>
        <tr r="B92" s="2"/>
      </tp>
      <tp t="s">
        <v>PERP/CALL</v>
        <stp/>
        <stp>##V3_BDPV12</stp>
        <stp>ZR570567 Corp</stp>
        <stp>mty_typ</stp>
        <stp>[DATA_BBG.xlsx]BBGdata!R67C7</stp>
        <tr r="G67" s="2"/>
      </tp>
      <tp>
        <v>2.2490000000000001</v>
        <stp/>
        <stp>##V3_BDPV12</stp>
        <stp>ZP989429 Corp</stp>
        <stp>coupon</stp>
        <stp>[DATA_BBG.xlsx]BBGdata!R172C5</stp>
        <tr r="E172" s="2"/>
      </tp>
      <tp t="s">
        <v>PERP/CALL</v>
        <stp/>
        <stp>##V3_BDPV12</stp>
        <stp>ZQ782646 Corp</stp>
        <stp>mty_typ</stp>
        <stp>[DATA_BBG.xlsx]BBGdata!R99C7</stp>
        <tr r="G99" s="2"/>
      </tp>
      <tp t="s">
        <v>FR0012278539</v>
        <stp/>
        <stp>##V3_BDPV12</stp>
        <stp>EK545606 Corp</stp>
        <stp>ID_ISIN</stp>
        <stp>[DATA_BBG.xlsx]BBGdata!R15C2</stp>
        <tr r="B15" s="2"/>
      </tp>
      <tp t="s">
        <v>N</v>
        <stp/>
        <stp>##V3_BDPV12</stp>
        <stp>LW068019 Corp</stp>
        <stp>green_bond_loan_indicator</stp>
        <stp>[DATA_BBG.xlsx]BBGdata!R43C21</stp>
        <tr r="U43" s="2"/>
      </tp>
      <tp t="s">
        <v>N</v>
        <stp/>
        <stp>##V3_BDPV12</stp>
        <stp>BK116008 Corp</stp>
        <stp>green_bond_loan_indicator</stp>
        <stp>[DATA_BBG.xlsx]BBGdata!R41C21</stp>
        <tr r="U41" s="2"/>
      </tp>
      <tp t="s">
        <v>N</v>
        <stp/>
        <stp>##V3_BDPV12</stp>
        <stp>ZR796862 Corp</stp>
        <stp>green_bond_loan_indicator</stp>
        <stp>[DATA_BBG.xlsx]BBGdata!R85C21</stp>
        <tr r="U85" s="2"/>
      </tp>
      <tp t="s">
        <v>N</v>
        <stp/>
        <stp>##V3_BDPV12</stp>
        <stp>BJ736567 Corp</stp>
        <stp>green_bond_loan_indicator</stp>
        <stp>[DATA_BBG.xlsx]BBGdata!R10C21</stp>
        <tr r="U10" s="2"/>
      </tp>
      <tp t="s">
        <v>PERP/CALL</v>
        <stp/>
        <stp>##V3_BDPV12</stp>
        <stp>EK588292 Corp</stp>
        <stp>mty_typ</stp>
        <stp>[DATA_BBG.xlsx]BBGdata!R127C7</stp>
        <tr r="G127" s="2"/>
      </tp>
      <tp t="s">
        <v>N</v>
        <stp/>
        <stp>##V3_BDPV12</stp>
        <stp>ZR655675 Corp</stp>
        <stp>green_bond_loan_indicator</stp>
        <stp>[DATA_BBG.xlsx]BBGdata!R77C21</stp>
        <tr r="U77" s="2"/>
      </tp>
      <tp t="s">
        <v>N</v>
        <stp/>
        <stp>##V3_BDPV12</stp>
        <stp>AU654475 Corp</stp>
        <stp>green_bond_loan_indicator</stp>
        <stp>[DATA_BBG.xlsx]BBGdata!R80C21</stp>
        <tr r="U80" s="2"/>
      </tp>
      <tp t="s">
        <v>N</v>
        <stp/>
        <stp>##V3_BDPV12</stp>
        <stp>QZ498658 Corp</stp>
        <stp>green_bond_loan_indicator</stp>
        <stp>[DATA_BBG.xlsx]BBGdata!R70C21</stp>
        <tr r="U70" s="2"/>
      </tp>
      <tp t="s">
        <v>N</v>
        <stp/>
        <stp>##V3_BDPV12</stp>
        <stp>AM938782 Corp</stp>
        <stp>green_bond_loan_indicator</stp>
        <stp>[DATA_BBG.xlsx]BBGdata!R59C21</stp>
        <tr r="U59" s="2"/>
      </tp>
      <tp>
        <v>500000000</v>
        <stp/>
        <stp>##V3_BDPV12</stp>
        <stp>AW798439 Corp</stp>
        <stp>amt_outstanding</stp>
        <stp>[DATA_BBG.xlsx]BBGdata!R163C9</stp>
        <tr r="I163" s="2"/>
      </tp>
      <tp>
        <v>189.66800000000001</v>
        <stp/>
        <stp>##V3_BDPV12</stp>
        <stp>EK605885 Corp</stp>
        <stp>interval_low</stp>
        <stp>[DATA_BBG.xlsx]BBGdata!R145C19</stp>
        <stp>calc_interval=30d</stp>
        <stp>market_data_override=blp_i_sprd_mid</stp>
        <tr r="S145" s="2"/>
      </tp>
      <tp t="s">
        <v>PERP/CALL</v>
        <stp/>
        <stp>##V3_BDPV12</stp>
        <stp>AW798439 Corp</stp>
        <stp>mty_typ</stp>
        <stp>[DATA_BBG.xlsx]BBGdata!R163C7</stp>
        <tr r="G163" s="2"/>
      </tp>
      <tp>
        <v>183.624</v>
        <stp/>
        <stp>##V3_BDPV12</stp>
        <stp>EJ670730 Corp</stp>
        <stp>interval_low</stp>
        <stp>[DATA_BBG.xlsx]BBGdata!R118C19</stp>
        <stp>calc_interval=30d</stp>
        <stp>market_data_override=blp_i_sprd_mid</stp>
        <tr r="S118" s="2"/>
      </tp>
      <tp>
        <v>332.053</v>
        <stp/>
        <stp>##V3_BDPV12</stp>
        <stp>AN880326 Corp</stp>
        <stp>interval_low</stp>
        <stp>[DATA_BBG.xlsx]BBGdata!R158C19</stp>
        <stp>calc_interval=30d</stp>
        <stp>market_data_override=blp_i_sprd_mid</stp>
        <tr r="S158" s="2"/>
      </tp>
      <tp>
        <v>405.67700000000002</v>
        <stp/>
        <stp>##V3_BDPV12</stp>
        <stp>BJ980938 Corp</stp>
        <stp>interval_low</stp>
        <stp>[DATA_BBG.xlsx]BBGdata!R160C19</stp>
        <stp>calc_interval=30d</stp>
        <stp>market_data_override=blp_i_sprd_mid</stp>
        <tr r="S160" s="2"/>
      </tp>
      <tp>
        <v>1000000000</v>
        <stp/>
        <stp>##V3_BDPV12</stp>
        <stp>EK588292 Corp</stp>
        <stp>amt_outstanding</stp>
        <stp>[DATA_BBG.xlsx]BBGdata!R127C9</stp>
        <tr r="I127" s="2"/>
      </tp>
      <tp>
        <v>224.30699999999999</v>
        <stp/>
        <stp>##V3_BDPV12</stp>
        <stp>EK013966 Corp</stp>
        <stp>interval_low</stp>
        <stp>[DATA_BBG.xlsx]BBGdata!R122C19</stp>
        <stp>calc_interval=30d</stp>
        <stp>market_data_override=blp_i_sprd_mid</stp>
        <tr r="S122" s="2"/>
      </tp>
      <tp>
        <v>223.173</v>
        <stp/>
        <stp>##V3_BDPV12</stp>
        <stp>AN880322 Corp</stp>
        <stp>interval_low</stp>
        <stp>[DATA_BBG.xlsx]BBGdata!R153C19</stp>
        <stp>calc_interval=30d</stp>
        <stp>market_data_override=blp_i_sprd_mid</stp>
        <tr r="S153" s="2"/>
      </tp>
      <tp>
        <v>337.32753424657528</v>
        <stp/>
        <stp>##V3_BDPV12</stp>
        <stp>EJ843360 Corp</stp>
        <stp>interval_low</stp>
        <stp>[DATA_BBG.xlsx]BBGdata!R123C19</stp>
        <stp>calc_interval=30d</stp>
        <stp>market_data_override=blp_i_sprd_mid</stp>
        <tr r="S123" s="2"/>
      </tp>
      <tp>
        <v>273.15293103448283</v>
        <stp/>
        <stp>##V3_BDPV12</stp>
        <stp>ZS668300 Corp</stp>
        <stp>interval_avg</stp>
        <stp>[DATA_BBG.xlsx]BBGdata!R119C17</stp>
        <stp>calc_interval=30d</stp>
        <stp>market_data_override=blp_i_sprd_mid</stp>
        <tr r="Q119" s="2"/>
      </tp>
      <tp>
        <v>-38.368000000000002</v>
        <stp/>
        <stp>##V3_BDPV12</stp>
        <stp>EK337178 Corp</stp>
        <stp>interval_low</stp>
        <stp>[DATA_BBG.xlsx]BBGdata!R162C19</stp>
        <stp>calc_interval=30d</stp>
        <stp>market_data_override=blp_i_sprd_mid</stp>
        <tr r="S162" s="2"/>
      </tp>
      <tp>
        <v>27.641432645702292</v>
        <stp/>
        <stp>##V3_BDPV12</stp>
        <stp>EK024568 Corp</stp>
        <stp>interval_std_dev</stp>
        <stp>[DATA_BBG.xlsx]BBGdata!R98C18</stp>
        <stp>calc_interval=30d</stp>
        <stp>market_data_override=blp_i_sprd_mid</stp>
        <tr r="R98" s="2"/>
      </tp>
      <tp>
        <v>19.023421349517278</v>
        <stp/>
        <stp>##V3_BDPV12</stp>
        <stp>EK041241 Corp</stp>
        <stp>interval_std_dev</stp>
        <stp>[DATA_BBG.xlsx]BBGdata!R68C18</stp>
        <stp>calc_interval=30d</stp>
        <stp>market_data_override=blp_i_sprd_mid</stp>
        <tr r="R68" s="2"/>
      </tp>
      <tp>
        <v>3.616747676935824</v>
        <stp/>
        <stp>##V3_BDPV12</stp>
        <stp>AR738797 Corp</stp>
        <stp>interval_std_dev</stp>
        <stp>[DATA_BBG.xlsx]BBGdata!R75C18</stp>
        <stp>calc_interval=30d</stp>
        <stp>market_data_override=blp_i_sprd_mid</stp>
        <tr r="R75" s="2"/>
      </tp>
      <tp>
        <v>25.297158415161444</v>
        <stp/>
        <stp>##V3_BDPV12</stp>
        <stp>AU654481 Corp</stp>
        <stp>interval_std_dev</stp>
        <stp>[DATA_BBG.xlsx]BBGdata!R78C18</stp>
        <stp>calc_interval=30d</stp>
        <stp>market_data_override=blp_i_sprd_mid</stp>
        <tr r="R78" s="2"/>
      </tp>
      <tp>
        <v>33.861037569829762</v>
        <stp/>
        <stp>##V3_BDPV12</stp>
        <stp>EJ606316 Corp</stp>
        <stp>interval_std_dev</stp>
        <stp>[DATA_BBG.xlsx]BBGdata!R57C18</stp>
        <stp>calc_interval=30d</stp>
        <stp>market_data_override=blp_i_sprd_mid</stp>
        <tr r="R57" s="2"/>
      </tp>
      <tp>
        <v>54.142685661978369</v>
        <stp/>
        <stp>##V3_BDPV12</stp>
        <stp>EK545606 Corp</stp>
        <stp>interval_std_dev</stp>
        <stp>[DATA_BBG.xlsx]BBGdata!R15C18</stp>
        <stp>calc_interval=30d</stp>
        <stp>market_data_override=blp_i_sprd_mid</stp>
        <tr r="R15" s="2"/>
      </tp>
      <tp>
        <v>20.864745442121549</v>
        <stp/>
        <stp>##V3_BDPV12</stp>
        <stp>EK755342 Corp</stp>
        <stp>interval_std_dev</stp>
        <stp>[DATA_BBG.xlsx]BBGdata!R46C18</stp>
        <stp>calc_interval=30d</stp>
        <stp>market_data_override=blp_i_sprd_mid</stp>
        <tr r="R46" s="2"/>
      </tp>
      <tp>
        <v>18.023651010786381</v>
        <stp/>
        <stp>##V3_BDPV12</stp>
        <stp>AR776117 Corp</stp>
        <stp>interval_std_dev</stp>
        <stp>[DATA_BBG.xlsx]BBGdata!R31C18</stp>
        <stp>calc_interval=30d</stp>
        <stp>market_data_override=blp_i_sprd_mid</stp>
        <tr r="R31" s="2"/>
      </tp>
      <tp>
        <v>19.865815906675746</v>
        <stp/>
        <stp>##V3_BDPV12</stp>
        <stp>EK864970 Corp</stp>
        <stp>interval_std_dev</stp>
        <stp>[DATA_BBG.xlsx]BBGdata!R56C18</stp>
        <stp>calc_interval=30d</stp>
        <stp>market_data_override=blp_i_sprd_mid</stp>
        <tr r="R56" s="2"/>
      </tp>
      <tp>
        <v>30.690809389903507</v>
        <stp/>
        <stp>##V3_BDPV12</stp>
        <stp>ZR796682 Corp</stp>
        <stp>interval_std_dev</stp>
        <stp>[DATA_BBG.xlsx]BBGdata!R84C18</stp>
        <stp>calc_interval=30d</stp>
        <stp>market_data_override=blp_i_sprd_mid</stp>
        <tr r="R84" s="2"/>
      </tp>
      <tp>
        <v>25.932113789586435</v>
        <stp/>
        <stp>##V3_BDPV12</stp>
        <stp>ZR796862 Corp</stp>
        <stp>interval_std_dev</stp>
        <stp>[DATA_BBG.xlsx]BBGdata!R85C18</stp>
        <stp>calc_interval=30d</stp>
        <stp>market_data_override=blp_i_sprd_mid</stp>
        <tr r="R85" s="2"/>
      </tp>
      <tp>
        <v>19.484669010677724</v>
        <stp/>
        <stp>##V3_BDPV12</stp>
        <stp>ZP707724 Corp</stp>
        <stp>interval_std_dev</stp>
        <stp>[DATA_BBG.xlsx]BBGdata!R76C18</stp>
        <stp>calc_interval=30d</stp>
        <stp>market_data_override=blp_i_sprd_mid</stp>
        <tr r="R76" s="2"/>
      </tp>
      <tp>
        <v>212.25899999999999</v>
        <stp/>
        <stp>##V3_BDPV12</stp>
        <stp>ZP454068 Corp</stp>
        <stp>interval_high</stp>
        <stp>[DATA_BBG.xlsx]BBGdata!R148C20</stp>
        <stp>calc_interval=30d</stp>
        <stp>market_data_override=blp_i_sprd_mid</stp>
        <tr r="T148" s="2"/>
      </tp>
      <tp>
        <v>6120.857</v>
        <stp/>
        <stp>##V3_BDPV12</stp>
        <stp>UV429459 Corp</stp>
        <stp>interval_high</stp>
        <stp>[DATA_BBG.xlsx]BBGdata!R166C20</stp>
        <stp>calc_interval=30d</stp>
        <stp>market_data_override=blp_i_sprd_mid</stp>
        <tr r="T166" s="2"/>
      </tp>
      <tp>
        <v>218.75800000000001</v>
        <stp/>
        <stp>##V3_BDPV12</stp>
        <stp>AQ077157 Corp</stp>
        <stp>interval_high</stp>
        <stp>[DATA_BBG.xlsx]BBGdata!R143C20</stp>
        <stp>calc_interval=30d</stp>
        <stp>market_data_override=blp_i_sprd_mid</stp>
        <tr r="T143" s="2"/>
      </tp>
      <tp t="s">
        <v>BBB-</v>
        <stp/>
        <stp>##V3_BDPV12</stp>
        <stp>ZP482524 Corp</stp>
        <stp>bb_composite</stp>
        <stp>[DATA_BBG.xlsx]BBGdata!R17C16</stp>
        <tr r="P17" s="2"/>
      </tp>
      <tp t="s">
        <v>BB</v>
        <stp/>
        <stp>##V3_BDPV12</stp>
        <stp>AR738776 Corp</stp>
        <stp>bb_composite</stp>
        <stp>[DATA_BBG.xlsx]BBGdata!R72C16</stp>
        <tr r="P72" s="2"/>
      </tp>
      <tp t="s">
        <v>BB</v>
        <stp/>
        <stp>##V3_BDPV12</stp>
        <stp>AR738797 Corp</stp>
        <stp>bb_composite</stp>
        <stp>[DATA_BBG.xlsx]BBGdata!R75C16</stp>
        <tr r="P75" s="2"/>
      </tp>
      <tp>
        <v>4.75</v>
        <stp/>
        <stp>##V3_BDPV12</stp>
        <stp>EJ744879 Corp</stp>
        <stp>coupon</stp>
        <stp>[DATA_BBG.xlsx]BBGdata!R87C5</stp>
        <tr r="E87" s="2"/>
      </tp>
      <tp t="s">
        <v>PERP/CALL</v>
        <stp/>
        <stp>##V3_BDPV12</stp>
        <stp>AL211915 Corp</stp>
        <stp>mty_typ</stp>
        <stp>[DATA_BBG.xlsx]BBGdata!R62C7</stp>
        <tr r="G62" s="2"/>
      </tp>
      <tp t="s">
        <v>PERP/CALL</v>
        <stp/>
        <stp>##V3_BDPV12</stp>
        <stp>BK122273 Corp</stp>
        <stp>mty_typ</stp>
        <stp>[DATA_BBG.xlsx]BBGdata!R37C7</stp>
        <tr r="G37" s="2"/>
      </tp>
      <tp t="s">
        <v>PERP/CALL</v>
        <stp/>
        <stp>##V3_BDPV12</stp>
        <stp>LW253022 Corp</stp>
        <stp>mty_typ</stp>
        <stp>[DATA_BBG.xlsx]BBGdata!R61C7</stp>
        <tr r="G61" s="2"/>
      </tp>
      <tp>
        <v>3.25</v>
        <stp/>
        <stp>##V3_BDPV12</stp>
        <stp>AW770805 Corp</stp>
        <stp>coupon</stp>
        <stp>[DATA_BBG.xlsx]BBGdata!R90C5</stp>
        <tr r="E90" s="2"/>
      </tp>
      <tp>
        <v>2.875</v>
        <stp/>
        <stp>##V3_BDPV12</stp>
        <stp>AN206662 Corp</stp>
        <stp>coupon</stp>
        <stp>[DATA_BBG.xlsx]BBGdata!R93C5</stp>
        <tr r="E93" s="2"/>
      </tp>
      <tp>
        <v>6</v>
        <stp/>
        <stp>##V3_BDPV12</stp>
        <stp>EJ516173 Corp</stp>
        <stp>coupon</stp>
        <stp>[DATA_BBG.xlsx]BBGdata!R100C5</stp>
        <tr r="E100" s="2"/>
      </tp>
      <tp>
        <v>3</v>
        <stp/>
        <stp>##V3_BDPV12</stp>
        <stp>AO971106 Corp</stp>
        <stp>coupon</stp>
        <stp>[DATA_BBG.xlsx]BBGdata!R173C5</stp>
        <tr r="E173" s="2"/>
      </tp>
      <tp t="s">
        <v>CALLABLE</v>
        <stp/>
        <stp>##V3_BDPV12</stp>
        <stp>AO148682 Corp</stp>
        <stp>mty_typ</stp>
        <stp>[DATA_BBG.xlsx]BBGdata!R20C7</stp>
        <tr r="G20" s="2"/>
      </tp>
      <tp>
        <v>2.875</v>
        <stp/>
        <stp>##V3_BDPV12</stp>
        <stp>AR776117 Corp</stp>
        <stp>coupon</stp>
        <stp>[DATA_BBG.xlsx]BBGdata!R31C5</stp>
        <tr r="E31" s="2"/>
      </tp>
      <tp>
        <v>5.25</v>
        <stp/>
        <stp>##V3_BDPV12</stp>
        <stp>EK041235 Corp</stp>
        <stp>coupon</stp>
        <stp>[DATA_BBG.xlsx]BBGdata!R64C5</stp>
        <tr r="E64" s="2"/>
      </tp>
      <tp t="s">
        <v>XS1405777746</v>
        <stp/>
        <stp>##V3_BDPV12</stp>
        <stp>LW253022 Corp</stp>
        <stp>ID_ISIN</stp>
        <stp>[DATA_BBG.xlsx]BBGdata!R61C2</stp>
        <tr r="B61" s="2"/>
      </tp>
      <tp t="s">
        <v>DE000A2GSFF1</v>
        <stp/>
        <stp>##V3_BDPV12</stp>
        <stp>AO148682 Corp</stp>
        <stp>ID_ISIN</stp>
        <stp>[DATA_BBG.xlsx]BBGdata!R20C2</stp>
        <tr r="B20" s="2"/>
      </tp>
      <tp>
        <v>2.625</v>
        <stp/>
        <stp>##V3_BDPV12</stp>
        <stp>ZQ258633 Corp</stp>
        <stp>coupon</stp>
        <stp>[DATA_BBG.xlsx]BBGdata!R164C5</stp>
        <tr r="E164" s="2"/>
      </tp>
      <tp t="s">
        <v>XS1405765659</v>
        <stp/>
        <stp>##V3_BDPV12</stp>
        <stp>AL211915 Corp</stp>
        <stp>ID_ISIN</stp>
        <stp>[DATA_BBG.xlsx]BBGdata!R62C2</stp>
        <tr r="B62" s="2"/>
      </tp>
      <tp t="s">
        <v>XS2193661324</v>
        <stp/>
        <stp>##V3_BDPV12</stp>
        <stp>BK122273 Corp</stp>
        <stp>ID_ISIN</stp>
        <stp>[DATA_BBG.xlsx]BBGdata!R37C2</stp>
        <tr r="B37" s="2"/>
      </tp>
      <tp t="s">
        <v>N</v>
        <stp/>
        <stp>##V3_BDPV12</stp>
        <stp>EJ744879 Corp</stp>
        <stp>green_bond_loan_indicator</stp>
        <stp>[DATA_BBG.xlsx]BBGdata!R87C21</stp>
        <tr r="U87" s="2"/>
      </tp>
      <tp>
        <v>149.202</v>
        <stp/>
        <stp>##V3_BDPV12</stp>
        <stp>AQ026565 Corp</stp>
        <stp>interval_low</stp>
        <stp>[DATA_BBG.xlsx]BBGdata!R124C19</stp>
        <stp>calc_interval=30d</stp>
        <stp>market_data_override=blp_i_sprd_mid</stp>
        <tr r="S124" s="2"/>
      </tp>
      <tp t="s">
        <v>N</v>
        <stp/>
        <stp>##V3_BDPV12</stp>
        <stp>EK634166 Corp</stp>
        <stp>green_bond_loan_indicator</stp>
        <stp>[DATA_BBG.xlsx]BBGdata!R11C21</stp>
        <tr r="U11" s="2"/>
      </tp>
      <tp>
        <v>391.529</v>
        <stp/>
        <stp>##V3_BDPV12</stp>
        <stp>AQ713600 Corp</stp>
        <stp>interval_low</stp>
        <stp>[DATA_BBG.xlsx]BBGdata!R179C19</stp>
        <stp>calc_interval=30d</stp>
        <stp>market_data_override=blp_i_sprd_mid</stp>
        <tr r="S179" s="2"/>
      </tp>
      <tp t="s">
        <v>N</v>
        <stp/>
        <stp>##V3_BDPV12</stp>
        <stp>AR738776 Corp</stp>
        <stp>green_bond_loan_indicator</stp>
        <stp>[DATA_BBG.xlsx]BBGdata!R72C21</stp>
        <tr r="U72" s="2"/>
      </tp>
      <tp t="s">
        <v>N</v>
        <stp/>
        <stp>##V3_BDPV12</stp>
        <stp>AQ234625 Corp</stp>
        <stp>green_bond_loan_indicator</stp>
        <stp>[DATA_BBG.xlsx]BBGdata!R71C21</stp>
        <tr r="U71" s="2"/>
      </tp>
      <tp>
        <v>400000000</v>
        <stp/>
        <stp>##V3_BDPV12</stp>
        <stp>AQ713600 Corp</stp>
        <stp>amt_outstanding</stp>
        <stp>[DATA_BBG.xlsx]BBGdata!R179C9</stp>
        <tr r="I179" s="2"/>
      </tp>
      <tp t="s">
        <v>N</v>
        <stp/>
        <stp>##V3_BDPV12</stp>
        <stp>LW253022 Corp</stp>
        <stp>green_bond_loan_indicator</stp>
        <stp>[DATA_BBG.xlsx]BBGdata!R61C21</stp>
        <tr r="U61" s="2"/>
      </tp>
      <tp>
        <v>163.27199999999999</v>
        <stp/>
        <stp>##V3_BDPV12</stp>
        <stp>AX076550 Corp</stp>
        <stp>interval_low</stp>
        <stp>[DATA_BBG.xlsx]BBGdata!R126C19</stp>
        <stp>calc_interval=30d</stp>
        <stp>market_data_override=blp_i_sprd_mid</stp>
        <tr r="S126" s="2"/>
      </tp>
      <tp t="s">
        <v>PERP/CALL</v>
        <stp/>
        <stp>##V3_BDPV12</stp>
        <stp>AM679347 Corp</stp>
        <stp>mty_typ</stp>
        <stp>[DATA_BBG.xlsx]BBGdata!R193C7</stp>
        <tr r="G193" s="2"/>
      </tp>
      <tp t="s">
        <v>N</v>
        <stp/>
        <stp>##V3_BDPV12</stp>
        <stp>AX895488 Corp</stp>
        <stp>green_bond_loan_indicator</stp>
        <stp>[DATA_BBG.xlsx]BBGdata!R45C21</stp>
        <tr r="U45" s="2"/>
      </tp>
      <tp t="s">
        <v>N</v>
        <stp/>
        <stp>##V3_BDPV12</stp>
        <stp>AZ208021 Corp</stp>
        <stp>green_bond_loan_indicator</stp>
        <stp>[DATA_BBG.xlsx]BBGdata!R13C21</stp>
        <tr r="U13" s="2"/>
      </tp>
      <tp t="s">
        <v>N</v>
        <stp/>
        <stp>##V3_BDPV12</stp>
        <stp>EK648265 Corp</stp>
        <stp>green_bond_loan_indicator</stp>
        <stp>[DATA_BBG.xlsx]BBGdata!R12C21</stp>
        <tr r="U12" s="2"/>
      </tp>
      <tp>
        <v>299.25299999999999</v>
        <stp/>
        <stp>##V3_BDPV12</stp>
        <stp>EK872764 Corp</stp>
        <stp>interval_low</stp>
        <stp>[DATA_BBG.xlsx]BBGdata!R128C19</stp>
        <stp>calc_interval=30d</stp>
        <stp>market_data_override=blp_i_sprd_mid</stp>
        <tr r="S128" s="2"/>
      </tp>
      <tp>
        <v>800000000</v>
        <stp/>
        <stp>##V3_BDPV12</stp>
        <stp>AM679347 Corp</stp>
        <stp>amt_outstanding</stp>
        <stp>[DATA_BBG.xlsx]BBGdata!R193C9</stp>
        <tr r="I193" s="2"/>
      </tp>
      <tp t="s">
        <v>PERP/CALL</v>
        <stp/>
        <stp>##V3_BDPV12</stp>
        <stp>AQ713600 Corp</stp>
        <stp>mty_typ</stp>
        <stp>[DATA_BBG.xlsx]BBGdata!R179C7</stp>
        <tr r="G179" s="2"/>
      </tp>
      <tp>
        <v>321.48390000000001</v>
        <stp/>
        <stp>##V3_BDPV12</stp>
        <stp>EJ530879 Corp</stp>
        <stp>interval_low</stp>
        <stp>[DATA_BBG.xlsx]BBGdata!R102C19</stp>
        <stp>calc_interval=30d</stp>
        <stp>market_data_override=blp_i_sprd_mid</stp>
        <tr r="S102" s="2"/>
      </tp>
      <tp>
        <v>227.77036314576566</v>
        <stp/>
        <stp>##V3_BDPV12</stp>
        <stp>UV853118 Corp</stp>
        <stp>yas_ispread</stp>
        <stp>[DATA_BBG.xlsx]BBGdata!R30C12</stp>
        <tr r="L30" s="2"/>
      </tp>
      <tp>
        <v>277.22899999999998</v>
        <stp/>
        <stp>##V3_BDPV12</stp>
        <stp>AM717420 Corp</stp>
        <stp>interval_low</stp>
        <stp>[DATA_BBG.xlsx]BBGdata!R135C19</stp>
        <stp>calc_interval=30d</stp>
        <stp>market_data_override=blp_i_sprd_mid</stp>
        <tr r="S135" s="2"/>
      </tp>
      <tp>
        <v>20.151298231544956</v>
        <stp/>
        <stp>##V3_BDPV12</stp>
        <stp>AM717420 Corp</stp>
        <stp>interval_std_dev</stp>
        <stp>[DATA_BBG.xlsx]BBGdata!R135C18</stp>
        <stp>calc_interval=30d</stp>
        <stp>market_data_override=blp_i_sprd_mid</stp>
        <tr r="R135" s="2"/>
      </tp>
      <tp t="s">
        <v>VOD 4.2 10/03/78</v>
        <stp/>
        <stp>##V3_BDPV12</stp>
        <stp>AU692498 Corp</stp>
        <stp>security name</stp>
        <stp>[DATA_BBG.xlsx]BBGdata!R79C3</stp>
        <tr r="C79" s="2"/>
      </tp>
      <tp t="s">
        <v>TELEFO 4 3/8 PERP</v>
        <stp/>
        <stp>##V3_BDPV12</stp>
        <stp>AX520482 Corp</stp>
        <stp>security name</stp>
        <stp>[DATA_BBG.xlsx]BBGdata!R74C3</stp>
        <tr r="C74" s="2"/>
      </tp>
      <tp t="s">
        <v>ENGIFP 1 3/8 PERP</v>
        <stp/>
        <stp>##V3_BDPV12</stp>
        <stp>AQ711148 Corp</stp>
        <stp>security name</stp>
        <stp>[DATA_BBG.xlsx]BBGdata!R88C3</stp>
        <tr r="C88" s="2"/>
      </tp>
      <tp>
        <v>19.283654445179309</v>
        <stp/>
        <stp>##V3_BDPV12</stp>
        <stp>EK872764 Corp</stp>
        <stp>interval_std_dev</stp>
        <stp>[DATA_BBG.xlsx]BBGdata!R128C18</stp>
        <stp>calc_interval=30d</stp>
        <stp>market_data_override=blp_i_sprd_mid</stp>
        <tr r="R128" s="2"/>
      </tp>
      <tp>
        <v>30.0277650227424</v>
        <stp/>
        <stp>##V3_BDPV12</stp>
        <stp>EJ530879 Corp</stp>
        <stp>interval_std_dev</stp>
        <stp>[DATA_BBG.xlsx]BBGdata!R102C18</stp>
        <stp>calc_interval=30d</stp>
        <stp>market_data_override=blp_i_sprd_mid</stp>
        <tr r="R102" s="2"/>
      </tp>
      <tp>
        <v>43.415285090875287</v>
        <stp/>
        <stp>##V3_BDPV12</stp>
        <stp>AQ713600 Corp</stp>
        <stp>interval_std_dev</stp>
        <stp>[DATA_BBG.xlsx]BBGdata!R179C18</stp>
        <stp>calc_interval=30d</stp>
        <stp>market_data_override=blp_i_sprd_mid</stp>
        <tr r="R179" s="2"/>
      </tp>
      <tp t="s">
        <v>NR</v>
        <stp/>
        <stp>##V3_BDPV12</stp>
        <stp>AQ713600 Corp</stp>
        <stp>bb_composite</stp>
        <stp>[DATA_BBG.xlsx]BBGdata!R179C16</stp>
        <tr r="P179" s="2"/>
      </tp>
    </main>
    <main first="bloomberg.rtd">
      <tp t="s">
        <v>BBB-</v>
        <stp/>
        <stp>##V3_BDPV12</stp>
        <stp>EK131366 Corp</stp>
        <stp>bb_composite</stp>
        <stp>[DATA_BBG.xlsx]BBGdata!R151C16</stp>
        <tr r="P151" s="2"/>
      </tp>
    </main>
    <main first="bloomberg.rtd">
      <tp>
        <v>13.667736094837657</v>
        <stp/>
        <stp>##V3_BDPV12</stp>
        <stp>AX076550 Corp</stp>
        <stp>interval_std_dev</stp>
        <stp>[DATA_BBG.xlsx]BBGdata!R126C18</stp>
        <stp>calc_interval=30d</stp>
        <stp>market_data_override=blp_i_sprd_mid</stp>
        <tr r="R126" s="2"/>
      </tp>
    </main>
    <main first="bloomberg.rtd">
      <tp t="s">
        <v>17/02/2026</v>
        <stp/>
        <stp>##V3_BDPV12</stp>
        <stp>ZP989429 Corp</stp>
        <stp>nxt_call_dt</stp>
        <stp>[DATA_BBG.xlsx]BBGdata!R172C6</stp>
        <tr r="F172" s="2"/>
      </tp>
      <tp t="s">
        <v>BB</v>
        <stp/>
        <stp>##V3_BDPV12</stp>
        <stp>ZP659512 Corp</stp>
        <stp>bb_composite</stp>
        <stp>[DATA_BBG.xlsx]BBGdata!R177C16</stp>
        <tr r="P177" s="2"/>
      </tp>
    </main>
    <main first="bloomberg.rtd">
      <tp t="s">
        <v>BB+</v>
        <stp/>
        <stp>##V3_BDPV12</stp>
        <stp>ZS108668 Corp</stp>
        <stp>bb_composite</stp>
        <stp>[DATA_BBG.xlsx]BBGdata!R187C16</stp>
        <tr r="P187" s="2"/>
      </tp>
    </main>
    <main first="bloomberg.rtd">
      <tp t="s">
        <v>05/01/2022</v>
        <stp/>
        <stp>##V3_BDPV12</stp>
        <stp>QZ716550 Corp</stp>
        <stp>nxt_call_dt</stp>
        <stp>[DATA_BBG.xlsx]BBGdata!R106C6</stp>
        <tr r="F106" s="2"/>
      </tp>
    </main>
    <main first="bloomberg.rtd">
      <tp>
        <v>19.532159347619206</v>
        <stp/>
        <stp>##V3_BDPV12</stp>
        <stp>AQ026565 Corp</stp>
        <stp>interval_std_dev</stp>
        <stp>[DATA_BBG.xlsx]BBGdata!R124C18</stp>
        <stp>calc_interval=30d</stp>
        <stp>market_data_override=blp_i_sprd_mid</stp>
        <tr r="R124" s="2"/>
      </tp>
    </main>
    <main first="bloomberg.rtd">
      <tp t="s">
        <v>A</v>
        <stp/>
        <stp>##V3_BDPV12</stp>
        <stp>AR887333 Corp</stp>
        <stp>rtg_sp</stp>
        <stp>[DATA_BBG.xlsx]BBGdata!R25C15</stp>
        <tr r="O25" s="2"/>
      </tp>
      <tp t="s">
        <v>23/04/2023</v>
        <stp/>
        <stp>##V3_BDPV12</stp>
        <stp>EK848378 Corp</stp>
        <stp>nxt_call_dt</stp>
        <stp>[DATA_BBG.xlsx]BBGdata!R55C6</stp>
        <tr r="F55" s="2"/>
      </tp>
      <tp t="s">
        <v>BB</v>
        <stp/>
        <stp>##V3_BDPV12</stp>
        <stp>ZR796682 Corp</stp>
        <stp>rtg_sp</stp>
        <stp>[DATA_BBG.xlsx]BBGdata!R84C15</stp>
        <tr r="O84" s="2"/>
      </tp>
      <tp t="s">
        <v>BB</v>
        <stp/>
        <stp>##V3_BDPV12</stp>
        <stp>ZR796862 Corp</stp>
        <stp>rtg_sp</stp>
        <stp>[DATA_BBG.xlsx]BBGdata!R85C15</stp>
        <tr r="O85" s="2"/>
      </tp>
      <tp t="s">
        <v>05/11/2020</v>
        <stp/>
        <stp>##V3_BDPV12</stp>
        <stp>UV391246 Corp</stp>
        <stp>nxt_call_dt</stp>
        <stp>[DATA_BBG.xlsx]BBGdata!R26C6</stp>
        <tr r="F26" s="2"/>
      </tp>
      <tp t="s">
        <v>BB</v>
        <stp/>
        <stp>##V3_BDPV12</stp>
        <stp>ZS235422 Corp</stp>
        <stp>rtg_sp</stp>
        <stp>[DATA_BBG.xlsx]BBGdata!R176C15</stp>
        <tr r="O176" s="2"/>
      </tp>
      <tp t="s">
        <v>02/03/2025</v>
        <stp/>
        <stp>##V3_BDPV12</stp>
        <stp>ZP991036 Corp</stp>
        <stp>nxt_call_dt</stp>
        <stp>[DATA_BBG.xlsx]BBGdata!R86C6</stp>
        <tr r="F86" s="2"/>
      </tp>
      <tp t="s">
        <v>A-</v>
        <stp/>
        <stp>##V3_BDPV12</stp>
        <stp>QZ730458 Corp</stp>
        <stp>rtg_sp</stp>
        <stp>[DATA_BBG.xlsx]BBGdata!R47C15</stp>
        <tr r="O47" s="2"/>
      </tp>
      <tp t="s">
        <v>Communications</v>
        <stp/>
        <stp>##V3_BDPV12</stp>
        <stp>LW253022 Corp</stp>
        <stp>industry_sector</stp>
        <stp>[DATA_BBG.xlsx]BBGdata!R61C10</stp>
        <tr r="J61" s="2"/>
      </tp>
      <tp t="s">
        <v>Utilities</v>
        <stp/>
        <stp>##V3_BDPV12</stp>
        <stp>AZ851393 Corp</stp>
        <stp>industry_sector</stp>
        <stp>[DATA_BBG.xlsx]BBGdata!R107C10</stp>
        <tr r="J107" s="2"/>
      </tp>
      <tp t="s">
        <v>EUR</v>
        <stp/>
        <stp>##V3_BDPV12</stp>
        <stp>UV391246 Corp</stp>
        <stp>crncy</stp>
        <stp>[DATA_BBG.xlsx]BBGdata!R26C8</stp>
        <tr r="H26" s="2"/>
      </tp>
      <tp t="s">
        <v>EUR</v>
        <stp/>
        <stp>##V3_BDPV12</stp>
        <stp>AR776117 Corp</stp>
        <stp>crncy</stp>
        <stp>[DATA_BBG.xlsx]BBGdata!R31C8</stp>
        <tr r="H31" s="2"/>
      </tp>
      <tp t="s">
        <v>EUR</v>
        <stp/>
        <stp>##V3_BDPV12</stp>
        <stp>ZR441424 Corp</stp>
        <stp>crncy</stp>
        <stp>[DATA_BBG.xlsx]BBGdata!R94C8</stp>
        <tr r="H94" s="2"/>
      </tp>
      <tp t="s">
        <v>EUR</v>
        <stp/>
        <stp>##V3_BDPV12</stp>
        <stp>ZP482524 Corp</stp>
        <stp>crncy</stp>
        <stp>[DATA_BBG.xlsx]BBGdata!R17C8</stp>
        <tr r="H17" s="2"/>
      </tp>
      <tp>
        <v>291.15468965517238</v>
        <stp/>
        <stp>##V3_BDPV12</stp>
        <stp>AZ018655 Corp</stp>
        <stp>interval_avg</stp>
        <stp>[DATA_BBG.xlsx]BBGdata!R16C17</stp>
        <stp>calc_interval=30d</stp>
        <stp>market_data_override=blp_i_sprd_mid</stp>
        <tr r="Q16" s="2"/>
      </tp>
      <tp>
        <v>465.32230932657779</v>
        <stp/>
        <stp>##V3_BDPV12</stp>
        <stp>EJ606316 Corp</stp>
        <stp>interval_high</stp>
        <stp>[DATA_BBG.xlsx]BBGdata!R57C20</stp>
        <stp>calc_interval=30d</stp>
        <stp>market_data_override=blp_i_sprd_mid</stp>
        <tr r="T57" s="2"/>
      </tp>
      <tp>
        <v>243.78582758620686</v>
        <stp/>
        <stp>##V3_BDPV12</stp>
        <stp>EK508523 Corp</stp>
        <stp>interval_avg</stp>
        <stp>[DATA_BBG.xlsx]BBGdata!R66C17</stp>
        <stp>calc_interval=30d</stp>
        <stp>market_data_override=blp_i_sprd_mid</stp>
        <tr r="Q66" s="2"/>
      </tp>
      <tp>
        <v>139.61751724137937</v>
        <stp/>
        <stp>##V3_BDPV12</stp>
        <stp>EJ744879 Corp</stp>
        <stp>interval_avg</stp>
        <stp>[DATA_BBG.xlsx]BBGdata!R87C17</stp>
        <stp>calc_interval=30d</stp>
        <stp>market_data_override=blp_i_sprd_mid</stp>
        <tr r="Q87" s="2"/>
      </tp>
      <tp>
        <v>609.42700000000002</v>
        <stp/>
        <stp>##V3_BDPV12</stp>
        <stp>AL211915 Corp</stp>
        <stp>interval_high</stp>
        <stp>[DATA_BBG.xlsx]BBGdata!R62C20</stp>
        <stp>calc_interval=30d</stp>
        <stp>market_data_override=blp_i_sprd_mid</stp>
        <tr r="T62" s="2"/>
      </tp>
      <tp>
        <v>178.309</v>
        <stp/>
        <stp>##V3_BDPV12</stp>
        <stp>ZR570567 Corp</stp>
        <stp>interval_low</stp>
        <stp>[DATA_BBG.xlsx]BBGdata!R67C19</stp>
        <stp>calc_interval=30d</stp>
        <stp>market_data_override=blp_i_sprd_mid</stp>
        <tr r="S67" s="2"/>
      </tp>
      <tp>
        <v>348.08996000000002</v>
        <stp/>
        <stp>##V3_BDPV12</stp>
        <stp>BJ736567 Corp</stp>
        <stp>interval_avg</stp>
        <stp>[DATA_BBG.xlsx]BBGdata!R10C17</stp>
        <stp>calc_interval=30d</stp>
        <stp>market_data_override=blp_i_sprd_mid</stp>
        <tr r="Q10" s="2"/>
      </tp>
      <tp>
        <v>181.99137931034483</v>
        <stp/>
        <stp>##V3_BDPV12</stp>
        <stp>EK755354 Corp</stp>
        <stp>interval_avg</stp>
        <stp>[DATA_BBG.xlsx]BBGdata!R42C17</stp>
        <stp>calc_interval=30d</stp>
        <stp>market_data_override=blp_i_sprd_mid</stp>
        <tr r="Q42" s="2"/>
      </tp>
      <tp>
        <v>150.63988235294116</v>
        <stp/>
        <stp>##V3_BDPV12</stp>
        <stp>BJ924355 Corp</stp>
        <stp>interval_avg</stp>
        <stp>[DATA_BBG.xlsx]BBGdata!R27C17</stp>
        <stp>calc_interval=30d</stp>
        <stp>market_data_override=blp_i_sprd_mid</stp>
        <tr r="Q27" s="2"/>
      </tp>
      <tp>
        <v>213.22758620689658</v>
        <stp/>
        <stp>##V3_BDPV12</stp>
        <stp>AX895488 Corp</stp>
        <stp>interval_avg</stp>
        <stp>[DATA_BBG.xlsx]BBGdata!R45C17</stp>
        <stp>calc_interval=30d</stp>
        <stp>market_data_override=blp_i_sprd_mid</stp>
        <tr r="Q45" s="2"/>
      </tp>
      <tp>
        <v>277.99299999999999</v>
        <stp/>
        <stp>##V3_BDPV12</stp>
        <stp>QZ498658 Corp</stp>
        <stp>interval_low</stp>
        <stp>[DATA_BBG.xlsx]BBGdata!R70C19</stp>
        <stp>calc_interval=30d</stp>
        <stp>market_data_override=blp_i_sprd_mid</stp>
        <tr r="S70" s="2"/>
      </tp>
      <tp>
        <v>333.83118821804277</v>
        <stp/>
        <stp>##V3_BDPV12</stp>
        <stp>BK115993 Corp</stp>
        <stp>interval_low</stp>
        <stp>[DATA_BBG.xlsx]BBGdata!R40C19</stp>
        <stp>calc_interval=30d</stp>
        <stp>market_data_override=blp_i_sprd_mid</stp>
        <tr r="S40" s="2"/>
      </tp>
      <tp>
        <v>301.41500000000002</v>
        <stp/>
        <stp>##V3_BDPV12</stp>
        <stp>EK814844 Corp</stp>
        <stp>interval_low</stp>
        <stp>[DATA_BBG.xlsx]BBGdata!R34C19</stp>
        <stp>calc_interval=30d</stp>
        <stp>market_data_override=blp_i_sprd_mid</stp>
        <tr r="S34" s="2"/>
      </tp>
      <tp>
        <v>391.947</v>
        <stp/>
        <stp>##V3_BDPV12</stp>
        <stp>AX520482 Corp</stp>
        <stp>interval_high</stp>
        <stp>[DATA_BBG.xlsx]BBGdata!R74C20</stp>
        <stp>calc_interval=30d</stp>
        <stp>market_data_override=blp_i_sprd_mid</stp>
        <tr r="T74" s="2"/>
      </tp>
      <tp>
        <v>272.58999999999997</v>
        <stp/>
        <stp>##V3_BDPV12</stp>
        <stp>AU692498 Corp</stp>
        <stp>interval_low</stp>
        <stp>[DATA_BBG.xlsx]BBGdata!R79C19</stp>
        <stp>calc_interval=30d</stp>
        <stp>market_data_override=blp_i_sprd_mid</stp>
        <tr r="S79" s="2"/>
      </tp>
      <tp>
        <v>46.033742915446474</v>
        <stp/>
        <stp>##V3_BDPV12</stp>
        <stp>AN880322 Corp</stp>
        <stp>interval_std_dev</stp>
        <stp>[DATA_BBG.xlsx]BBGdata!R153C18</stp>
        <stp>calc_interval=30d</stp>
        <stp>market_data_override=blp_i_sprd_mid</stp>
        <tr r="R153" s="2"/>
      </tp>
      <tp t="s">
        <v>19/11/2023</v>
        <stp/>
        <stp>##V3_BDPV12</stp>
        <stp>QJ787834 Corp</stp>
        <stp>nxt_call_dt</stp>
        <stp>[DATA_BBG.xlsx]BBGdata!R116C6</stp>
        <tr r="F116" s="2"/>
      </tp>
      <tp>
        <v>23.65318848975674</v>
        <stp/>
        <stp>##V3_BDPV12</stp>
        <stp>EJ843360 Corp</stp>
        <stp>interval_std_dev</stp>
        <stp>[DATA_BBG.xlsx]BBGdata!R123C18</stp>
        <stp>calc_interval=30d</stp>
        <stp>market_data_override=blp_i_sprd_mid</stp>
        <tr r="R123" s="2"/>
      </tp>
      <tp t="s">
        <v>VOD 3.1 01/03/79</v>
        <stp/>
        <stp>##V3_BDPV12</stp>
        <stp>AU654481 Corp</stp>
        <stp>security name</stp>
        <stp>[DATA_BBG.xlsx]BBGdata!R78C3</stp>
        <tr r="C78" s="2"/>
      </tp>
      <tp>
        <v>388.58741836796321</v>
        <stp/>
        <stp>##V3_BDPV12</stp>
        <stp>EK337178 Corp</stp>
        <stp>interval_std_dev</stp>
        <stp>[DATA_BBG.xlsx]BBGdata!R162C18</stp>
        <stp>calc_interval=30d</stp>
        <stp>market_data_override=blp_i_sprd_mid</stp>
        <tr r="R162" s="2"/>
      </tp>
      <tp>
        <v>20.897566906009249</v>
        <stp/>
        <stp>##V3_BDPV12</stp>
        <stp>EK605885 Corp</stp>
        <stp>interval_std_dev</stp>
        <stp>[DATA_BBG.xlsx]BBGdata!R145C18</stp>
        <stp>calc_interval=30d</stp>
        <stp>market_data_override=blp_i_sprd_mid</stp>
        <tr r="R145" s="2"/>
      </tp>
      <tp t="s">
        <v>TOTAL 3.369 PERP</v>
        <stp/>
        <stp>##V3_BDPV12</stp>
        <stp>QZ730458 Corp</stp>
        <stp>security name</stp>
        <stp>[DATA_BBG.xlsx]BBGdata!R47C3</stp>
        <tr r="C47" s="2"/>
      </tp>
      <tp t="s">
        <v>MRKGR 2 7/8 06/25/79</v>
        <stp/>
        <stp>##V3_BDPV12</stp>
        <stp>AZ207706 Corp</stp>
        <stp>security name</stp>
        <stp>[DATA_BBG.xlsx]BBGdata!R14C3</stp>
        <tr r="C14" s="2"/>
      </tp>
      <tp>
        <v>27.701966416304263</v>
        <stp/>
        <stp>##V3_BDPV12</stp>
        <stp>AN880326 Corp</stp>
        <stp>interval_std_dev</stp>
        <stp>[DATA_BBG.xlsx]BBGdata!R158C18</stp>
        <stp>calc_interval=30d</stp>
        <stp>market_data_override=blp_i_sprd_mid</stp>
        <tr r="R158" s="2"/>
      </tp>
      <tp>
        <v>24.187403886343077</v>
        <stp/>
        <stp>##V3_BDPV12</stp>
        <stp>EJ670730 Corp</stp>
        <stp>interval_std_dev</stp>
        <stp>[DATA_BBG.xlsx]BBGdata!R118C18</stp>
        <stp>calc_interval=30d</stp>
        <stp>market_data_override=blp_i_sprd_mid</stp>
        <tr r="R118" s="2"/>
      </tp>
      <tp t="s">
        <v>TOTAL 1 3/4 PERP</v>
        <stp/>
        <stp>##V3_BDPV12</stp>
        <stp>AX895488 Corp</stp>
        <stp>security name</stp>
        <stp>[DATA_BBG.xlsx]BBGdata!R45C3</stp>
        <tr r="C45" s="2"/>
      </tp>
      <tp t="s">
        <v>MRKGR 1 5/8 06/25/79</v>
        <stp/>
        <stp>##V3_BDPV12</stp>
        <stp>AZ208021 Corp</stp>
        <stp>security name</stp>
        <stp>[DATA_BBG.xlsx]BBGdata!R13C3</stp>
        <tr r="C13" s="2"/>
      </tp>
      <tp>
        <v>12.162240135921074</v>
        <stp/>
        <stp>##V3_BDPV12</stp>
        <stp>BJ980938 Corp</stp>
        <stp>interval_std_dev</stp>
        <stp>[DATA_BBG.xlsx]BBGdata!R160C18</stp>
        <stp>calc_interval=30d</stp>
        <stp>market_data_override=blp_i_sprd_mid</stp>
        <tr r="R160" s="2"/>
      </tp>
      <tp>
        <v>24.404655906161597</v>
        <stp/>
        <stp>##V3_BDPV12</stp>
        <stp>EK013966 Corp</stp>
        <stp>interval_std_dev</stp>
        <stp>[DATA_BBG.xlsx]BBGdata!R122C18</stp>
        <stp>calc_interval=30d</stp>
        <stp>market_data_override=blp_i_sprd_mid</stp>
        <tr r="R122" s="2"/>
      </tp>
      <tp t="s">
        <v>BBB-</v>
        <stp/>
        <stp>##V3_BDPV12</stp>
        <stp>EK131372 Corp</stp>
        <stp>bb_composite</stp>
        <stp>[DATA_BBG.xlsx]BBGdata!R157C16</stp>
        <tr r="P157" s="2"/>
      </tp>
    </main>
    <main first="bloomberg.rtd">
      <tp t="s">
        <v>BB</v>
        <stp/>
        <stp>##V3_BDPV12</stp>
        <stp>UV323151 Corp</stp>
        <stp>bb_composite</stp>
        <stp>[DATA_BBG.xlsx]BBGdata!R113C16</stp>
        <tr r="P113" s="2"/>
      </tp>
      <tp t="s">
        <v>BBB-</v>
        <stp/>
        <stp>##V3_BDPV12</stp>
        <stp>EK753416 Corp</stp>
        <stp>bb_composite</stp>
        <stp>[DATA_BBG.xlsx]BBGdata!R183C16</stp>
        <tr r="P183" s="2"/>
      </tp>
    </main>
    <main first="bloomberg.rtd">
      <tp t="s">
        <v>BBB-</v>
        <stp/>
        <stp>##V3_BDPV12</stp>
        <stp>EK013966 Corp</stp>
        <stp>bb_composite</stp>
        <stp>[DATA_BBG.xlsx]BBGdata!R122C16</stp>
        <tr r="P122" s="2"/>
      </tp>
      <tp t="s">
        <v>BBB-</v>
        <stp/>
        <stp>##V3_BDPV12</stp>
        <stp>AQ026565 Corp</stp>
        <stp>bb_composite</stp>
        <stp>[DATA_BBG.xlsx]BBGdata!R124C16</stp>
        <tr r="P124" s="2"/>
      </tp>
    </main>
    <main first="bloomberg.rtd">
      <tp t="s">
        <v>BBB-</v>
        <stp/>
        <stp>##V3_BDPV12</stp>
        <stp>ZS668300 Corp</stp>
        <stp>bb_composite</stp>
        <stp>[DATA_BBG.xlsx]BBGdata!R119C16</stp>
        <tr r="P119" s="2"/>
      </tp>
    </main>
    <main first="bloomberg.rtd">
      <tp t="s">
        <v>03/07/2028</v>
        <stp/>
        <stp>##V3_BDPV12</stp>
        <stp>AU692498 Corp</stp>
        <stp>nxt_call_dt</stp>
        <stp>[DATA_BBG.xlsx]BBGdata!R79C6</stp>
        <tr r="F79" s="2"/>
      </tp>
      <tp t="s">
        <v>02/06/2024</v>
        <stp/>
        <stp>##V3_BDPV12</stp>
        <stp>EK293278 Corp</stp>
        <stp>nxt_call_dt</stp>
        <stp>[DATA_BBG.xlsx]BBGdata!R89C6</stp>
        <tr r="F89" s="2"/>
      </tp>
      <tp t="s">
        <v>22/03/2030</v>
        <stp/>
        <stp>##V3_BDPV12</stp>
        <stp>BK116008 Corp</stp>
        <stp>nxt_call_dt</stp>
        <stp>[DATA_BBG.xlsx]BBGdata!R41C6</stp>
        <tr r="F41" s="2"/>
      </tp>
      <tp t="s">
        <v>Basic Materials</v>
        <stp/>
        <stp>##V3_BDPV12</stp>
        <stp>QJ937853 Corp</stp>
        <stp>industry_sector</stp>
        <stp>[DATA_BBG.xlsx]BBGdata!R2C10</stp>
        <tr r="J2" s="2"/>
      </tp>
      <tp t="s">
        <v>04/04/2023</v>
        <stp/>
        <stp>##V3_BDPV12</stp>
        <stp>AM938782 Corp</stp>
        <stp>nxt_call_dt</stp>
        <stp>[DATA_BBG.xlsx]BBGdata!R59C6</stp>
        <tr r="F59" s="2"/>
      </tp>
      <tp t="s">
        <v>BBB</v>
        <stp/>
        <stp>##V3_BDPV12</stp>
        <stp>BK123548 Corp</stp>
        <stp>rtg_sp</stp>
        <stp>[DATA_BBG.xlsx]BBGdata!R39C15</stp>
        <tr r="O39" s="2"/>
      </tp>
      <tp t="s">
        <v>BB-</v>
        <stp/>
        <stp>##V3_BDPV12</stp>
        <stp>EK024568 Corp</stp>
        <stp>rtg_sp</stp>
        <stp>[DATA_BBG.xlsx]BBGdata!R98C15</stp>
        <tr r="O98" s="2"/>
      </tp>
      <tp t="s">
        <v>01/04/2023</v>
        <stp/>
        <stp>##V3_BDPV12</stp>
        <stp>EK508571 Corp</stp>
        <stp>nxt_call_dt</stp>
        <stp>[DATA_BBG.xlsx]BBGdata!R69C6</stp>
        <tr r="F69" s="2"/>
      </tp>
      <tp t="s">
        <v>BB+</v>
        <stp/>
        <stp>##V3_BDPV12</stp>
        <stp>ZQ804479 Corp</stp>
        <stp>rtg_sp</stp>
        <stp>[DATA_BBG.xlsx]BBGdata!R144C15</stp>
        <tr r="O144" s="2"/>
      </tp>
      <tp t="s">
        <v>Consumer, Non-cyclical</v>
        <stp/>
        <stp>##V3_BDPV12</stp>
        <stp>EK834863 Corp</stp>
        <stp>industry_sector</stp>
        <stp>[DATA_BBG.xlsx]BBGdata!R6C10</stp>
        <tr r="J6" s="2"/>
      </tp>
      <tp t="s">
        <v>BB</v>
        <stp/>
        <stp>##V3_BDPV12</stp>
        <stp>ZP454068 Corp</stp>
        <stp>rtg_sp</stp>
        <stp>[DATA_BBG.xlsx]BBGdata!R148C15</stp>
        <tr r="O148" s="2"/>
      </tp>
      <tp t="s">
        <v>EUR</v>
        <stp/>
        <stp>##V3_BDPV12</stp>
        <stp>ZR655675 Corp</stp>
        <stp>crncy</stp>
        <stp>[DATA_BBG.xlsx]BBGdata!R77C8</stp>
        <tr r="H77" s="2"/>
      </tp>
      <tp t="s">
        <v>EUR</v>
        <stp/>
        <stp>##V3_BDPV12</stp>
        <stp>AX960245 Corp</stp>
        <stp>crncy</stp>
        <stp>[DATA_BBG.xlsx]BBGdata!R19C8</stp>
        <tr r="H19" s="2"/>
      </tp>
      <tp t="s">
        <v>EUR</v>
        <stp/>
        <stp>##V3_BDPV12</stp>
        <stp>AP809058 Corp</stp>
        <stp>crncy</stp>
        <stp>[DATA_BBG.xlsx]BBGdata!R23C8</stp>
        <tr r="H23" s="2"/>
      </tp>
      <tp t="s">
        <v>USD</v>
        <stp/>
        <stp>##V3_BDPV12</stp>
        <stp>AX916964 Corp</stp>
        <stp>crncy</stp>
        <stp>[DATA_BBG.xlsx]BBGdata!R82C8</stp>
        <tr r="H82" s="2"/>
      </tp>
      <tp t="s">
        <v>EUR</v>
        <stp/>
        <stp>##V3_BDPV12</stp>
        <stp>AZ371883 Corp</stp>
        <stp>crncy</stp>
        <stp>[DATA_BBG.xlsx]BBGdata!R91C8</stp>
        <tr r="H91" s="2"/>
      </tp>
    </main>
    <main first="bloomberg.rtd">
      <tp>
        <v>135.72</v>
        <stp/>
        <stp>##V3_BDPV12</stp>
        <stp>QZ730280 Corp</stp>
        <stp>interval_low</stp>
        <stp>[DATA_BBG.xlsx]BBGdata!R44C19</stp>
        <stp>calc_interval=30d</stp>
        <stp>market_data_override=blp_i_sprd_mid</stp>
        <tr r="S44" s="2"/>
      </tp>
      <tp>
        <v>311.05310344827586</v>
        <stp/>
        <stp>##V3_BDPV12</stp>
        <stp>AO148682 Corp</stp>
        <stp>interval_avg</stp>
        <stp>[DATA_BBG.xlsx]BBGdata!R20C17</stp>
        <stp>calc_interval=30d</stp>
        <stp>market_data_override=blp_i_sprd_mid</stp>
        <tr r="Q20" s="2"/>
      </tp>
      <tp>
        <v>286.0404170438751</v>
        <stp/>
        <stp>##V3_BDPV12</stp>
        <stp>QJ201812 Corp</stp>
        <stp>interval_low</stp>
        <stp>[DATA_BBG.xlsx]BBGdata!R50C19</stp>
        <stp>calc_interval=30d</stp>
        <stp>market_data_override=blp_i_sprd_mid</stp>
        <tr r="S50" s="2"/>
      </tp>
      <tp>
        <v>331.25099999999998</v>
        <stp/>
        <stp>##V3_BDPV12</stp>
        <stp>ZQ782646 Corp</stp>
        <stp>interval_low</stp>
        <stp>[DATA_BBG.xlsx]BBGdata!R99C19</stp>
        <stp>calc_interval=30d</stp>
        <stp>market_data_override=blp_i_sprd_mid</stp>
        <tr r="S99" s="2"/>
      </tp>
      <tp>
        <v>360.75404959422133</v>
        <stp/>
        <stp>##V3_BDPV12</stp>
        <stp>EJ814840 Corp</stp>
        <stp>interval_avg</stp>
        <stp>[DATA_BBG.xlsx]BBGdata!R54C17</stp>
        <stp>calc_interval=30d</stp>
        <stp>market_data_override=blp_i_sprd_mid</stp>
        <tr r="Q54" s="2"/>
      </tp>
      <tp>
        <v>185.21899999999999</v>
        <stp/>
        <stp>##V3_BDPV12</stp>
        <stp>ZS023353 Corp</stp>
        <stp>interval_low</stp>
        <stp>[DATA_BBG.xlsx]BBGdata!R65C19</stp>
        <stp>calc_interval=30d</stp>
        <stp>market_data_override=blp_i_sprd_mid</stp>
        <tr r="S65" s="2"/>
      </tp>
      <tp>
        <v>352.96300000000002</v>
        <stp/>
        <stp>##V3_BDPV12</stp>
        <stp>ZP991036 Corp</stp>
        <stp>interval_low</stp>
        <stp>[DATA_BBG.xlsx]BBGdata!R86C19</stp>
        <stp>calc_interval=30d</stp>
        <stp>market_data_override=blp_i_sprd_mid</stp>
        <tr r="S86" s="2"/>
      </tp>
      <tp>
        <v>236.17261244303381</v>
        <stp/>
        <stp>##V3_BDPV12</stp>
        <stp>EJ814830 Corp</stp>
        <stp>interval_avg</stp>
        <stp>[DATA_BBG.xlsx]BBGdata!R53C17</stp>
        <stp>calc_interval=30d</stp>
        <stp>market_data_override=blp_i_sprd_mid</stp>
        <tr r="Q53" s="2"/>
      </tp>
      <tp>
        <v>306.60899999999998</v>
        <stp/>
        <stp>##V3_BDPV12</stp>
        <stp>ZR655675 Corp</stp>
        <stp>interval_low</stp>
        <stp>[DATA_BBG.xlsx]BBGdata!R77C19</stp>
        <stp>calc_interval=30d</stp>
        <stp>market_data_override=blp_i_sprd_mid</stp>
        <tr r="S77" s="2"/>
      </tp>
      <tp>
        <v>229.83137931034489</v>
        <stp/>
        <stp>##V3_BDPV12</stp>
        <stp>AM938782 Corp</stp>
        <stp>interval_avg</stp>
        <stp>[DATA_BBG.xlsx]BBGdata!R59C17</stp>
        <stp>calc_interval=30d</stp>
        <stp>market_data_override=blp_i_sprd_mid</stp>
        <tr r="Q59" s="2"/>
      </tp>
      <tp>
        <v>164.49341379310346</v>
        <stp/>
        <stp>##V3_BDPV12</stp>
        <stp>EK634166 Corp</stp>
        <stp>interval_avg</stp>
        <stp>[DATA_BBG.xlsx]BBGdata!R11C17</stp>
        <stp>calc_interval=30d</stp>
        <stp>market_data_override=blp_i_sprd_mid</stp>
        <tr r="Q11" s="2"/>
      </tp>
      <tp>
        <v>194.708</v>
        <stp/>
        <stp>##V3_BDPV12</stp>
        <stp>EK508571 Corp</stp>
        <stp>interval_low</stp>
        <stp>[DATA_BBG.xlsx]BBGdata!R69C19</stp>
        <stp>calc_interval=30d</stp>
        <stp>market_data_override=blp_i_sprd_mid</stp>
        <tr r="S69" s="2"/>
      </tp>
      <tp>
        <v>299.96499999999997</v>
        <stp/>
        <stp>##V3_BDPV12</stp>
        <stp>AX520482 Corp</stp>
        <stp>interval_low</stp>
        <stp>[DATA_BBG.xlsx]BBGdata!R74C19</stp>
        <stp>calc_interval=30d</stp>
        <stp>market_data_override=blp_i_sprd_mid</stp>
        <tr r="S74" s="2"/>
      </tp>
      <tp>
        <v>210.5</v>
        <stp/>
        <stp>##V3_BDPV12</stp>
        <stp>AZ207706 Corp</stp>
        <stp>interval_low</stp>
        <stp>[DATA_BBG.xlsx]BBGdata!R14C19</stp>
        <stp>calc_interval=30d</stp>
        <stp>market_data_override=blp_i_sprd_mid</stp>
        <tr r="S14" s="2"/>
      </tp>
      <tp>
        <v>172.828</v>
        <stp/>
        <stp>##V3_BDPV12</stp>
        <stp>EK041235 Corp</stp>
        <stp>interval_low</stp>
        <stp>[DATA_BBG.xlsx]BBGdata!R64C19</stp>
        <stp>calc_interval=30d</stp>
        <stp>market_data_override=blp_i_sprd_mid</stp>
        <tr r="S64" s="2"/>
      </tp>
      <tp>
        <v>255.60599999999999</v>
        <stp/>
        <stp>##V3_BDPV12</stp>
        <stp>AZ207706 Corp</stp>
        <stp>interval_high</stp>
        <stp>[DATA_BBG.xlsx]BBGdata!R14C20</stp>
        <stp>calc_interval=30d</stp>
        <stp>market_data_override=blp_i_sprd_mid</stp>
        <tr r="T14" s="2"/>
      </tp>
      <tp>
        <v>88</v>
        <stp/>
        <stp>##V3_BDPV12</stp>
        <stp>EK508481 Corp</stp>
        <stp>interval_low</stp>
        <stp>[DATA_BBG.xlsx]BBGdata!R63C19</stp>
        <stp>calc_interval=30d</stp>
        <stp>market_data_override=blp_i_sprd_mid</stp>
        <tr r="S63" s="2"/>
      </tp>
      <tp>
        <v>217.46964511896547</v>
        <stp/>
        <stp>##V3_BDPV12</stp>
        <stp>QJ201811 Corp</stp>
        <stp>interval_avg</stp>
        <stp>[DATA_BBG.xlsx]BBGdata!R51C17</stp>
        <stp>calc_interval=30d</stp>
        <stp>market_data_override=blp_i_sprd_mid</stp>
        <tr r="Q51" s="2"/>
      </tp>
      <tp>
        <v>36.05384014979262</v>
        <stp/>
        <stp>##V3_BDPV12</stp>
        <stp>AO971106 Corp</stp>
        <stp>interval_std_dev</stp>
        <stp>[DATA_BBG.xlsx]BBGdata!R173C18</stp>
        <stp>calc_interval=30d</stp>
        <stp>market_data_override=blp_i_sprd_mid</stp>
        <tr r="R173" s="2"/>
      </tp>
      <tp>
        <v>14.806044361614461</v>
        <stp/>
        <stp>##V3_BDPV12</stp>
        <stp>BJ980509 Corp</stp>
        <stp>interval_std_dev</stp>
        <stp>[DATA_BBG.xlsx]BBGdata!R156C18</stp>
        <stp>calc_interval=30d</stp>
        <stp>market_data_override=blp_i_sprd_mid</stp>
        <tr r="R156" s="2"/>
      </tp>
      <tp>
        <v>312.05565517241382</v>
        <stp/>
        <stp>##V3_BDPV12</stp>
        <stp>ZQ512606 Corp</stp>
        <stp>interval_avg</stp>
        <stp>[DATA_BBG.xlsx]BBGdata!R8C17</stp>
        <stp>calc_interval=30d</stp>
        <stp>market_data_override=blp_i_sprd_mid</stp>
        <tr r="Q8" s="2"/>
      </tp>
      <tp>
        <v>272.255</v>
        <stp/>
        <stp>##V3_BDPV12</stp>
        <stp>AV915324 Corp</stp>
        <stp>interval_low</stp>
        <stp>[DATA_BBG.xlsx]BBGdata!R4C19</stp>
        <stp>calc_interval=30d</stp>
        <stp>market_data_override=blp_i_sprd_mid</stp>
        <tr r="S4" s="2"/>
      </tp>
      <tp t="s">
        <v>KPN 2 PERP</v>
        <stp/>
        <stp>##V3_BDPV12</stp>
        <stp>ZQ376350 Corp</stp>
        <stp>security name</stp>
        <stp>[DATA_BBG.xlsx]BBGdata!R58C3</stp>
        <tr r="C58" s="2"/>
      </tp>
      <tp t="s">
        <v>EDF 4 PERP</v>
        <stp/>
        <stp>##V3_BDPV12</stp>
        <stp>AU669900 Corp</stp>
        <stp>security name</stp>
        <stp>[DATA_BBG.xlsx]BBGdata!R96C3</stp>
        <tr r="C96" s="2"/>
      </tp>
      <tp t="s">
        <v>AKEFP 2 3/4 PERP</v>
        <stp/>
        <stp>##V3_BDPV12</stp>
        <stp>AZ018655 Corp</stp>
        <stp>security name</stp>
        <stp>[DATA_BBG.xlsx]BBGdata!R16C3</stp>
        <tr r="C16" s="2"/>
      </tp>
      <tp t="s">
        <v>NR</v>
        <stp/>
        <stp>##V3_BDPV12</stp>
        <stp>EK642935 Corp</stp>
        <stp>bb_composite</stp>
        <stp>[DATA_BBG.xlsx]BBGdata!R168C16</stp>
        <tr r="P168" s="2"/>
      </tp>
      <tp t="s">
        <v>BBB-</v>
        <stp/>
        <stp>##V3_BDPV12</stp>
        <stp>AM717420 Corp</stp>
        <stp>bb_composite</stp>
        <stp>[DATA_BBG.xlsx]BBGdata!R135C16</stp>
        <tr r="P135" s="2"/>
      </tp>
    </main>
    <main first="bloomberg.rtd">
      <tp t="s">
        <v>BB+</v>
        <stp/>
        <stp>##V3_BDPV12</stp>
        <stp>AQ077157 Corp</stp>
        <stp>bb_composite</stp>
        <stp>[DATA_BBG.xlsx]BBGdata!R143C16</stp>
        <tr r="P143" s="2"/>
      </tp>
      <tp t="s">
        <v>NR</v>
        <stp/>
        <stp>##V3_BDPV12</stp>
        <stp>AZ207973 Corp</stp>
        <stp>bb_composite</stp>
        <stp>[DATA_BBG.xlsx]BBGdata!R182C16</stp>
        <tr r="P182" s="2"/>
      </tp>
    </main>
    <main first="bloomberg.rtd">
      <tp t="s">
        <v>BBB-</v>
        <stp/>
        <stp>##V3_BDPV12</stp>
        <stp>EJ670730 Corp</stp>
        <stp>bb_composite</stp>
        <stp>[DATA_BBG.xlsx]BBGdata!R118C16</stp>
        <tr r="P118" s="2"/>
      </tp>
      <tp t="s">
        <v>BBB-</v>
        <stp/>
        <stp>##V3_BDPV12</stp>
        <stp>AX076550 Corp</stp>
        <stp>bb_composite</stp>
        <stp>[DATA_BBG.xlsx]BBGdata!R126C16</stp>
        <tr r="P126" s="2"/>
      </tp>
    </main>
    <main first="bloomberg.rtd">
      <tp t="s">
        <v>BB+</v>
        <stp/>
        <stp>##V3_BDPV12</stp>
        <stp>EJ723329 Corp</stp>
        <stp>bb_composite</stp>
        <stp>[DATA_BBG.xlsx]BBGdata!R142C16</stp>
        <tr r="P142" s="2"/>
      </tp>
    </main>
    <main first="bloomberg.rtd">
      <tp t="s">
        <v>BBB-</v>
        <stp/>
        <stp>##V3_BDPV12</stp>
        <stp>EK785024 Corp</stp>
        <stp>bb_composite</stp>
        <stp>[DATA_BBG.xlsx]BBGdata!R115C16</stp>
        <tr r="P115" s="2"/>
      </tp>
    </main>
    <main first="bloomberg.rtd">
      <tp t="s">
        <v>Communications</v>
        <stp/>
        <stp>##V3_BDPV12</stp>
        <stp>EK848378 Corp</stp>
        <stp>industry_sector</stp>
        <stp>[DATA_BBG.xlsx]BBGdata!R55C10</stp>
        <tr r="J55" s="2"/>
      </tp>
      <tp t="s">
        <v>Consumer, Non-cyclical</v>
        <stp/>
        <stp>##V3_BDPV12</stp>
        <stp>EK648265 Corp</stp>
        <stp>industry_sector</stp>
        <stp>[DATA_BBG.xlsx]BBGdata!R12C10</stp>
        <tr r="J12" s="2"/>
      </tp>
      <tp t="s">
        <v>Communications</v>
        <stp/>
        <stp>##V3_BDPV12</stp>
        <stp>EK508571 Corp</stp>
        <stp>industry_sector</stp>
        <stp>[DATA_BBG.xlsx]BBGdata!R69C10</stp>
        <tr r="J69" s="2"/>
      </tp>
      <tp t="s">
        <v>Communications</v>
        <stp/>
        <stp>##V3_BDPV12</stp>
        <stp>EK508523 Corp</stp>
        <stp>industry_sector</stp>
        <stp>[DATA_BBG.xlsx]BBGdata!R66C10</stp>
        <tr r="J66" s="2"/>
      </tp>
      <tp t="s">
        <v>Communications</v>
        <stp/>
        <stp>##V3_BDPV12</stp>
        <stp>EK508481 Corp</stp>
        <stp>industry_sector</stp>
        <stp>[DATA_BBG.xlsx]BBGdata!R63C10</stp>
        <tr r="J63" s="2"/>
      </tp>
      <tp t="s">
        <v>BB+</v>
        <stp/>
        <stp>##V3_BDPV12</stp>
        <stp>EK803079 Corp</stp>
        <stp>rtg_sp</stp>
        <stp>[DATA_BBG.xlsx]BBGdata!R33C15</stp>
        <tr r="O33" s="2"/>
      </tp>
      <tp t="s">
        <v>BB+</v>
        <stp/>
        <stp>##V3_BDPV12</stp>
        <stp>BJ814648 Corp</stp>
        <stp>rtg_sp</stp>
        <stp>[DATA_BBG.xlsx]BBGdata!R35C15</stp>
        <tr r="O35" s="2"/>
      </tp>
      <tp t="s">
        <v>BBB</v>
        <stp/>
        <stp>##V3_BDPV12</stp>
        <stp>BK116008 Corp</stp>
        <stp>rtg_sp</stp>
        <stp>[DATA_BBG.xlsx]BBGdata!R41C15</stp>
        <tr r="O41" s="2"/>
      </tp>
      <tp t="s">
        <v>13/11/2025</v>
        <stp/>
        <stp>##V3_BDPV12</stp>
        <stp>AP809058 Corp</stp>
        <stp>nxt_call_dt</stp>
        <stp>[DATA_BBG.xlsx]BBGdata!R23C6</stp>
        <tr r="F23" s="2"/>
      </tp>
      <tp t="s">
        <v>BBB-</v>
        <stp/>
        <stp>##V3_BDPV12</stp>
        <stp>AQ711148 Corp</stp>
        <stp>rtg_sp</stp>
        <stp>[DATA_BBG.xlsx]BBGdata!R88C15</stp>
        <tr r="O88" s="2"/>
      </tp>
      <tp t="s">
        <v>21/10/2025</v>
        <stp/>
        <stp>##V3_BDPV12</stp>
        <stp>ZP482524 Corp</stp>
        <stp>nxt_call_dt</stp>
        <stp>[DATA_BBG.xlsx]BBGdata!R17C6</stp>
        <tr r="F17" s="2"/>
      </tp>
      <tp t="s">
        <v>BB+</v>
        <stp/>
        <stp>##V3_BDPV12</stp>
        <stp>ZQ513315 Corp</stp>
        <stp>rtg_sp</stp>
        <stp>[DATA_BBG.xlsx]BBGdata!R9C15</stp>
        <tr r="O9" s="2"/>
      </tp>
      <tp t="s">
        <v>BBB-</v>
        <stp/>
        <stp>##V3_BDPV12</stp>
        <stp>ZQ099270 Corp</stp>
        <stp>rtg_sp</stp>
        <stp>[DATA_BBG.xlsx]BBGdata!R28C15</stp>
        <tr r="O28" s="2"/>
      </tp>
      <tp t="s">
        <v>BBB+</v>
        <stp/>
        <stp>##V3_BDPV12</stp>
        <stp>QJ190690 Corp</stp>
        <stp>rtg_sp</stp>
        <stp>[DATA_BBG.xlsx]BBGdata!R48C15</stp>
        <tr r="O48" s="2"/>
      </tp>
      <tp t="s">
        <v>BBB+</v>
        <stp/>
        <stp>##V3_BDPV12</stp>
        <stp>QJ190880 Corp</stp>
        <stp>rtg_sp</stp>
        <stp>[DATA_BBG.xlsx]BBGdata!R49C15</stp>
        <tr r="O49" s="2"/>
      </tp>
      <tp t="s">
        <v>Financial</v>
        <stp/>
        <stp>##V3_BDPV12</stp>
        <stp>AX691342 Corp</stp>
        <stp>industry_sector</stp>
        <stp>[DATA_BBG.xlsx]BBGdata!R188C10</stp>
        <tr r="J188" s="2"/>
      </tp>
      <tp t="s">
        <v>Financial</v>
        <stp/>
        <stp>##V3_BDPV12</stp>
        <stp>AR936992 Corp</stp>
        <stp>industry_sector</stp>
        <stp>[DATA_BBG.xlsx]BBGdata!R171C10</stp>
        <tr r="J171" s="2"/>
      </tp>
      <tp t="s">
        <v>EUR</v>
        <stp/>
        <stp>##V3_BDPV12</stp>
        <stp>ZR570567 Corp</stp>
        <stp>crncy</stp>
        <stp>[DATA_BBG.xlsx]BBGdata!R67C8</stp>
        <tr r="H67" s="2"/>
      </tp>
      <tp t="s">
        <v>EUR</v>
        <stp/>
        <stp>##V3_BDPV12</stp>
        <stp>ZR796682 Corp</stp>
        <stp>crncy</stp>
        <stp>[DATA_BBG.xlsx]BBGdata!R84C8</stp>
        <tr r="H84" s="2"/>
      </tp>
      <tp t="s">
        <v>EUR</v>
        <stp/>
        <stp>##V3_BDPV12</stp>
        <stp>AR738797 Corp</stp>
        <stp>crncy</stp>
        <stp>[DATA_BBG.xlsx]BBGdata!R75C8</stp>
        <tr r="H75" s="2"/>
      </tp>
    </main>
    <main first="bloomberg.rtd">
      <tp>
        <v>156.691</v>
        <stp/>
        <stp>##V3_BDPV12</stp>
        <stp>BJ924355 Corp</stp>
        <stp>interval_high</stp>
        <stp>[DATA_BBG.xlsx]BBGdata!R27C20</stp>
        <stp>calc_interval=30d</stp>
        <stp>market_data_override=blp_i_sprd_mid</stp>
        <tr r="T27" s="2"/>
      </tp>
      <tp>
        <v>253.39699999999999</v>
        <stp/>
        <stp>##V3_BDPV12</stp>
        <stp>EK755342 Corp</stp>
        <stp>interval_high</stp>
        <stp>[DATA_BBG.xlsx]BBGdata!R46C20</stp>
        <stp>calc_interval=30d</stp>
        <stp>market_data_override=blp_i_sprd_mid</stp>
        <tr r="T46" s="2"/>
      </tp>
      <tp>
        <v>140.11703448275861</v>
        <stp/>
        <stp>##V3_BDPV12</stp>
        <stp>EK508481 Corp</stp>
        <stp>interval_avg</stp>
        <stp>[DATA_BBG.xlsx]BBGdata!R63C17</stp>
        <stp>calc_interval=30d</stp>
        <stp>market_data_override=blp_i_sprd_mid</stp>
        <tr r="Q63" s="2"/>
      </tp>
      <tp>
        <v>432.13600000000002</v>
        <stp/>
        <stp>##V3_BDPV12</stp>
        <stp>BJ815149 Corp</stp>
        <stp>interval_high</stp>
        <stp>[DATA_BBG.xlsx]BBGdata!R36C20</stp>
        <stp>calc_interval=30d</stp>
        <stp>market_data_override=blp_i_sprd_mid</stp>
        <tr r="T36" s="2"/>
      </tp>
      <tp>
        <v>260.43700000000001</v>
        <stp/>
        <stp>##V3_BDPV12</stp>
        <stp>EK755354 Corp</stp>
        <stp>interval_high</stp>
        <stp>[DATA_BBG.xlsx]BBGdata!R42C20</stp>
        <stp>calc_interval=30d</stp>
        <stp>market_data_override=blp_i_sprd_mid</stp>
        <tr r="T42" s="2"/>
      </tp>
    </main>
    <main first="bloomberg.rtd">
      <tp>
        <v>89.266253460412543</v>
        <stp/>
        <stp>##V3_BDPV12</stp>
        <stp>QJ201811 Corp</stp>
        <stp>interval_low</stp>
        <stp>[DATA_BBG.xlsx]BBGdata!R51C19</stp>
        <stp>calc_interval=30d</stp>
        <stp>market_data_override=blp_i_sprd_mid</stp>
        <tr r="S51" s="2"/>
      </tp>
      <tp>
        <v>412.33300000000003</v>
        <stp/>
        <stp>##V3_BDPV12</stp>
        <stp>EJ814840 Corp</stp>
        <stp>interval_high</stp>
        <stp>[DATA_BBG.xlsx]BBGdata!R54C20</stp>
        <stp>calc_interval=30d</stp>
        <stp>market_data_override=blp_i_sprd_mid</stp>
        <tr r="T54" s="2"/>
      </tp>
      <tp>
        <v>365.22262068965517</v>
        <stp/>
        <stp>##V3_BDPV12</stp>
        <stp>AX520482 Corp</stp>
        <stp>interval_avg</stp>
        <stp>[DATA_BBG.xlsx]BBGdata!R74C17</stp>
        <stp>calc_interval=30d</stp>
        <stp>market_data_override=blp_i_sprd_mid</stp>
        <tr r="Q74" s="2"/>
      </tp>
      <tp>
        <v>419.512</v>
        <stp/>
        <stp>##V3_BDPV12</stp>
        <stp>EK864970 Corp</stp>
        <stp>interval_high</stp>
        <stp>[DATA_BBG.xlsx]BBGdata!R56C20</stp>
        <stp>calc_interval=30d</stp>
        <stp>market_data_override=blp_i_sprd_mid</stp>
        <tr r="T56" s="2"/>
      </tp>
      <tp>
        <v>227.1944642857143</v>
        <stp/>
        <stp>##V3_BDPV12</stp>
        <stp>EK508571 Corp</stp>
        <stp>interval_avg</stp>
        <stp>[DATA_BBG.xlsx]BBGdata!R69C17</stp>
        <stp>calc_interval=30d</stp>
        <stp>market_data_override=blp_i_sprd_mid</stp>
        <tr r="Q69" s="2"/>
      </tp>
      <tp>
        <v>236.98779310344821</v>
        <stp/>
        <stp>##V3_BDPV12</stp>
        <stp>AZ207706 Corp</stp>
        <stp>interval_avg</stp>
        <stp>[DATA_BBG.xlsx]BBGdata!R14C17</stp>
        <stp>calc_interval=30d</stp>
        <stp>market_data_override=blp_i_sprd_mid</stp>
        <tr r="Q14" s="2"/>
      </tp>
      <tp>
        <v>217.0879655172414</v>
        <stp/>
        <stp>##V3_BDPV12</stp>
        <stp>EK041235 Corp</stp>
        <stp>interval_avg</stp>
        <stp>[DATA_BBG.xlsx]BBGdata!R64C17</stp>
        <stp>calc_interval=30d</stp>
        <stp>market_data_override=blp_i_sprd_mid</stp>
        <tr r="Q64" s="2"/>
      </tp>
      <tp>
        <v>261.35199999999998</v>
        <stp/>
        <stp>##V3_BDPV12</stp>
        <stp>EJ814830 Corp</stp>
        <stp>interval_high</stp>
        <stp>[DATA_BBG.xlsx]BBGdata!R53C20</stp>
        <stp>calc_interval=30d</stp>
        <stp>market_data_override=blp_i_sprd_mid</stp>
        <tr r="T53" s="2"/>
      </tp>
      <tp>
        <v>427.31947124837245</v>
        <stp/>
        <stp>##V3_BDPV12</stp>
        <stp>ZP991036 Corp</stp>
        <stp>interval_avg</stp>
        <stp>[DATA_BBG.xlsx]BBGdata!R86C17</stp>
        <stp>calc_interval=30d</stp>
        <stp>market_data_override=blp_i_sprd_mid</stp>
        <tr r="Q86" s="2"/>
      </tp>
      <tp>
        <v>312.29000000000002</v>
        <stp/>
        <stp>##V3_BDPV12</stp>
        <stp>EJ814840 Corp</stp>
        <stp>interval_low</stp>
        <stp>[DATA_BBG.xlsx]BBGdata!R54C19</stp>
        <stp>calc_interval=30d</stp>
        <stp>market_data_override=blp_i_sprd_mid</stp>
        <tr r="S54" s="2"/>
      </tp>
      <tp>
        <v>228.12731034482752</v>
        <stp/>
        <stp>##V3_BDPV12</stp>
        <stp>ZS023353 Corp</stp>
        <stp>interval_avg</stp>
        <stp>[DATA_BBG.xlsx]BBGdata!R65C17</stp>
        <stp>calc_interval=30d</stp>
        <stp>market_data_override=blp_i_sprd_mid</stp>
        <tr r="Q65" s="2"/>
      </tp>
      <tp>
        <v>190.565</v>
        <stp/>
        <stp>##V3_BDPV12</stp>
        <stp>EJ814830 Corp</stp>
        <stp>interval_low</stp>
        <stp>[DATA_BBG.xlsx]BBGdata!R53C19</stp>
        <stp>calc_interval=30d</stp>
        <stp>market_data_override=blp_i_sprd_mid</stp>
        <tr r="S53" s="2"/>
      </tp>
      <tp>
        <v>177.09200000000001</v>
        <stp/>
        <stp>##V3_BDPV12</stp>
        <stp>AM938782 Corp</stp>
        <stp>interval_low</stp>
        <stp>[DATA_BBG.xlsx]BBGdata!R59C19</stp>
        <stp>calc_interval=30d</stp>
        <stp>market_data_override=blp_i_sprd_mid</stp>
        <tr r="S59" s="2"/>
      </tp>
      <tp>
        <v>92.712999999999994</v>
        <stp/>
        <stp>##V3_BDPV12</stp>
        <stp>EK634166 Corp</stp>
        <stp>interval_low</stp>
        <stp>[DATA_BBG.xlsx]BBGdata!R11C19</stp>
        <stp>calc_interval=30d</stp>
        <stp>market_data_override=blp_i_sprd_mid</stp>
        <tr r="S11" s="2"/>
      </tp>
      <tp>
        <v>358.363</v>
        <stp/>
        <stp>##V3_BDPV12</stp>
        <stp>AU692498 Corp</stp>
        <stp>interval_high</stp>
        <stp>[DATA_BBG.xlsx]BBGdata!R79C20</stp>
        <stp>calc_interval=30d</stp>
        <stp>market_data_override=blp_i_sprd_mid</stp>
        <tr r="T79" s="2"/>
      </tp>
      <tp>
        <v>367.87262068965509</v>
        <stp/>
        <stp>##V3_BDPV12</stp>
        <stp>ZR655675 Corp</stp>
        <stp>interval_avg</stp>
        <stp>[DATA_BBG.xlsx]BBGdata!R77C17</stp>
        <stp>calc_interval=30d</stp>
        <stp>market_data_override=blp_i_sprd_mid</stp>
        <tr r="Q77" s="2"/>
      </tp>
      <tp>
        <v>203.99934482758619</v>
        <stp/>
        <stp>##V3_BDPV12</stp>
        <stp>QZ730280 Corp</stp>
        <stp>interval_avg</stp>
        <stp>[DATA_BBG.xlsx]BBGdata!R44C17</stp>
        <stp>calc_interval=30d</stp>
        <stp>market_data_override=blp_i_sprd_mid</stp>
        <tr r="Q44" s="2"/>
      </tp>
      <tp>
        <v>234.596</v>
        <stp/>
        <stp>##V3_BDPV12</stp>
        <stp>AR887333 Corp</stp>
        <stp>interval_high</stp>
        <stp>[DATA_BBG.xlsx]BBGdata!R25C20</stp>
        <stp>calc_interval=30d</stp>
        <stp>market_data_override=blp_i_sprd_mid</stp>
        <tr r="T25" s="2"/>
      </tp>
      <tp>
        <v>334.209</v>
        <stp/>
        <stp>##V3_BDPV12</stp>
        <stp>AR776117 Corp</stp>
        <stp>interval_high</stp>
        <stp>[DATA_BBG.xlsx]BBGdata!R31C20</stp>
        <stp>calc_interval=30d</stp>
        <stp>market_data_override=blp_i_sprd_mid</stp>
        <tr r="T31" s="2"/>
      </tp>
      <tp>
        <v>385.08448275862065</v>
        <stp/>
        <stp>##V3_BDPV12</stp>
        <stp>ZQ782646 Corp</stp>
        <stp>interval_avg</stp>
        <stp>[DATA_BBG.xlsx]BBGdata!R99C17</stp>
        <stp>calc_interval=30d</stp>
        <stp>market_data_override=blp_i_sprd_mid</stp>
        <tr r="Q99" s="2"/>
      </tp>
      <tp>
        <v>309.52414513474361</v>
        <stp/>
        <stp>##V3_BDPV12</stp>
        <stp>QJ201812 Corp</stp>
        <stp>interval_avg</stp>
        <stp>[DATA_BBG.xlsx]BBGdata!R50C17</stp>
        <stp>calc_interval=30d</stp>
        <stp>market_data_override=blp_i_sprd_mid</stp>
        <tr r="Q50" s="2"/>
      </tp>
      <tp>
        <v>232.89099999999999</v>
        <stp/>
        <stp>##V3_BDPV12</stp>
        <stp>AO148682 Corp</stp>
        <stp>interval_low</stp>
        <stp>[DATA_BBG.xlsx]BBGdata!R20C19</stp>
        <stp>calc_interval=30d</stp>
        <stp>market_data_override=blp_i_sprd_mid</stp>
        <tr r="S20" s="2"/>
      </tp>
      <tp>
        <v>48.455232009999271</v>
        <stp/>
        <stp>##V3_BDPV12</stp>
        <stp>EK770296 Corp</stp>
        <stp>interval_std_dev</stp>
        <stp>[DATA_BBG.xlsx]BBGdata!R137C18</stp>
        <stp>calc_interval=30d</stp>
        <stp>market_data_override=blp_i_sprd_mid</stp>
        <tr r="R137" s="2"/>
      </tp>
      <tp>
        <v>1.3635233771373321</v>
        <stp/>
        <stp>##V3_BDPV12</stp>
        <stp>BK184880 Corp</stp>
        <stp>interval_std_dev</stp>
        <stp>[DATA_BBG.xlsx]BBGdata!R108C18</stp>
        <stp>calc_interval=30d</stp>
        <stp>market_data_override=blp_i_sprd_mid</stp>
        <tr r="R108" s="2"/>
      </tp>
      <tp>
        <v>93.380278323582331</v>
        <stp/>
        <stp>##V3_BDPV12</stp>
        <stp>AM714338 Corp</stp>
        <stp>interval_std_dev</stp>
        <stp>[DATA_BBG.xlsx]BBGdata!R139C18</stp>
        <stp>calc_interval=30d</stp>
        <stp>market_data_override=blp_i_sprd_mid</stp>
        <tr r="R139" s="2"/>
      </tp>
      <tp>
        <v>333.59127586206893</v>
        <stp/>
        <stp>##V3_BDPV12</stp>
        <stp>ZQ513315 Corp</stp>
        <stp>interval_avg</stp>
        <stp>[DATA_BBG.xlsx]BBGdata!R9C17</stp>
        <stp>calc_interval=30d</stp>
        <stp>market_data_override=blp_i_sprd_mid</stp>
        <tr r="Q9" s="2"/>
      </tp>
      <tp t="s">
        <v>DBHNGR 0.95 PERP</v>
        <stp/>
        <stp>##V3_BDPV12</stp>
        <stp>ZQ099270 Corp</stp>
        <stp>security name</stp>
        <stp>[DATA_BBG.xlsx]BBGdata!R28C3</stp>
        <tr r="C28" s="2"/>
      </tp>
      <tp t="s">
        <v>DBHNGR 1.6 PERP</v>
        <stp/>
        <stp>##V3_BDPV12</stp>
        <stp>ZQ100348 Corp</stp>
        <stp>security name</stp>
        <stp>[DATA_BBG.xlsx]BBGdata!R29C3</stp>
        <tr r="C29" s="2"/>
      </tp>
      <tp t="s">
        <v>BB+</v>
        <stp/>
        <stp>##V3_BDPV12</stp>
        <stp>ZR668027 Corp</stp>
        <stp>bb_composite</stp>
        <stp>[DATA_BBG.xlsx]BBGdata!R174C16</stp>
        <tr r="P174" s="2"/>
      </tp>
    </main>
    <main first="bloomberg.rtd">
      <tp t="s">
        <v>BB</v>
        <stp/>
        <stp>##V3_BDPV12</stp>
        <stp>AW798439 Corp</stp>
        <stp>bb_composite</stp>
        <stp>[DATA_BBG.xlsx]BBGdata!R163C16</stp>
        <tr r="P163" s="2"/>
      </tp>
    </main>
    <main first="bloomberg.rtd">
      <tp t="s">
        <v>BB+</v>
        <stp/>
        <stp>##V3_BDPV12</stp>
        <stp>AS322477 Corp</stp>
        <stp>bb_composite</stp>
        <stp>[DATA_BBG.xlsx]BBGdata!R186C16</stp>
        <tr r="P186" s="2"/>
      </tp>
    </main>
    <main first="bloomberg.rtd">
      <tp t="s">
        <v>BBB-</v>
        <stp/>
        <stp>##V3_BDPV12</stp>
        <stp>AS640422 Corp</stp>
        <stp>bb_composite</stp>
        <stp>[DATA_BBG.xlsx]BBGdata!R117C16</stp>
        <tr r="P117" s="2"/>
      </tp>
    </main>
    <main first="bloomberg.rtd">
      <tp t="s">
        <v>BBB-</v>
        <stp/>
        <stp>##V3_BDPV12</stp>
        <stp>AM714338 Corp</stp>
        <stp>bb_composite</stp>
        <stp>[DATA_BBG.xlsx]BBGdata!R139C16</stp>
        <tr r="P139" s="2"/>
      </tp>
    </main>
    <main first="bloomberg.rtd">
      <tp t="s">
        <v>BB</v>
        <stp/>
        <stp>##V3_BDPV12</stp>
        <stp>EK337178 Corp</stp>
        <stp>bb_composite</stp>
        <stp>[DATA_BBG.xlsx]BBGdata!R162C16</stp>
        <tr r="P162" s="2"/>
      </tp>
    </main>
    <main first="bloomberg.rtd">
      <tp t="s">
        <v>BBB-</v>
        <stp/>
        <stp>##V3_BDPV12</stp>
        <stp>QJ787834 Corp</stp>
        <stp>bb_composite</stp>
        <stp>[DATA_BBG.xlsx]BBGdata!R116C16</stp>
        <tr r="P116" s="2"/>
      </tp>
    </main>
    <main first="bloomberg.rtd">
      <tp t="s">
        <v>05/07/2024</v>
        <stp/>
        <stp>##V3_BDPV12</stp>
        <stp>AX960245 Corp</stp>
        <stp>nxt_call_dt</stp>
        <stp>[DATA_BBG.xlsx]BBGdata!R19C6</stp>
        <tr r="F19" s="2"/>
      </tp>
      <tp t="s">
        <v>10/07/2021</v>
        <stp/>
        <stp>##V3_BDPV12</stp>
        <stp>EJ744879 Corp</stp>
        <stp>nxt_call_dt</stp>
        <stp>[DATA_BBG.xlsx]BBGdata!R87C6</stp>
        <tr r="F87" s="2"/>
      </tp>
      <tp t="s">
        <v>22/03/2029</v>
        <stp/>
        <stp>##V3_BDPV12</stp>
        <stp>BK123260 Corp</stp>
        <stp>nxt_call_dt</stp>
        <stp>[DATA_BBG.xlsx]BBGdata!R38C6</stp>
        <tr r="F38" s="2"/>
      </tp>
      <tp t="s">
        <v>25/03/2021</v>
        <stp/>
        <stp>##V3_BDPV12</stp>
        <stp>EK803079 Corp</stp>
        <stp>nxt_call_dt</stp>
        <stp>[DATA_BBG.xlsx]BBGdata!R33C6</stp>
        <tr r="F33" s="2"/>
      </tp>
      <tp t="s">
        <v>#N/A N/A</v>
        <stp/>
        <stp>##V3_BDPV12</stp>
        <stp>AP809058 Corp</stp>
        <stp>rtg_sp</stp>
        <stp>[DATA_BBG.xlsx]BBGdata!R23C15</stp>
        <tr r="O23" s="2"/>
      </tp>
      <tp t="s">
        <v>BB+</v>
        <stp/>
        <stp>##V3_BDPV12</stp>
        <stp>BJ815149 Corp</stp>
        <stp>rtg_sp</stp>
        <stp>[DATA_BBG.xlsx]BBGdata!R36C15</stp>
        <tr r="O36" s="2"/>
      </tp>
      <tp t="s">
        <v>BBB-</v>
        <stp/>
        <stp>##V3_BDPV12</stp>
        <stp>AP691131 Corp</stp>
        <stp>rtg_sp</stp>
        <stp>[DATA_BBG.xlsx]BBGdata!R24C15</stp>
        <tr r="O24" s="2"/>
      </tp>
      <tp t="s">
        <v>BBB-</v>
        <stp/>
        <stp>##V3_BDPV12</stp>
        <stp>ZQ100348 Corp</stp>
        <stp>rtg_sp</stp>
        <stp>[DATA_BBG.xlsx]BBGdata!R29C15</stp>
        <tr r="O29" s="2"/>
      </tp>
      <tp t="s">
        <v>B-</v>
        <stp/>
        <stp>##V3_BDPV12</stp>
        <stp>UV429459 Corp</stp>
        <stp>rtg_sp</stp>
        <stp>[DATA_BBG.xlsx]BBGdata!R166C15</stp>
        <tr r="O166" s="2"/>
      </tp>
      <tp t="s">
        <v>BB+</v>
        <stp/>
        <stp>##V3_BDPV12</stp>
        <stp>ZQ512606 Corp</stp>
        <stp>rtg_sp</stp>
        <stp>[DATA_BBG.xlsx]BBGdata!R8C15</stp>
        <tr r="O8" s="2"/>
      </tp>
      <tp t="s">
        <v>#N/A N/A</v>
        <stp/>
        <stp>##V3_BDPV12</stp>
        <stp>UV309787 Corp</stp>
        <stp>rtg_sp</stp>
        <stp>[DATA_BBG.xlsx]BBGdata!R191C15</stp>
        <tr r="O191" s="2"/>
      </tp>
      <tp t="s">
        <v>Utilities</v>
        <stp/>
        <stp>##V3_BDPV12</stp>
        <stp>ZR363807 Corp</stp>
        <stp>industry_sector</stp>
        <stp>[DATA_BBG.xlsx]BBGdata!R132C10</stp>
        <tr r="J132" s="2"/>
      </tp>
      <tp t="s">
        <v>Utilities</v>
        <stp/>
        <stp>##V3_BDPV12</stp>
        <stp>ZR363806 Corp</stp>
        <stp>industry_sector</stp>
        <stp>[DATA_BBG.xlsx]BBGdata!R131C10</stp>
        <tr r="J131" s="2"/>
      </tp>
      <tp t="s">
        <v>EUR</v>
        <stp/>
        <stp>##V3_BDPV12</stp>
        <stp>ZP707724 Corp</stp>
        <stp>crncy</stp>
        <stp>[DATA_BBG.xlsx]BBGdata!R76C8</stp>
        <tr r="H76" s="2"/>
      </tp>
      <tp t="s">
        <v>GBP</v>
        <stp/>
        <stp>##V3_BDPV12</stp>
        <stp>AU654475 Corp</stp>
        <stp>crncy</stp>
        <stp>[DATA_BBG.xlsx]BBGdata!R80C8</stp>
        <tr r="H80" s="2"/>
      </tp>
      <tp>
        <v>378.98599999999999</v>
        <stp/>
        <stp>##V3_BDPV12</stp>
        <stp>BJ736567 Corp</stp>
        <stp>interval_high</stp>
        <stp>[DATA_BBG.xlsx]BBGdata!R10C20</stp>
        <stp>calc_interval=30d</stp>
        <stp>market_data_override=blp_i_sprd_mid</stp>
        <tr r="T10" s="2"/>
      </tp>
      <tp>
        <v>316.17079310344826</v>
        <stp/>
        <stp>##V3_BDPV12</stp>
        <stp>AU692498 Corp</stp>
        <stp>interval_avg</stp>
        <stp>[DATA_BBG.xlsx]BBGdata!R79C17</stp>
        <stp>calc_interval=30d</stp>
        <stp>market_data_override=blp_i_sprd_mid</stp>
        <tr r="Q79" s="2"/>
      </tp>
      <tp>
        <v>386.21300000000002</v>
        <stp/>
        <stp>##V3_BDPV12</stp>
        <stp>EK803079 Corp</stp>
        <stp>interval_high</stp>
        <stp>[DATA_BBG.xlsx]BBGdata!R33C20</stp>
        <stp>calc_interval=30d</stp>
        <stp>market_data_override=blp_i_sprd_mid</stp>
        <tr r="T33" s="2"/>
      </tp>
      <tp>
        <v>415.10500000000002</v>
        <stp/>
        <stp>##V3_BDPV12</stp>
        <stp>BJ814648 Corp</stp>
        <stp>interval_high</stp>
        <stp>[DATA_BBG.xlsx]BBGdata!R35C20</stp>
        <stp>calc_interval=30d</stp>
        <stp>market_data_override=blp_i_sprd_mid</stp>
        <tr r="T35" s="2"/>
      </tp>
      <tp>
        <v>370.40019061048713</v>
        <stp/>
        <stp>##V3_BDPV12</stp>
        <stp>BK115993 Corp</stp>
        <stp>interval_avg</stp>
        <stp>[DATA_BBG.xlsx]BBGdata!R40C17</stp>
        <stp>calc_interval=30d</stp>
        <stp>market_data_override=blp_i_sprd_mid</stp>
        <tr r="Q40" s="2"/>
      </tp>
      <tp>
        <v>364.43089655172412</v>
        <stp/>
        <stp>##V3_BDPV12</stp>
        <stp>EK814844 Corp</stp>
        <stp>interval_avg</stp>
        <stp>[DATA_BBG.xlsx]BBGdata!R34C17</stp>
        <stp>calc_interval=30d</stp>
        <stp>market_data_override=blp_i_sprd_mid</stp>
        <tr r="Q34" s="2"/>
      </tp>
    </main>
    <main first="bloomberg.rtd">
      <tp>
        <v>96.263000000000005</v>
        <stp/>
        <stp>##V3_BDPV12</stp>
        <stp>EJ744879 Corp</stp>
        <stp>interval_low</stp>
        <stp>[DATA_BBG.xlsx]BBGdata!R87C19</stp>
        <stp>calc_interval=30d</stp>
        <stp>market_data_override=blp_i_sprd_mid</stp>
        <tr r="S87" s="2"/>
      </tp>
      <tp>
        <v>225.00131034482757</v>
        <stp/>
        <stp>##V3_BDPV12</stp>
        <stp>ZR570567 Corp</stp>
        <stp>interval_avg</stp>
        <stp>[DATA_BBG.xlsx]BBGdata!R67C17</stp>
        <stp>calc_interval=30d</stp>
        <stp>market_data_override=blp_i_sprd_mid</stp>
        <tr r="Q67" s="2"/>
      </tp>
      <tp>
        <v>301.56</v>
        <stp/>
        <stp>##V3_BDPV12</stp>
        <stp>BJ736567 Corp</stp>
        <stp>interval_low</stp>
        <stp>[DATA_BBG.xlsx]BBGdata!R10C19</stp>
        <stp>calc_interval=30d</stp>
        <stp>market_data_override=blp_i_sprd_mid</stp>
        <tr r="S10" s="2"/>
      </tp>
      <tp>
        <v>55.71</v>
        <stp/>
        <stp>##V3_BDPV12</stp>
        <stp>EK755354 Corp</stp>
        <stp>interval_low</stp>
        <stp>[DATA_BBG.xlsx]BBGdata!R42C19</stp>
        <stp>calc_interval=30d</stp>
        <stp>market_data_override=blp_i_sprd_mid</stp>
        <tr r="S42" s="2"/>
      </tp>
      <tp>
        <v>360.25931034482761</v>
        <stp/>
        <stp>##V3_BDPV12</stp>
        <stp>QZ498658 Corp</stp>
        <stp>interval_avg</stp>
        <stp>[DATA_BBG.xlsx]BBGdata!R70C17</stp>
        <stp>calc_interval=30d</stp>
        <stp>market_data_override=blp_i_sprd_mid</stp>
        <tr r="Q70" s="2"/>
      </tp>
      <tp>
        <v>150.02699999999999</v>
        <stp/>
        <stp>##V3_BDPV12</stp>
        <stp>AX895488 Corp</stp>
        <stp>interval_low</stp>
        <stp>[DATA_BBG.xlsx]BBGdata!R45C19</stp>
        <stp>calc_interval=30d</stp>
        <stp>market_data_override=blp_i_sprd_mid</stp>
        <tr r="S45" s="2"/>
      </tp>
      <tp>
        <v>141.23699999999999</v>
        <stp/>
        <stp>##V3_BDPV12</stp>
        <stp>BJ924355 Corp</stp>
        <stp>interval_low</stp>
        <stp>[DATA_BBG.xlsx]BBGdata!R27C19</stp>
        <stp>calc_interval=30d</stp>
        <stp>market_data_override=blp_i_sprd_mid</stp>
        <tr r="S27" s="2"/>
      </tp>
      <tp>
        <v>233.27199999999999</v>
        <stp/>
        <stp>##V3_BDPV12</stp>
        <stp>AZ018655 Corp</stp>
        <stp>interval_low</stp>
        <stp>[DATA_BBG.xlsx]BBGdata!R16C19</stp>
        <stp>calc_interval=30d</stp>
        <stp>market_data_override=blp_i_sprd_mid</stp>
        <tr r="S16" s="2"/>
      </tp>
      <tp>
        <v>195.50399999999999</v>
        <stp/>
        <stp>##V3_BDPV12</stp>
        <stp>EK508523 Corp</stp>
        <stp>interval_low</stp>
        <stp>[DATA_BBG.xlsx]BBGdata!R66C19</stp>
        <stp>calc_interval=30d</stp>
        <stp>market_data_override=blp_i_sprd_mid</stp>
        <tr r="S66" s="2"/>
      </tp>
      <tp>
        <v>8.074582821354694</v>
        <stp/>
        <stp>##V3_BDPV12</stp>
        <stp>EK785024 Corp</stp>
        <stp>interval_std_dev</stp>
        <stp>[DATA_BBG.xlsx]BBGdata!R115C18</stp>
        <stp>calc_interval=30d</stp>
        <stp>market_data_override=blp_i_sprd_mid</stp>
        <tr r="R115" s="2"/>
      </tp>
      <tp>
        <v>52.108158656693426</v>
        <stp/>
        <stp>##V3_BDPV12</stp>
        <stp>EK811633 Corp</stp>
        <stp>interval_std_dev</stp>
        <stp>[DATA_BBG.xlsx]BBGdata!R152C18</stp>
        <stp>calc_interval=30d</stp>
        <stp>market_data_override=blp_i_sprd_mid</stp>
        <tr r="R152" s="2"/>
      </tp>
      <tp>
        <v>28.484152826334682</v>
        <stp/>
        <stp>##V3_BDPV12</stp>
        <stp>EK131372 Corp</stp>
        <stp>interval_std_dev</stp>
        <stp>[DATA_BBG.xlsx]BBGdata!R157C18</stp>
        <stp>calc_interval=30d</stp>
        <stp>market_data_override=blp_i_sprd_mid</stp>
        <tr r="R157" s="2"/>
      </tp>
      <tp>
        <v>17.994615248764227</v>
        <stp/>
        <stp>##V3_BDPV12</stp>
        <stp>EK024610 Corp</stp>
        <stp>interval_std_dev</stp>
        <stp>[DATA_BBG.xlsx]BBGdata!R101C18</stp>
        <stp>calc_interval=30d</stp>
        <stp>market_data_override=blp_i_sprd_mid</stp>
        <tr r="R101" s="2"/>
      </tp>
      <tp>
        <v>309.9830687035851</v>
        <stp/>
        <stp>##V3_BDPV12</stp>
        <stp>AM679347 Corp</stp>
        <stp>interval_std_dev</stp>
        <stp>[DATA_BBG.xlsx]BBGdata!R193C18</stp>
        <stp>calc_interval=30d</stp>
        <stp>market_data_override=blp_i_sprd_mid</stp>
        <tr r="R193" s="2"/>
      </tp>
      <tp>
        <v>21.604863377925298</v>
        <stp/>
        <stp>##V3_BDPV12</stp>
        <stp>EK642935 Corp</stp>
        <stp>interval_std_dev</stp>
        <stp>[DATA_BBG.xlsx]BBGdata!R168C18</stp>
        <stp>calc_interval=30d</stp>
        <stp>market_data_override=blp_i_sprd_mid</stp>
        <tr r="R168" s="2"/>
      </tp>
      <tp t="s">
        <v>TOTAL 2.708 PERP</v>
        <stp/>
        <stp>##V3_BDPV12</stp>
        <stp>QZ730280 Corp</stp>
        <stp>security name</stp>
        <stp>[DATA_BBG.xlsx]BBGdata!R44C3</stp>
        <tr r="C44" s="2"/>
      </tp>
      <tp>
        <v>31.833704268211712</v>
        <stp/>
        <stp>##V3_BDPV12</stp>
        <stp>EJ811600 Corp</stp>
        <stp>interval_std_dev</stp>
        <stp>[DATA_BBG.xlsx]BBGdata!R154C18</stp>
        <stp>calc_interval=30d</stp>
        <stp>market_data_override=blp_i_sprd_mid</stp>
        <tr r="R154" s="2"/>
      </tp>
      <tp>
        <v>289.83020689655166</v>
        <stp/>
        <stp>##V3_BDPV12</stp>
        <stp>EK352403 Corp</stp>
        <stp>interval_avg</stp>
        <stp>[DATA_BBG.xlsx]BBGdata!R7C17</stp>
        <stp>calc_interval=30d</stp>
        <stp>market_data_override=blp_i_sprd_mid</stp>
        <tr r="Q7" s="2"/>
      </tp>
      <tp>
        <v>97.490214868902257</v>
        <stp/>
        <stp>##V3_BDPV12</stp>
        <stp>EK131366 Corp</stp>
        <stp>interval_std_dev</stp>
        <stp>[DATA_BBG.xlsx]BBGdata!R151C18</stp>
        <stp>calc_interval=30d</stp>
        <stp>market_data_override=blp_i_sprd_mid</stp>
        <tr r="R151" s="2"/>
      </tp>
      <tp>
        <v>2.6990265837890166</v>
        <stp/>
        <stp>##V3_BDPV12</stp>
        <stp>BK290986 Corp</stp>
        <stp>interval_std_dev</stp>
        <stp>[DATA_BBG.xlsx]BBGdata!R136C18</stp>
        <stp>calc_interval=30d</stp>
        <stp>market_data_override=blp_i_sprd_mid</stp>
        <tr r="R136" s="2"/>
      </tp>
      <tp t="s">
        <v>TELEFO 3 3/4 PERP</v>
        <stp/>
        <stp>##V3_BDPV12</stp>
        <stp>QZ498658 Corp</stp>
        <stp>security name</stp>
        <stp>[DATA_BBG.xlsx]BBGdata!R70C3</stp>
        <tr r="C70" s="2"/>
      </tp>
      <tp>
        <v>83.924612570161599</v>
        <stp/>
        <stp>##V3_BDPV12</stp>
        <stp>AS146424 Corp</stp>
        <stp>interval_std_dev</stp>
        <stp>[DATA_BBG.xlsx]BBGdata!R169C18</stp>
        <stp>calc_interval=30d</stp>
        <stp>market_data_override=blp_i_sprd_mid</stp>
        <tr r="R169" s="2"/>
      </tp>
      <tp t="s">
        <v>BBB-</v>
        <stp/>
        <stp>##V3_BDPV12</stp>
        <stp>ZR363807 Corp</stp>
        <stp>bb_composite</stp>
        <stp>[DATA_BBG.xlsx]BBGdata!R132C16</stp>
        <tr r="P132" s="2"/>
      </tp>
    </main>
    <main first="bloomberg.rtd">
      <tp t="s">
        <v>BBB-</v>
        <stp/>
        <stp>##V3_BDPV12</stp>
        <stp>ZR363806 Corp</stp>
        <stp>bb_composite</stp>
        <stp>[DATA_BBG.xlsx]BBGdata!R131C16</stp>
        <tr r="P131" s="2"/>
      </tp>
      <tp t="s">
        <v>BBB</v>
        <stp/>
        <stp>##V3_BDPV12</stp>
        <stp>AS146424 Corp</stp>
        <stp>bb_composite</stp>
        <stp>[DATA_BBG.xlsx]BBGdata!R169C16</stp>
        <tr r="P169" s="2"/>
      </tp>
    </main>
    <main first="bloomberg.rtd">
      <tp t="s">
        <v>NR</v>
        <stp/>
        <stp>##V3_BDPV12</stp>
        <stp>AO262515 Corp</stp>
        <stp>bb_composite</stp>
        <stp>[DATA_BBG.xlsx]BBGdata!R196C16</stp>
        <tr r="P196" s="2"/>
      </tp>
    </main>
    <main first="bloomberg.rtd">
      <tp t="s">
        <v>30/03/2026</v>
        <stp/>
        <stp>##V3_BDPV12</stp>
        <stp>UV323151 Corp</stp>
        <stp>nxt_call_dt</stp>
        <stp>[DATA_BBG.xlsx]BBGdata!R113C6</stp>
        <tr r="F113" s="2"/>
      </tp>
    </main>
    <main first="bloomberg.rtd">
      <tp t="s">
        <v>16/07/2025</v>
        <stp/>
        <stp>##V3_BDPV12</stp>
        <stp>ZS108668 Corp</stp>
        <stp>nxt_call_dt</stp>
        <stp>[DATA_BBG.xlsx]BBGdata!R187C6</stp>
        <tr r="F187" s="2"/>
      </tp>
    </main>
    <main first="bloomberg.rtd">
      <tp t="s">
        <v>07/02/2022</v>
        <stp/>
        <stp>##V3_BDPV12</stp>
        <stp>EK041241 Corp</stp>
        <stp>nxt_call_dt</stp>
        <stp>[DATA_BBG.xlsx]BBGdata!R68C6</stp>
        <tr r="F68" s="2"/>
      </tp>
      <tp t="s">
        <v>A-</v>
        <stp/>
        <stp>##V3_BDPV12</stp>
        <stp>LW068019 Corp</stp>
        <stp>rtg_sp</stp>
        <stp>[DATA_BBG.xlsx]BBGdata!R43C15</stp>
        <tr r="O43" s="2"/>
      </tp>
      <tp t="s">
        <v>Basic Materials</v>
        <stp/>
        <stp>##V3_BDPV12</stp>
        <stp>QJ937566 Corp</stp>
        <stp>industry_sector</stp>
        <stp>[DATA_BBG.xlsx]BBGdata!R5C10</stp>
        <tr r="J5" s="2"/>
      </tp>
      <tp t="s">
        <v>09/12/2021</v>
        <stp/>
        <stp>##V3_BDPV12</stp>
        <stp>UV853118 Corp</stp>
        <stp>nxt_call_dt</stp>
        <stp>[DATA_BBG.xlsx]BBGdata!R30C6</stp>
        <tr r="F30" s="2"/>
      </tp>
      <tp t="s">
        <v>BB+</v>
        <stp/>
        <stp>##V3_BDPV12</stp>
        <stp>ZP991036 Corp</stp>
        <stp>rtg_sp</stp>
        <stp>[DATA_BBG.xlsx]BBGdata!R86C15</stp>
        <tr r="O86" s="2"/>
      </tp>
      <tp t="s">
        <v>Basic Materials</v>
        <stp/>
        <stp>##V3_BDPV12</stp>
        <stp>AV915324 Corp</stp>
        <stp>industry_sector</stp>
        <stp>[DATA_BBG.xlsx]BBGdata!R4C10</stp>
        <tr r="J4" s="2"/>
      </tp>
      <tp t="s">
        <v>A+</v>
        <stp/>
        <stp>##V3_BDPV12</stp>
        <stp>UV391246 Corp</stp>
        <stp>rtg_sp</stp>
        <stp>[DATA_BBG.xlsx]BBGdata!R26C15</stp>
        <tr r="O26" s="2"/>
      </tp>
      <tp t="s">
        <v>Utilities</v>
        <stp/>
        <stp>##V3_BDPV12</stp>
        <stp>AX076550 Corp</stp>
        <stp>industry_sector</stp>
        <stp>[DATA_BBG.xlsx]BBGdata!R126C10</stp>
        <tr r="J126" s="2"/>
      </tp>
      <tp t="s">
        <v>Utilities</v>
        <stp/>
        <stp>##V3_BDPV12</stp>
        <stp>AU216832 Corp</stp>
        <stp>industry_sector</stp>
        <stp>[DATA_BBG.xlsx]BBGdata!R149C10</stp>
        <tr r="J149" s="2"/>
      </tp>
      <tp t="s">
        <v>EUR</v>
        <stp/>
        <stp>##V3_BDPV12</stp>
        <stp>ZR457518 Corp</stp>
        <stp>crncy</stp>
        <stp>[DATA_BBG.xlsx]BBGdata!R21C8</stp>
        <tr r="H21" s="2"/>
      </tp>
      <tp t="s">
        <v>EUR</v>
        <stp/>
        <stp>##V3_BDPV12</stp>
        <stp>AQ234625 Corp</stp>
        <stp>crncy</stp>
        <stp>[DATA_BBG.xlsx]BBGdata!R71C8</stp>
        <tr r="H71" s="2"/>
      </tp>
      <tp t="s">
        <v>EUR</v>
        <stp/>
        <stp>##V3_BDPV12</stp>
        <stp>LW253022 Corp</stp>
        <stp>crncy</stp>
        <stp>[DATA_BBG.xlsx]BBGdata!R61C8</stp>
        <tr r="H61" s="2"/>
      </tp>
      <tp t="s">
        <v>EUR</v>
        <stp/>
        <stp>##V3_BDPV12</stp>
        <stp>ZP870673 Corp</stp>
        <stp>crncy</stp>
        <stp>[DATA_BBG.xlsx]BBGdata!R60C8</stp>
        <tr r="H60" s="2"/>
      </tp>
      <tp t="s">
        <v>EUR</v>
        <stp/>
        <stp>##V3_BDPV12</stp>
        <stp>ZP991036 Corp</stp>
        <stp>crncy</stp>
        <stp>[DATA_BBG.xlsx]BBGdata!R86C8</stp>
        <tr r="H86" s="2"/>
      </tp>
      <tp>
        <v>398.41391225585937</v>
        <stp/>
        <stp>##V3_BDPV12</stp>
        <stp>LW253022 Corp</stp>
        <stp>interval_avg</stp>
        <stp>[DATA_BBG.xlsx]BBGdata!R61C17</stp>
        <stp>calc_interval=30d</stp>
        <stp>market_data_override=blp_i_sprd_mid</stp>
        <tr r="Q61" s="2"/>
      </tp>
      <tp>
        <v>308.98599999999999</v>
        <stp/>
        <stp>##V3_BDPV12</stp>
        <stp>ZQ376350 Corp</stp>
        <stp>interval_low</stp>
        <stp>[DATA_BBG.xlsx]BBGdata!R58C19</stp>
        <stp>calc_interval=30d</stp>
        <stp>market_data_override=blp_i_sprd_mid</stp>
        <tr r="S58" s="2"/>
      </tp>
      <tp>
        <v>237.595</v>
        <stp/>
        <stp>##V3_BDPV12</stp>
        <stp>EK041235 Corp</stp>
        <stp>interval_high</stp>
        <stp>[DATA_BBG.xlsx]BBGdata!R64C20</stp>
        <stp>calc_interval=30d</stp>
        <stp>market_data_override=blp_i_sprd_mid</stp>
        <tr r="T64" s="2"/>
      </tp>
      <tp>
        <v>376.29655555555559</v>
        <stp/>
        <stp>##V3_BDPV12</stp>
        <stp>BK123260 Corp</stp>
        <stp>interval_avg</stp>
        <stp>[DATA_BBG.xlsx]BBGdata!R38C17</stp>
        <stp>calc_interval=30d</stp>
        <stp>market_data_override=blp_i_sprd_mid</stp>
        <tr r="Q38" s="2"/>
      </tp>
      <tp>
        <v>256.64172413793108</v>
        <stp/>
        <stp>##V3_BDPV12</stp>
        <stp>AQ711148 Corp</stp>
        <stp>interval_avg</stp>
        <stp>[DATA_BBG.xlsx]BBGdata!R88C17</stp>
        <stp>calc_interval=30d</stp>
        <stp>market_data_override=blp_i_sprd_mid</stp>
        <tr r="Q88" s="2"/>
      </tp>
      <tp>
        <v>400.48700000000002</v>
        <stp/>
        <stp>##V3_BDPV12</stp>
        <stp>EK814844 Corp</stp>
        <stp>interval_high</stp>
        <stp>[DATA_BBG.xlsx]BBGdata!R34C20</stp>
        <stp>calc_interval=30d</stp>
        <stp>market_data_override=blp_i_sprd_mid</stp>
        <tr r="T34" s="2"/>
      </tp>
      <tp>
        <v>387.02800000000002</v>
        <stp/>
        <stp>##V3_BDPV12</stp>
        <stp>BK123548 Corp</stp>
        <stp>interval_high</stp>
        <stp>[DATA_BBG.xlsx]BBGdata!R39C20</stp>
        <stp>calc_interval=30d</stp>
        <stp>market_data_override=blp_i_sprd_mid</stp>
        <tr r="T39" s="2"/>
      </tp>
      <tp>
        <v>365.27851724137923</v>
        <stp/>
        <stp>##V3_BDPV12</stp>
        <stp>EK143492 Corp</stp>
        <stp>interval_avg</stp>
        <stp>[DATA_BBG.xlsx]BBGdata!R73C17</stp>
        <stp>calc_interval=30d</stp>
        <stp>market_data_override=blp_i_sprd_mid</stp>
        <tr r="Q73" s="2"/>
      </tp>
      <tp>
        <v>245.33724137931037</v>
        <stp/>
        <stp>##V3_BDPV12</stp>
        <stp>AQ234625 Corp</stp>
        <stp>interval_avg</stp>
        <stp>[DATA_BBG.xlsx]BBGdata!R71C17</stp>
        <stp>calc_interval=30d</stp>
        <stp>market_data_override=blp_i_sprd_mid</stp>
        <tr r="Q71" s="2"/>
      </tp>
      <tp>
        <v>222.959</v>
        <stp/>
        <stp>##V3_BDPV12</stp>
        <stp>ZP870673 Corp</stp>
        <stp>interval_low</stp>
        <stp>[DATA_BBG.xlsx]BBGdata!R60C19</stp>
        <stp>calc_interval=30d</stp>
        <stp>market_data_override=blp_i_sprd_mid</stp>
        <tr r="S60" s="2"/>
      </tp>
      <tp>
        <v>386.66534274902341</v>
        <stp/>
        <stp>##V3_BDPV12</stp>
        <stp>EK856946 Corp</stp>
        <stp>interval_avg</stp>
        <stp>[DATA_BBG.xlsx]BBGdata!R22C17</stp>
        <stp>calc_interval=30d</stp>
        <stp>market_data_override=blp_i_sprd_mid</stp>
        <tr r="Q22" s="2"/>
      </tp>
      <tp>
        <v>206.28700000000001</v>
        <stp/>
        <stp>##V3_BDPV12</stp>
        <stp>EK041241 Corp</stp>
        <stp>interval_high</stp>
        <stp>[DATA_BBG.xlsx]BBGdata!R68C20</stp>
        <stp>calc_interval=30d</stp>
        <stp>market_data_override=blp_i_sprd_mid</stp>
        <tr r="T68" s="2"/>
      </tp>
      <tp>
        <v>385.197</v>
        <stp/>
        <stp>##V3_BDPV12</stp>
        <stp>BK123260 Corp</stp>
        <stp>interval_high</stp>
        <stp>[DATA_BBG.xlsx]BBGdata!R38C20</stp>
        <stp>calc_interval=30d</stp>
        <stp>market_data_override=blp_i_sprd_mid</stp>
        <tr r="T38" s="2"/>
      </tp>
      <tp>
        <v>322.85500000000002</v>
        <stp/>
        <stp>##V3_BDPV12</stp>
        <stp>BK122273 Corp</stp>
        <stp>interval_low</stp>
        <stp>[DATA_BBG.xlsx]BBGdata!R37C19</stp>
        <stp>calc_interval=30d</stp>
        <stp>market_data_override=blp_i_sprd_mid</stp>
        <tr r="S37" s="2"/>
      </tp>
      <tp>
        <v>439.01100000000002</v>
        <stp/>
        <stp>##V3_BDPV12</stp>
        <stp>AL211915 Corp</stp>
        <stp>interval_low</stp>
        <stp>[DATA_BBG.xlsx]BBGdata!R62C19</stp>
        <stp>calc_interval=30d</stp>
        <stp>market_data_override=blp_i_sprd_mid</stp>
        <tr r="S62" s="2"/>
      </tp>
      <tp>
        <v>345.702</v>
        <stp/>
        <stp>##V3_BDPV12</stp>
        <stp>AU654481 Corp</stp>
        <stp>interval_high</stp>
        <stp>[DATA_BBG.xlsx]BBGdata!R78C20</stp>
        <stp>calc_interval=30d</stp>
        <stp>market_data_override=blp_i_sprd_mid</stp>
        <tr r="T78" s="2"/>
      </tp>
      <tp>
        <v>259.24299999999999</v>
        <stp/>
        <stp>##V3_BDPV12</stp>
        <stp>AQ234625 Corp</stp>
        <stp>interval_high</stp>
        <stp>[DATA_BBG.xlsx]BBGdata!R71C20</stp>
        <stp>calc_interval=30d</stp>
        <stp>market_data_override=blp_i_sprd_mid</stp>
        <tr r="T71" s="2"/>
      </tp>
      <tp>
        <v>232.60900000000001</v>
        <stp/>
        <stp>##V3_BDPV12</stp>
        <stp>AP691131 Corp</stp>
        <stp>interval_high</stp>
        <stp>[DATA_BBG.xlsx]BBGdata!R24C20</stp>
        <stp>calc_interval=30d</stp>
        <stp>market_data_override=blp_i_sprd_mid</stp>
        <tr r="T24" s="2"/>
      </tp>
      <tp>
        <v>304.94499999999999</v>
        <stp/>
        <stp>##V3_BDPV12</stp>
        <stp>AR738776 Corp</stp>
        <stp>interval_low</stp>
        <stp>[DATA_BBG.xlsx]BBGdata!R72C19</stp>
        <stp>calc_interval=30d</stp>
        <stp>market_data_override=blp_i_sprd_mid</stp>
        <tr r="S72" s="2"/>
      </tp>
      <tp>
        <v>273.11399999999998</v>
        <stp/>
        <stp>##V3_BDPV12</stp>
        <stp>AX960245 Corp</stp>
        <stp>interval_low</stp>
        <stp>[DATA_BBG.xlsx]BBGdata!R19C19</stp>
        <stp>calc_interval=30d</stp>
        <stp>market_data_override=blp_i_sprd_mid</stp>
        <tr r="S19" s="2"/>
      </tp>
      <tp>
        <v>35.412553813460988</v>
        <stp/>
        <stp>##V3_BDPV12</stp>
        <stp>EJ817236 Corp</stp>
        <stp>interval_std_dev</stp>
        <stp>[DATA_BBG.xlsx]BBGdata!R121C18</stp>
        <stp>calc_interval=30d</stp>
        <stp>market_data_override=blp_i_sprd_mid</stp>
        <tr r="R121" s="2"/>
      </tp>
      <tp>
        <v>179.65199999999999</v>
        <stp/>
        <stp>##V3_BDPV12</stp>
        <stp>QJ937853 Corp</stp>
        <stp>interval_low</stp>
        <stp>[DATA_BBG.xlsx]BBGdata!R2C19</stp>
        <stp>calc_interval=30d</stp>
        <stp>market_data_override=blp_i_sprd_mid</stp>
        <tr r="S2" s="2"/>
      </tp>
    </main>
    <main first="bofaddin.rtdserver">
      <tp t="s">
        <v>#N/A Requesting Data...3992385027</v>
        <stp/>
        <stp>BTCWGETALL|14100741713589960971</stp>
        <tr r="A2" s="1"/>
      </tp>
    </main>
    <main first="bloomberg.rtd">
      <tp>
        <v>249.2</v>
        <stp/>
        <stp>##V3_BDPV12</stp>
        <stp>EJ917655 Corp</stp>
        <stp>interval_low</stp>
        <stp>[DATA_BBG.xlsx]BBGdata!R3C19</stp>
        <stp>calc_interval=30d</stp>
        <stp>market_data_override=blp_i_sprd_mid</stp>
        <tr r="S3" s="2"/>
      </tp>
      <tp>
        <v>14.501117764544297</v>
        <stp/>
        <stp>##V3_BDPV12</stp>
        <stp>AZ851393 Corp</stp>
        <stp>interval_std_dev</stp>
        <stp>[DATA_BBG.xlsx]BBGdata!R107C18</stp>
        <stp>calc_interval=30d</stp>
        <stp>market_data_override=blp_i_sprd_mid</stp>
        <tr r="R107" s="2"/>
      </tp>
      <tp t="s">
        <v>BBB-</v>
        <stp/>
        <stp>##V3_BDPV12</stp>
        <stp>QZ716550 Corp</stp>
        <stp>bb_composite</stp>
        <stp>[DATA_BBG.xlsx]BBGdata!R106C16</stp>
        <tr r="P106" s="2"/>
      </tp>
    </main>
    <main first="bloomberg.rtd">
      <tp t="s">
        <v>#N/A N/A</v>
        <stp/>
        <stp>##V3_BDPV12</stp>
        <stp>AM679347 Corp</stp>
        <stp>bb_composite</stp>
        <stp>[DATA_BBG.xlsx]BBGdata!R193C16</stp>
        <tr r="P193" s="2"/>
      </tp>
      <tp t="s">
        <v>BBB-</v>
        <stp/>
        <stp>##V3_BDPV12</stp>
        <stp>EJ575377 Corp</stp>
        <stp>bb_composite</stp>
        <stp>[DATA_BBG.xlsx]BBGdata!R133C16</stp>
        <tr r="P133" s="2"/>
      </tp>
    </main>
    <main first="bloomberg.rtd">
      <tp t="s">
        <v>A</v>
        <stp/>
        <stp>##V3_BDPV12</stp>
        <stp>AR008123 Corp</stp>
        <stp>bb_composite</stp>
        <stp>[DATA_BBG.xlsx]BBGdata!R140C16</stp>
        <tr r="P140" s="2"/>
      </tp>
      <tp t="s">
        <v>BB+</v>
        <stp/>
        <stp>##V3_BDPV12</stp>
        <stp>EK027221 Corp</stp>
        <stp>bb_composite</stp>
        <stp>[DATA_BBG.xlsx]BBGdata!R103C16</stp>
        <tr r="P103" s="2"/>
      </tp>
    </main>
    <main first="bloomberg.rtd">
      <tp t="s">
        <v>BB+</v>
        <stp/>
        <stp>##V3_BDPV12</stp>
        <stp>EJ516173 Corp</stp>
        <stp>bb_composite</stp>
        <stp>[DATA_BBG.xlsx]BBGdata!R100C16</stp>
        <tr r="P100" s="2"/>
      </tp>
    </main>
    <main first="bloomberg.rtd">
      <tp>
        <v>23.857378989864124</v>
        <stp/>
        <stp>##V3_BDPV12</stp>
        <stp>AR936992 Corp</stp>
        <stp>interval_std_dev</stp>
        <stp>[DATA_BBG.xlsx]BBGdata!R171C18</stp>
        <stp>calc_interval=30d</stp>
        <stp>market_data_override=blp_i_sprd_mid</stp>
        <tr r="R171" s="2"/>
      </tp>
    </main>
    <main first="bloomberg.rtd">
      <tp t="s">
        <v>BBB-</v>
        <stp/>
        <stp>##V3_BDPV12</stp>
        <stp>AS640440 Corp</stp>
        <stp>bb_composite</stp>
        <stp>[DATA_BBG.xlsx]BBGdata!R120C16</stp>
        <tr r="P120" s="2"/>
      </tp>
    </main>
    <main first="bloomberg.rtd">
      <tp>
        <v>24.481325501498993</v>
        <stp/>
        <stp>##V3_BDPV12</stp>
        <stp>AT214434 Corp</stp>
        <stp>interval_std_dev</stp>
        <stp>[DATA_BBG.xlsx]BBGdata!R159C18</stp>
        <stp>calc_interval=30d</stp>
        <stp>market_data_override=blp_i_sprd_mid</stp>
        <tr r="R159" s="2"/>
      </tp>
      <tp t="s">
        <v>30/01/2025</v>
        <stp/>
        <stp>##V3_BDPV12</stp>
        <stp>ZP659512 Corp</stp>
        <stp>nxt_call_dt</stp>
        <stp>[DATA_BBG.xlsx]BBGdata!R177C6</stp>
        <tr r="F177" s="2"/>
      </tp>
    </main>
    <main first="bloomberg.rtd">
      <tp>
        <v>12.292562114142404</v>
        <stp/>
        <stp>##V3_BDPV12</stp>
        <stp>AZ851450 Corp</stp>
        <stp>interval_std_dev</stp>
        <stp>[DATA_BBG.xlsx]BBGdata!R109C18</stp>
        <stp>calc_interval=30d</stp>
        <stp>market_data_override=blp_i_sprd_mid</stp>
        <tr r="R109" s="2"/>
      </tp>
      <tp>
        <v>48.989900444973102</v>
        <stp/>
        <stp>##V3_BDPV12</stp>
        <stp>AS146490 Corp</stp>
        <stp>interval_std_dev</stp>
        <stp>[DATA_BBG.xlsx]BBGdata!R170C18</stp>
        <stp>calc_interval=30d</stp>
        <stp>market_data_override=blp_i_sprd_mid</stp>
        <tr r="R170" s="2"/>
      </tp>
    </main>
    <main first="bloomberg.rtd">
      <tp t="s">
        <v>NR</v>
        <stp/>
        <stp>##V3_BDPV12</stp>
        <stp>AX691342 Corp</stp>
        <stp>bb_composite</stp>
        <stp>[DATA_BBG.xlsx]BBGdata!R188C16</stp>
        <tr r="P188" s="2"/>
      </tp>
    </main>
    <main first="bloomberg.rtd">
      <tp>
        <v>28.652420715054994</v>
        <stp/>
        <stp>##V3_BDPV12</stp>
        <stp>AW875570 Corp</stp>
        <stp>interval_std_dev</stp>
        <stp>[DATA_BBG.xlsx]BBGdata!R147C18</stp>
        <stp>calc_interval=30d</stp>
        <stp>market_data_override=blp_i_sprd_mid</stp>
        <tr r="R147" s="2"/>
      </tp>
      <tp>
        <v>33.904321596933272</v>
        <stp/>
        <stp>##V3_BDPV12</stp>
        <stp>AT214421 Corp</stp>
        <stp>interval_std_dev</stp>
        <stp>[DATA_BBG.xlsx]BBGdata!R155C18</stp>
        <stp>calc_interval=30d</stp>
        <stp>market_data_override=blp_i_sprd_mid</stp>
        <tr r="R155" s="2"/>
      </tp>
      <tp t="s">
        <v>BB+</v>
        <stp/>
        <stp>##V3_BDPV12</stp>
        <stp>EJ530879 Corp</stp>
        <stp>bb_composite</stp>
        <stp>[DATA_BBG.xlsx]BBGdata!R102C16</stp>
        <tr r="P102" s="2"/>
      </tp>
    </main>
    <main first="bloomberg.rtd">
      <tp t="s">
        <v>BB</v>
        <stp/>
        <stp>##V3_BDPV12</stp>
        <stp>ZP454068 Corp</stp>
        <stp>bb_composite</stp>
        <stp>[DATA_BBG.xlsx]BBGdata!R148C16</stp>
        <tr r="P148" s="2"/>
      </tp>
    </main>
    <main first="bloomberg.rtd">
      <tp>
        <v>24.592157449473692</v>
        <stp/>
        <stp>##V3_BDPV12</stp>
        <stp>AS640422 Corp</stp>
        <stp>interval_std_dev</stp>
        <stp>[DATA_BBG.xlsx]BBGdata!R117C18</stp>
        <stp>calc_interval=30d</stp>
        <stp>market_data_override=blp_i_sprd_mid</stp>
        <tr r="R117" s="2"/>
      </tp>
    </main>
    <main first="bloomberg.rtd">
      <tp t="s">
        <v>27/03/2023</v>
        <stp/>
        <stp>##V3_BDPV12</stp>
        <stp>AP691131 Corp</stp>
        <stp>nxt_call_dt</stp>
        <stp>[DATA_BBG.xlsx]BBGdata!R24C6</stp>
        <tr r="F24" s="2"/>
      </tp>
      <tp t="s">
        <v>Consumer, Non-cyclical</v>
        <stp/>
        <stp>##V3_BDPV12</stp>
        <stp>ZQ513315 Corp</stp>
        <stp>industry_sector</stp>
        <stp>[DATA_BBG.xlsx]BBGdata!R9C10</stp>
        <tr r="J9" s="2"/>
      </tp>
      <tp t="s">
        <v>11/03/2026</v>
        <stp/>
        <stp>##V3_BDPV12</stp>
        <stp>BJ814648 Corp</stp>
        <stp>nxt_call_dt</stp>
        <stp>[DATA_BBG.xlsx]BBGdata!R35C6</stp>
        <tr r="F35" s="2"/>
      </tp>
      <tp t="s">
        <v>18/05/2022</v>
        <stp/>
        <stp>##V3_BDPV12</stp>
        <stp>LW068019 Corp</stp>
        <stp>nxt_call_dt</stp>
        <stp>[DATA_BBG.xlsx]BBGdata!R43C6</stp>
        <tr r="F43" s="2"/>
      </tp>
      <tp t="s">
        <v>03/10/2023</v>
        <stp/>
        <stp>##V3_BDPV12</stp>
        <stp>AU654481 Corp</stp>
        <stp>nxt_call_dt</stp>
        <stp>[DATA_BBG.xlsx]BBGdata!R78C6</stp>
        <tr r="F78" s="2"/>
      </tp>
      <tp t="s">
        <v>22/10/2022</v>
        <stp/>
        <stp>##V3_BDPV12</stp>
        <stp>QJ191077 Corp</stp>
        <stp>nxt_call_dt</stp>
        <stp>[DATA_BBG.xlsx]BBGdata!R52C6</stp>
        <tr r="F52" s="2"/>
      </tp>
      <tp t="s">
        <v>06/10/2026</v>
        <stp/>
        <stp>##V3_BDPV12</stp>
        <stp>QZ730458 Corp</stp>
        <stp>nxt_call_dt</stp>
        <stp>[DATA_BBG.xlsx]BBGdata!R47C6</stp>
        <tr r="F47" s="2"/>
      </tp>
      <tp t="s">
        <v>BB-</v>
        <stp/>
        <stp>##V3_BDPV12</stp>
        <stp>ZQ782646 Corp</stp>
        <stp>rtg_sp</stp>
        <stp>[DATA_BBG.xlsx]BBGdata!R99C15</stp>
        <tr r="O99" s="2"/>
      </tp>
      <tp t="s">
        <v>BBB+</v>
        <stp/>
        <stp>##V3_BDPV12</stp>
        <stp>QJ191077 Corp</stp>
        <stp>rtg_sp</stp>
        <stp>[DATA_BBG.xlsx]BBGdata!R52C15</stp>
        <tr r="O52" s="2"/>
      </tp>
      <tp t="s">
        <v>Basic Materials</v>
        <stp/>
        <stp>##V3_BDPV12</stp>
        <stp>EJ917655 Corp</stp>
        <stp>industry_sector</stp>
        <stp>[DATA_BBG.xlsx]BBGdata!R3C10</stp>
        <tr r="J3" s="2"/>
      </tp>
      <tp t="s">
        <v>BB+</v>
        <stp/>
        <stp>##V3_BDPV12</stp>
        <stp>EK352403 Corp</stp>
        <stp>rtg_sp</stp>
        <stp>[DATA_BBG.xlsx]BBGdata!R7C15</stp>
        <tr r="O7" s="2"/>
      </tp>
      <tp t="s">
        <v>11/08/2022</v>
        <stp/>
        <stp>##V3_BDPV12</stp>
        <stp>ZR457518 Corp</stp>
        <stp>nxt_call_dt</stp>
        <stp>[DATA_BBG.xlsx]BBGdata!R21C6</stp>
        <tr r="F21" s="2"/>
      </tp>
      <tp t="s">
        <v>Financial</v>
        <stp/>
        <stp>##V3_BDPV12</stp>
        <stp>QZ912649 Corp</stp>
        <stp>industry_sector</stp>
        <stp>[DATA_BBG.xlsx]BBGdata!R178C10</stp>
        <tr r="J178" s="2"/>
      </tp>
      <tp t="s">
        <v>EUR</v>
        <stp/>
        <stp>##V3_BDPV12</stp>
        <stp>AR738776 Corp</stp>
        <stp>crncy</stp>
        <stp>[DATA_BBG.xlsx]BBGdata!R72C8</stp>
        <tr r="H72" s="2"/>
      </tp>
      <tp t="s">
        <v>USD</v>
        <stp/>
        <stp>##V3_BDPV12</stp>
        <stp>AU654357 Corp</stp>
        <stp>crncy</stp>
        <stp>[DATA_BBG.xlsx]BBGdata!R81C8</stp>
        <tr r="H81" s="2"/>
      </tp>
      <tp t="s">
        <v>EUR</v>
        <stp/>
        <stp>##V3_BDPV12</stp>
        <stp>UV853118 Corp</stp>
        <stp>crncy</stp>
        <stp>[DATA_BBG.xlsx]BBGdata!R30C8</stp>
        <tr r="H30" s="2"/>
      </tp>
      <tp>
        <v>167.26003448275861</v>
        <stp/>
        <stp>##V3_BDPV12</stp>
        <stp>EK648265 Corp</stp>
        <stp>interval_avg</stp>
        <stp>[DATA_BBG.xlsx]BBGdata!R12C17</stp>
        <stp>calc_interval=30d</stp>
        <stp>market_data_override=blp_i_sprd_mid</stp>
        <tr r="Q12" s="2"/>
      </tp>
      <tp>
        <v>357.47500000000002</v>
        <stp/>
        <stp>##V3_BDPV12</stp>
        <stp>BK122273 Corp</stp>
        <stp>interval_high</stp>
        <stp>[DATA_BBG.xlsx]BBGdata!R37C20</stp>
        <stp>calc_interval=30d</stp>
        <stp>market_data_override=blp_i_sprd_mid</stp>
        <tr r="T37" s="2"/>
      </tp>
      <tp>
        <v>189.65679310344825</v>
        <stp/>
        <stp>##V3_BDPV12</stp>
        <stp>AZ208021 Corp</stp>
        <stp>interval_avg</stp>
        <stp>[DATA_BBG.xlsx]BBGdata!R13C17</stp>
        <stp>calc_interval=30d</stp>
        <stp>market_data_override=blp_i_sprd_mid</stp>
        <tr r="Q13" s="2"/>
      </tp>
      <tp>
        <v>396.19386333855823</v>
        <stp/>
        <stp>##V3_BDPV12</stp>
        <stp>BK115993 Corp</stp>
        <stp>interval_high</stp>
        <stp>[DATA_BBG.xlsx]BBGdata!R40C20</stp>
        <stp>calc_interval=30d</stp>
        <stp>market_data_override=blp_i_sprd_mid</stp>
        <tr r="T40" s="2"/>
      </tp>
      <tp>
        <v>296.65100000000001</v>
        <stp/>
        <stp>##V3_BDPV12</stp>
        <stp>ZP707724 Corp</stp>
        <stp>interval_low</stp>
        <stp>[DATA_BBG.xlsx]BBGdata!R76C19</stp>
        <stp>calc_interval=30d</stp>
        <stp>market_data_override=blp_i_sprd_mid</stp>
        <tr r="S76" s="2"/>
      </tp>
      <tp>
        <v>290.56799999999998</v>
        <stp/>
        <stp>##V3_BDPV12</stp>
        <stp>ZR796682 Corp</stp>
        <stp>interval_low</stp>
        <stp>[DATA_BBG.xlsx]BBGdata!R84C19</stp>
        <stp>calc_interval=30d</stp>
        <stp>market_data_override=blp_i_sprd_mid</stp>
        <tr r="S84" s="2"/>
      </tp>
      <tp>
        <v>372.35500000000002</v>
        <stp/>
        <stp>##V3_BDPV12</stp>
        <stp>AL243419 Corp</stp>
        <stp>interval_high</stp>
        <stp>[DATA_BBG.xlsx]BBGdata!R18C20</stp>
        <stp>calc_interval=30d</stp>
        <stp>market_data_override=blp_i_sprd_mid</stp>
        <tr r="T18" s="2"/>
      </tp>
      <tp>
        <v>330.75200000000001</v>
        <stp/>
        <stp>##V3_BDPV12</stp>
        <stp>ZR796862 Corp</stp>
        <stp>interval_low</stp>
        <stp>[DATA_BBG.xlsx]BBGdata!R85C19</stp>
        <stp>calc_interval=30d</stp>
        <stp>market_data_override=blp_i_sprd_mid</stp>
        <tr r="S85" s="2"/>
      </tp>
      <tp>
        <v>251.44499999999999</v>
        <stp/>
        <stp>##V3_BDPV12</stp>
        <stp>AR776117 Corp</stp>
        <stp>interval_low</stp>
        <stp>[DATA_BBG.xlsx]BBGdata!R31C19</stp>
        <stp>calc_interval=30d</stp>
        <stp>market_data_override=blp_i_sprd_mid</stp>
        <tr r="S31" s="2"/>
      </tp>
      <tp>
        <v>178.512</v>
        <stp/>
        <stp>##V3_BDPV12</stp>
        <stp>EK755342 Corp</stp>
        <stp>interval_low</stp>
        <stp>[DATA_BBG.xlsx]BBGdata!R46C19</stp>
        <stp>calc_interval=30d</stp>
        <stp>market_data_override=blp_i_sprd_mid</stp>
        <tr r="S46" s="2"/>
      </tp>
      <tp>
        <v>327.36599999999999</v>
        <stp/>
        <stp>##V3_BDPV12</stp>
        <stp>EK864970 Corp</stp>
        <stp>interval_low</stp>
        <stp>[DATA_BBG.xlsx]BBGdata!R56C19</stp>
        <stp>calc_interval=30d</stp>
        <stp>market_data_override=blp_i_sprd_mid</stp>
        <tr r="S56" s="2"/>
      </tp>
      <tp>
        <v>349.89468259526808</v>
        <stp/>
        <stp>##V3_BDPV12</stp>
        <stp>EJ606316 Corp</stp>
        <stp>interval_low</stp>
        <stp>[DATA_BBG.xlsx]BBGdata!R57C19</stp>
        <stp>calc_interval=30d</stp>
        <stp>market_data_override=blp_i_sprd_mid</stp>
        <tr r="S57" s="2"/>
      </tp>
      <tp>
        <v>16.707999999999998</v>
        <stp/>
        <stp>##V3_BDPV12</stp>
        <stp>EK545606 Corp</stp>
        <stp>interval_low</stp>
        <stp>[DATA_BBG.xlsx]BBGdata!R15C19</stp>
        <stp>calc_interval=30d</stp>
        <stp>market_data_override=blp_i_sprd_mid</stp>
        <tr r="S15" s="2"/>
      </tp>
      <tp>
        <v>311.483</v>
        <stp/>
        <stp>##V3_BDPV12</stp>
        <stp>AR738797 Corp</stp>
        <stp>interval_low</stp>
        <stp>[DATA_BBG.xlsx]BBGdata!R75C19</stp>
        <stp>calc_interval=30d</stp>
        <stp>market_data_override=blp_i_sprd_mid</stp>
        <tr r="S75" s="2"/>
      </tp>
      <tp>
        <v>126.845</v>
        <stp/>
        <stp>##V3_BDPV12</stp>
        <stp>EK041241 Corp</stp>
        <stp>interval_low</stp>
        <stp>[DATA_BBG.xlsx]BBGdata!R68C19</stp>
        <stp>calc_interval=30d</stp>
        <stp>market_data_override=blp_i_sprd_mid</stp>
        <tr r="S68" s="2"/>
      </tp>
      <tp>
        <v>251.988</v>
        <stp/>
        <stp>##V3_BDPV12</stp>
        <stp>AU654481 Corp</stp>
        <stp>interval_low</stp>
        <stp>[DATA_BBG.xlsx]BBGdata!R78C19</stp>
        <stp>calc_interval=30d</stp>
        <stp>market_data_override=blp_i_sprd_mid</stp>
        <tr r="S78" s="2"/>
      </tp>
      <tp>
        <v>333.58199999999999</v>
        <stp/>
        <stp>##V3_BDPV12</stp>
        <stp>EK024568 Corp</stp>
        <stp>interval_low</stp>
        <stp>[DATA_BBG.xlsx]BBGdata!R98C19</stp>
        <stp>calc_interval=30d</stp>
        <stp>market_data_override=blp_i_sprd_mid</stp>
        <tr r="S98" s="2"/>
      </tp>
      <tp>
        <v>17.947763188806604</v>
        <stp/>
        <stp>##V3_BDPV12</stp>
        <stp>EJ575377 Corp</stp>
        <stp>interval_std_dev</stp>
        <stp>[DATA_BBG.xlsx]BBGdata!R133C18</stp>
        <stp>calc_interval=30d</stp>
        <stp>market_data_override=blp_i_sprd_mid</stp>
        <tr r="R133" s="2"/>
      </tp>
      <tp>
        <v>23.251290192881726</v>
        <stp/>
        <stp>##V3_BDPV12</stp>
        <stp>EJ516173 Corp</stp>
        <stp>interval_std_dev</stp>
        <stp>[DATA_BBG.xlsx]BBGdata!R100C18</stp>
        <stp>calc_interval=30d</stp>
        <stp>market_data_override=blp_i_sprd_mid</stp>
        <tr r="R100" s="2"/>
      </tp>
      <tp t="s">
        <v>EDF 3 PERP</v>
        <stp/>
        <stp>##V3_BDPV12</stp>
        <stp>ZQ782646 Corp</stp>
        <stp>security name</stp>
        <stp>[DATA_BBG.xlsx]BBGdata!R99C3</stp>
        <tr r="C99" s="2"/>
      </tp>
      <tp>
        <v>301.04500000000002</v>
        <stp/>
        <stp>##V3_BDPV12</stp>
        <stp>QJ937566 Corp</stp>
        <stp>interval_low</stp>
        <stp>[DATA_BBG.xlsx]BBGdata!R5C19</stp>
        <stp>calc_interval=30d</stp>
        <stp>market_data_override=blp_i_sprd_mid</stp>
        <tr r="S5" s="2"/>
      </tp>
      <tp t="s">
        <v>BBB-</v>
        <stp/>
        <stp>##V3_BDPV12</stp>
        <stp>EK117900 Corp</stp>
        <stp>bb_composite</stp>
        <stp>[DATA_BBG.xlsx]BBGdata!R105C16</stp>
        <tr r="P105" s="2"/>
      </tp>
      <tp t="s">
        <v>BBB-</v>
        <stp/>
        <stp>##V3_BDPV12</stp>
        <stp>EK117900 Corp</stp>
        <stp>bb_composite</stp>
        <stp>[DATA_BBG.xlsx]BBGdata!R104C16</stp>
        <tr r="P104" s="2"/>
      </tp>
    </main>
    <main first="bloomberg.rtd">
      <tp t="s">
        <v>BBB-</v>
        <stp/>
        <stp>##V3_BDPV12</stp>
        <stp>QZ677477 Corp</stp>
        <stp>bb_composite</stp>
        <stp>[DATA_BBG.xlsx]BBGdata!R110C16</stp>
        <tr r="P110" s="2"/>
      </tp>
    </main>
    <main first="bloomberg.rtd">
      <tp t="s">
        <v>19/11/2024</v>
        <stp/>
        <stp>##V3_BDPV12</stp>
        <stp>ZQ578143 Corp</stp>
        <stp>nxt_call_dt</stp>
        <stp>[DATA_BBG.xlsx]BBGdata!R175C6</stp>
        <tr r="F175" s="2"/>
      </tp>
      <tp t="s">
        <v>NR</v>
        <stp/>
        <stp>##V3_BDPV12</stp>
        <stp>AU216832 Corp</stp>
        <stp>bb_composite</stp>
        <stp>[DATA_BBG.xlsx]BBGdata!R149C16</stp>
        <tr r="P149" s="2"/>
      </tp>
    </main>
    <main first="bloomberg.rtd">
      <tp t="s">
        <v>BB+</v>
        <stp/>
        <stp>##V3_BDPV12</stp>
        <stp>EK024610 Corp</stp>
        <stp>bb_composite</stp>
        <stp>[DATA_BBG.xlsx]BBGdata!R101C16</stp>
        <tr r="P101" s="2"/>
      </tp>
    </main>
    <main first="bloomberg.rtd">
      <tp t="s">
        <v>BBB-</v>
        <stp/>
        <stp>##V3_BDPV12</stp>
        <stp>AT214434 Corp</stp>
        <stp>bb_composite</stp>
        <stp>[DATA_BBG.xlsx]BBGdata!R159C16</stp>
        <tr r="P159" s="2"/>
      </tp>
      <tp t="s">
        <v>BB+</v>
        <stp/>
        <stp>##V3_BDPV12</stp>
        <stp>EK824997 Corp</stp>
        <stp>bb_composite</stp>
        <stp>[DATA_BBG.xlsx]BBGdata!R130C16</stp>
        <tr r="P130" s="2"/>
      </tp>
    </main>
    <main first="bloomberg.rtd">
      <tp t="s">
        <v>NR</v>
        <stp/>
        <stp>##V3_BDPV12</stp>
        <stp>ZQ578143 Corp</stp>
        <stp>bb_composite</stp>
        <stp>[DATA_BBG.xlsx]BBGdata!R175C16</stp>
        <tr r="P175" s="2"/>
      </tp>
    </main>
    <main first="bloomberg.rtd">
      <tp t="s">
        <v>BB</v>
        <stp/>
        <stp>##V3_BDPV12</stp>
        <stp>ZQ258633 Corp</stp>
        <stp>bb_composite</stp>
        <stp>[DATA_BBG.xlsx]BBGdata!R164C16</stp>
        <tr r="P164" s="2"/>
      </tp>
      <tp t="s">
        <v>BBB-</v>
        <stp/>
        <stp>##V3_BDPV12</stp>
        <stp>AZ851393 Corp</stp>
        <stp>bb_composite</stp>
        <stp>[DATA_BBG.xlsx]BBGdata!R107C16</stp>
        <tr r="P107" s="2"/>
      </tp>
    </main>
    <main first="bloomberg.rtd">
      <tp>
        <v>19.753906267623353</v>
        <stp/>
        <stp>##V3_BDPV12</stp>
        <stp>AS640440 Corp</stp>
        <stp>interval_std_dev</stp>
        <stp>[DATA_BBG.xlsx]BBGdata!R120C18</stp>
        <stp>calc_interval=30d</stp>
        <stp>market_data_override=blp_i_sprd_mid</stp>
        <tr r="R120" s="2"/>
      </tp>
    </main>
    <main first="bloomberg.rtd">
      <tp>
        <v>18.186743632334952</v>
        <stp/>
        <stp>##V3_BDPV12</stp>
        <stp>AU216832 Corp</stp>
        <stp>interval_std_dev</stp>
        <stp>[DATA_BBG.xlsx]BBGdata!R149C18</stp>
        <stp>calc_interval=30d</stp>
        <stp>market_data_override=blp_i_sprd_mid</stp>
        <tr r="R149" s="2"/>
      </tp>
      <tp t="s">
        <v>NR</v>
        <stp/>
        <stp>##V3_BDPV12</stp>
        <stp>UV429459 Corp</stp>
        <stp>bb_composite</stp>
        <stp>[DATA_BBG.xlsx]BBGdata!R166C16</stp>
        <tr r="P166" s="2"/>
      </tp>
    </main>
    <main first="bloomberg.rtd">
      <tp>
        <v>15.110694740868938</v>
        <stp/>
        <stp>##V3_BDPV12</stp>
        <stp>AR810587 Corp</stp>
        <stp>interval_std_dev</stp>
        <stp>[DATA_BBG.xlsx]BBGdata!R125C18</stp>
        <stp>calc_interval=30d</stp>
        <stp>market_data_override=blp_i_sprd_mid</stp>
        <tr r="R125" s="2"/>
      </tp>
    </main>
    <main first="bloomberg.rtd">
      <tp t="s">
        <v>BBB-</v>
        <stp/>
        <stp>##V3_BDPV12</stp>
        <stp>EK768069 Corp</stp>
        <stp>bb_composite</stp>
        <stp>[DATA_BBG.xlsx]BBGdata!R134C16</stp>
        <tr r="P134" s="2"/>
      </tp>
    </main>
    <main first="bloomberg.rtd">
      <tp t="s">
        <v>Basic Materials</v>
        <stp/>
        <stp>##V3_BDPV12</stp>
        <stp>AO148682 Corp</stp>
        <stp>industry_sector</stp>
        <stp>[DATA_BBG.xlsx]BBGdata!R20C10</stp>
        <tr r="J20" s="2"/>
      </tp>
      <tp t="s">
        <v>Communications</v>
        <stp/>
        <stp>##V3_BDPV12</stp>
        <stp>AM938782 Corp</stp>
        <stp>industry_sector</stp>
        <stp>[DATA_BBG.xlsx]BBGdata!R59C10</stp>
        <tr r="J59" s="2"/>
      </tp>
      <tp t="s">
        <v>Consumer, Non-cyclical</v>
        <stp/>
        <stp>##V3_BDPV12</stp>
        <stp>ZQ512606 Corp</stp>
        <stp>industry_sector</stp>
        <stp>[DATA_BBG.xlsx]BBGdata!R8C10</stp>
        <tr r="J8" s="2"/>
      </tp>
      <tp t="s">
        <v>BB+</v>
        <stp/>
        <stp>##V3_BDPV12</stp>
        <stp>AL243419 Corp</stp>
        <stp>rtg_sp</stp>
        <stp>[DATA_BBG.xlsx]BBGdata!R18C15</stp>
        <tr r="O18" s="2"/>
      </tp>
      <tp t="s">
        <v>BBB-</v>
        <stp/>
        <stp>##V3_BDPV12</stp>
        <stp>EJ744879 Corp</stp>
        <stp>rtg_sp</stp>
        <stp>[DATA_BBG.xlsx]BBGdata!R87C15</stp>
        <tr r="O87" s="2"/>
      </tp>
      <tp t="s">
        <v>09/12/2025</v>
        <stp/>
        <stp>##V3_BDPV12</stp>
        <stp>QJ993374 Corp</stp>
        <stp>nxt_call_dt</stp>
        <stp>[DATA_BBG.xlsx]BBGdata!R32C6</stp>
        <tr r="F32" s="2"/>
      </tp>
      <tp t="s">
        <v>Consumer, Non-cyclical</v>
        <stp/>
        <stp>##V3_BDPV12</stp>
        <stp>AZ208021 Corp</stp>
        <stp>industry_sector</stp>
        <stp>[DATA_BBG.xlsx]BBGdata!R13C10</stp>
        <tr r="J13" s="2"/>
      </tp>
      <tp t="s">
        <v>#N/A N/A</v>
        <stp/>
        <stp>##V3_BDPV12</stp>
        <stp>ZR457518 Corp</stp>
        <stp>rtg_sp</stp>
        <stp>[DATA_BBG.xlsx]BBGdata!R21C15</stp>
        <tr r="O21" s="2"/>
      </tp>
      <tp t="s">
        <v>BBB</v>
        <stp/>
        <stp>##V3_BDPV12</stp>
        <stp>ZR363806 Corp</stp>
        <stp>rtg_sp</stp>
        <stp>[DATA_BBG.xlsx]BBGdata!R131C15</stp>
        <tr r="O131" s="2"/>
      </tp>
      <tp t="s">
        <v>BBB</v>
        <stp/>
        <stp>##V3_BDPV12</stp>
        <stp>ZR363807 Corp</stp>
        <stp>rtg_sp</stp>
        <stp>[DATA_BBG.xlsx]BBGdata!R132C15</stp>
        <tr r="O132" s="2"/>
      </tp>
      <tp t="s">
        <v>Basic Materials</v>
        <stp/>
        <stp>##V3_BDPV12</stp>
        <stp>AZ018655 Corp</stp>
        <stp>industry_sector</stp>
        <stp>[DATA_BBG.xlsx]BBGdata!R16C10</stp>
        <tr r="J16" s="2"/>
      </tp>
      <tp t="s">
        <v>#N/A N/A</v>
        <stp/>
        <stp>##V3_BDPV12</stp>
        <stp>UV853118 Corp</stp>
        <stp>rtg_sp</stp>
        <stp>[DATA_BBG.xlsx]BBGdata!R30C15</stp>
        <tr r="O30" s="2"/>
      </tp>
      <tp t="s">
        <v>#N/A N/A</v>
        <stp/>
        <stp>##V3_BDPV12</stp>
        <stp>QJ993374 Corp</stp>
        <stp>rtg_sp</stp>
        <stp>[DATA_BBG.xlsx]BBGdata!R32C15</stp>
        <tr r="O32" s="2"/>
      </tp>
      <tp t="s">
        <v>Communications</v>
        <stp/>
        <stp>##V3_BDPV12</stp>
        <stp>AR738776 Corp</stp>
        <stp>industry_sector</stp>
        <stp>[DATA_BBG.xlsx]BBGdata!R72C10</stp>
        <tr r="J72" s="2"/>
      </tp>
      <tp t="s">
        <v>Communications</v>
        <stp/>
        <stp>##V3_BDPV12</stp>
        <stp>AR738797 Corp</stp>
        <stp>industry_sector</stp>
        <stp>[DATA_BBG.xlsx]BBGdata!R75C10</stp>
        <tr r="J75" s="2"/>
      </tp>
      <tp t="s">
        <v>01/01/2025</v>
        <stp/>
        <stp>##V3_BDPV12</stp>
        <stp>ZR796682 Corp</stp>
        <stp>nxt_call_dt</stp>
        <stp>[DATA_BBG.xlsx]BBGdata!R84C6</stp>
        <tr r="F84" s="2"/>
      </tp>
      <tp t="s">
        <v>08/11/2024</v>
        <stp/>
        <stp>##V3_BDPV12</stp>
        <stp>ZQ376350 Corp</stp>
        <stp>nxt_call_dt</stp>
        <stp>[DATA_BBG.xlsx]BBGdata!R58C6</stp>
        <tr r="F58" s="2"/>
      </tp>
      <tp t="s">
        <v>Utilities</v>
        <stp/>
        <stp>##V3_BDPV12</stp>
        <stp>QZ716550 Corp</stp>
        <stp>industry_sector</stp>
        <stp>[DATA_BBG.xlsx]BBGdata!R106C10</stp>
        <tr r="J106" s="2"/>
      </tp>
      <tp t="s">
        <v>Utilities</v>
        <stp/>
        <stp>##V3_BDPV12</stp>
        <stp>UV785974 Corp</stp>
        <stp>industry_sector</stp>
        <stp>[DATA_BBG.xlsx]BBGdata!R146C10</stp>
        <tr r="J146" s="2"/>
      </tp>
      <tp t="s">
        <v>EUR</v>
        <stp/>
        <stp>##V3_BDPV12</stp>
        <stp>LW068019 Corp</stp>
        <stp>crncy</stp>
        <stp>[DATA_BBG.xlsx]BBGdata!R43C8</stp>
        <tr r="H43" s="2"/>
      </tp>
      <tp t="s">
        <v>EUR</v>
        <stp/>
        <stp>##V3_BDPV12</stp>
        <stp>AR887333 Corp</stp>
        <stp>crncy</stp>
        <stp>[DATA_BBG.xlsx]BBGdata!R25C8</stp>
        <tr r="H25" s="2"/>
      </tp>
      <tp>
        <v>309.83810344827589</v>
        <stp/>
        <stp>##V3_BDPV12</stp>
        <stp>AU654481 Corp</stp>
        <stp>interval_avg</stp>
        <stp>[DATA_BBG.xlsx]BBGdata!R78C17</stp>
        <stp>calc_interval=30d</stp>
        <stp>market_data_override=blp_i_sprd_mid</stp>
        <tr r="Q78" s="2"/>
      </tp>
      <tp>
        <v>171.83728571428571</v>
        <stp/>
        <stp>##V3_BDPV12</stp>
        <stp>EK041241 Corp</stp>
        <stp>interval_avg</stp>
        <stp>[DATA_BBG.xlsx]BBGdata!R68C17</stp>
        <stp>calc_interval=30d</stp>
        <stp>market_data_override=blp_i_sprd_mid</stp>
        <tr r="Q68" s="2"/>
      </tp>
      <tp>
        <v>318.91951724137931</v>
        <stp/>
        <stp>##V3_BDPV12</stp>
        <stp>AR738797 Corp</stp>
        <stp>interval_avg</stp>
        <stp>[DATA_BBG.xlsx]BBGdata!R75C17</stp>
        <stp>calc_interval=30d</stp>
        <stp>market_data_override=blp_i_sprd_mid</stp>
        <tr r="Q75" s="2"/>
      </tp>
      <tp>
        <v>394.57981640530522</v>
        <stp/>
        <stp>##V3_BDPV12</stp>
        <stp>BK116008 Corp</stp>
        <stp>interval_high</stp>
        <stp>[DATA_BBG.xlsx]BBGdata!R41C20</stp>
        <stp>calc_interval=30d</stp>
        <stp>market_data_override=blp_i_sprd_mid</stp>
        <tr r="T41" s="2"/>
      </tp>
      <tp>
        <v>216.95699999999999</v>
        <stp/>
        <stp>##V3_BDPV12</stp>
        <stp>EK634166 Corp</stp>
        <stp>interval_high</stp>
        <stp>[DATA_BBG.xlsx]BBGdata!R11C20</stp>
        <stp>calc_interval=30d</stp>
        <stp>market_data_override=blp_i_sprd_mid</stp>
        <tr r="T11" s="2"/>
      </tp>
      <tp>
        <v>394.94972413793096</v>
        <stp/>
        <stp>##V3_BDPV12</stp>
        <stp>EK024568 Corp</stp>
        <stp>interval_avg</stp>
        <stp>[DATA_BBG.xlsx]BBGdata!R98C17</stp>
        <stp>calc_interval=30d</stp>
        <stp>market_data_override=blp_i_sprd_mid</stp>
        <tr r="Q98" s="2"/>
      </tp>
    </main>
    <main first="bloomberg.rtd">
      <tp>
        <v>377.5269310344828</v>
        <stp/>
        <stp>##V3_BDPV12</stp>
        <stp>EK864970 Corp</stp>
        <stp>interval_avg</stp>
        <stp>[DATA_BBG.xlsx]BBGdata!R56C17</stp>
        <stp>calc_interval=30d</stp>
        <stp>market_data_override=blp_i_sprd_mid</stp>
        <tr r="Q56" s="2"/>
      </tp>
      <tp>
        <v>226.23131034482762</v>
        <stp/>
        <stp>##V3_BDPV12</stp>
        <stp>EK755342 Corp</stp>
        <stp>interval_avg</stp>
        <stp>[DATA_BBG.xlsx]BBGdata!R46C17</stp>
        <stp>calc_interval=30d</stp>
        <stp>market_data_override=blp_i_sprd_mid</stp>
        <tr r="Q46" s="2"/>
      </tp>
      <tp>
        <v>295.95248275862076</v>
        <stp/>
        <stp>##V3_BDPV12</stp>
        <stp>AR776117 Corp</stp>
        <stp>interval_avg</stp>
        <stp>[DATA_BBG.xlsx]BBGdata!R31C17</stp>
        <stp>calc_interval=30d</stp>
        <stp>market_data_override=blp_i_sprd_mid</stp>
        <tr r="Q31" s="2"/>
      </tp>
      <tp>
        <v>190.68089285714285</v>
        <stp/>
        <stp>##V3_BDPV12</stp>
        <stp>EK545606 Corp</stp>
        <stp>interval_avg</stp>
        <stp>[DATA_BBG.xlsx]BBGdata!R15C17</stp>
        <stp>calc_interval=30d</stp>
        <stp>market_data_override=blp_i_sprd_mid</stp>
        <tr r="Q15" s="2"/>
      </tp>
      <tp>
        <v>386.0678225158112</v>
        <stp/>
        <stp>##V3_BDPV12</stp>
        <stp>EJ606316 Corp</stp>
        <stp>interval_avg</stp>
        <stp>[DATA_BBG.xlsx]BBGdata!R57C17</stp>
        <stp>calc_interval=30d</stp>
        <stp>market_data_override=blp_i_sprd_mid</stp>
        <tr r="Q57" s="2"/>
      </tp>
      <tp>
        <v>351.58120689655163</v>
        <stp/>
        <stp>##V3_BDPV12</stp>
        <stp>ZP707724 Corp</stp>
        <stp>interval_avg</stp>
        <stp>[DATA_BBG.xlsx]BBGdata!R76C17</stp>
        <stp>calc_interval=30d</stp>
        <stp>market_data_override=blp_i_sprd_mid</stp>
        <tr r="Q76" s="2"/>
      </tp>
      <tp>
        <v>386.62410344827578</v>
        <stp/>
        <stp>##V3_BDPV12</stp>
        <stp>ZR796862 Corp</stp>
        <stp>interval_avg</stp>
        <stp>[DATA_BBG.xlsx]BBGdata!R85C17</stp>
        <stp>calc_interval=30d</stp>
        <stp>market_data_override=blp_i_sprd_mid</stp>
        <tr r="Q85" s="2"/>
      </tp>
      <tp>
        <v>362.98131034482753</v>
        <stp/>
        <stp>##V3_BDPV12</stp>
        <stp>ZR796682 Corp</stp>
        <stp>interval_avg</stp>
        <stp>[DATA_BBG.xlsx]BBGdata!R84C17</stp>
        <stp>calc_interval=30d</stp>
        <stp>market_data_override=blp_i_sprd_mid</stp>
        <tr r="Q84" s="2"/>
      </tp>
      <tp>
        <v>251.839</v>
        <stp/>
        <stp>##V3_BDPV12</stp>
        <stp>AX895488 Corp</stp>
        <stp>interval_high</stp>
        <stp>[DATA_BBG.xlsx]BBGdata!R45C20</stp>
        <stp>calc_interval=30d</stp>
        <stp>market_data_override=blp_i_sprd_mid</stp>
        <tr r="T45" s="2"/>
      </tp>
      <tp>
        <v>129.69300000000001</v>
        <stp/>
        <stp>##V3_BDPV12</stp>
        <stp>EK648265 Corp</stp>
        <stp>interval_low</stp>
        <stp>[DATA_BBG.xlsx]BBGdata!R12C19</stp>
        <stp>calc_interval=30d</stp>
        <stp>market_data_override=blp_i_sprd_mid</stp>
        <tr r="S12" s="2"/>
      </tp>
      <tp>
        <v>260.72300000000001</v>
        <stp/>
        <stp>##V3_BDPV12</stp>
        <stp>LW068019 Corp</stp>
        <stp>interval_high</stp>
        <stp>[DATA_BBG.xlsx]BBGdata!R43C20</stp>
        <stp>calc_interval=30d</stp>
        <stp>market_data_override=blp_i_sprd_mid</stp>
        <tr r="T43" s="2"/>
      </tp>
      <tp>
        <v>155.959</v>
        <stp/>
        <stp>##V3_BDPV12</stp>
        <stp>AZ208021 Corp</stp>
        <stp>interval_low</stp>
        <stp>[DATA_BBG.xlsx]BBGdata!R13C19</stp>
        <stp>calc_interval=30d</stp>
        <stp>market_data_override=blp_i_sprd_mid</stp>
        <tr r="S13" s="2"/>
      </tp>
      <tp>
        <v>367.63200000000001</v>
        <stp/>
        <stp>##V3_BDPV12</stp>
        <stp>AX960245 Corp</stp>
        <stp>interval_high</stp>
        <stp>[DATA_BBG.xlsx]BBGdata!R19C20</stp>
        <stp>calc_interval=30d</stp>
        <stp>market_data_override=blp_i_sprd_mid</stp>
        <tr r="T19" s="2"/>
      </tp>
      <tp>
        <v>20.571589160686134</v>
        <stp/>
        <stp>##V3_BDPV12</stp>
        <stp>EK811579 Corp</stp>
        <stp>interval_std_dev</stp>
        <stp>[DATA_BBG.xlsx]BBGdata!R161C18</stp>
        <stp>calc_interval=30d</stp>
        <stp>market_data_override=blp_i_sprd_mid</stp>
        <tr r="R161" s="2"/>
      </tp>
      <tp>
        <v>25.549525233810549</v>
        <stp/>
        <stp>##V3_BDPV12</stp>
        <stp>EK027221 Corp</stp>
        <stp>interval_std_dev</stp>
        <stp>[DATA_BBG.xlsx]BBGdata!R103C18</stp>
        <stp>calc_interval=30d</stp>
        <stp>market_data_override=blp_i_sprd_mid</stp>
        <tr r="R103" s="2"/>
      </tp>
      <tp>
        <v>10.028668244887248</v>
        <stp/>
        <stp>##V3_BDPV12</stp>
        <stp>EJ723329 Corp</stp>
        <stp>interval_std_dev</stp>
        <stp>[DATA_BBG.xlsx]BBGdata!R142C18</stp>
        <stp>calc_interval=30d</stp>
        <stp>market_data_override=blp_i_sprd_mid</stp>
        <tr r="R142" s="2"/>
      </tp>
      <tp>
        <v>27.829652333968468</v>
        <stp/>
        <stp>##V3_BDPV12</stp>
        <stp>EK117900 Corp</stp>
        <stp>interval_std_dev</stp>
        <stp>[DATA_BBG.xlsx]BBGdata!R104C18</stp>
        <stp>calc_interval=30d</stp>
        <stp>market_data_override=blp_i_sprd_mid</stp>
        <tr r="R104" s="2"/>
      </tp>
      <tp>
        <v>27.829652333968468</v>
        <stp/>
        <stp>##V3_BDPV12</stp>
        <stp>EK117900 Corp</stp>
        <stp>interval_std_dev</stp>
        <stp>[DATA_BBG.xlsx]BBGdata!R105C18</stp>
        <stp>calc_interval=30d</stp>
        <stp>market_data_override=blp_i_sprd_mid</stp>
        <tr r="R105" s="2"/>
      </tp>
      <tp t="s">
        <v>IFXGR 3 5/8 PERP</v>
        <stp/>
        <stp>##V3_BDPV12</stp>
        <stp>ZR796862 Corp</stp>
        <stp>security name</stp>
        <stp>[DATA_BBG.xlsx]BBGdata!R85C3</stp>
        <tr r="C85" s="2"/>
      </tp>
      <tp>
        <v>0.49709606717412491</v>
        <stp/>
        <stp>##V3_BDPV12</stp>
        <stp>BK293686 Corp</stp>
        <stp>interval_std_dev</stp>
        <stp>[DATA_BBG.xlsx]BBGdata!R138C18</stp>
        <stp>calc_interval=30d</stp>
        <stp>market_data_override=blp_i_sprd_mid</stp>
        <tr r="R138" s="2"/>
      </tp>
      <tp>
        <v>85.816235031750423</v>
        <stp/>
        <stp>##V3_BDPV12</stp>
        <stp>EK825033 Corp</stp>
        <stp>interval_std_dev</stp>
        <stp>[DATA_BBG.xlsx]BBGdata!R129C18</stp>
        <stp>calc_interval=30d</stp>
        <stp>market_data_override=blp_i_sprd_mid</stp>
        <tr r="R129" s="2"/>
      </tp>
      <tp>
        <v>22.376555203526181</v>
        <stp/>
        <stp>##V3_BDPV12</stp>
        <stp>EK824997 Corp</stp>
        <stp>interval_std_dev</stp>
        <stp>[DATA_BBG.xlsx]BBGdata!R130C18</stp>
        <stp>calc_interval=30d</stp>
        <stp>market_data_override=blp_i_sprd_mid</stp>
        <tr r="R130" s="2"/>
      </tp>
      <tp>
        <v>210.72200000000001</v>
        <stp/>
        <stp>##V3_BDPV12</stp>
        <stp>EK834863 Corp</stp>
        <stp>interval_low</stp>
        <stp>[DATA_BBG.xlsx]BBGdata!R6C19</stp>
        <stp>calc_interval=30d</stp>
        <stp>market_data_override=blp_i_sprd_mid</stp>
        <tr r="S6" s="2"/>
      </tp>
      <tp t="s">
        <v>ENGIFP 3 1/4 PERP</v>
        <stp/>
        <stp>##V3_BDPV12</stp>
        <stp>AW770805 Corp</stp>
        <stp>security name</stp>
        <stp>[DATA_BBG.xlsx]BBGdata!R90C3</stp>
        <tr r="C90" s="2"/>
      </tp>
      <tp t="s">
        <v>23/09/2024</v>
        <stp/>
        <stp>##V3_BDPV12</stp>
        <stp>ZR668027 Corp</stp>
        <stp>nxt_call_dt</stp>
        <stp>[DATA_BBG.xlsx]BBGdata!R174C6</stp>
        <tr r="F174" s="2"/>
      </tp>
      <tp t="s">
        <v>BB</v>
        <stp/>
        <stp>##V3_BDPV12</stp>
        <stp>ZS235422 Corp</stp>
        <stp>bb_composite</stp>
        <stp>[DATA_BBG.xlsx]BBGdata!R176C16</stp>
        <tr r="P176" s="2"/>
      </tp>
      <tp t="s">
        <v>NR</v>
        <stp/>
        <stp>##V3_BDPV12</stp>
        <stp>AR936992 Corp</stp>
        <stp>bb_composite</stp>
        <stp>[DATA_BBG.xlsx]BBGdata!R171C16</stp>
        <tr r="P171" s="2"/>
      </tp>
    </main>
    <main first="bloomberg.rtd">
      <tp t="s">
        <v>BBB-</v>
        <stp/>
        <stp>##V3_BDPV12</stp>
        <stp>AT214421 Corp</stp>
        <stp>bb_composite</stp>
        <stp>[DATA_BBG.xlsx]BBGdata!R155C16</stp>
        <tr r="P155" s="2"/>
      </tp>
    </main>
    <main first="bloomberg.rtd">
      <tp t="s">
        <v>20/04/2025</v>
        <stp/>
        <stp>##V3_BDPV12</stp>
        <stp>ZP454068 Corp</stp>
        <stp>nxt_call_dt</stp>
        <stp>[DATA_BBG.xlsx]BBGdata!R148C6</stp>
        <tr r="F148" s="2"/>
      </tp>
    </main>
    <main first="bloomberg.rtd">
      <tp t="s">
        <v>30/01/2025</v>
        <stp/>
        <stp>##V3_BDPV12</stp>
        <stp>ZQ258633 Corp</stp>
        <stp>nxt_call_dt</stp>
        <stp>[DATA_BBG.xlsx]BBGdata!R164C6</stp>
        <tr r="F164" s="2"/>
      </tp>
    </main>
    <main first="bloomberg.rtd">
      <tp t="s">
        <v>#N/A N/A</v>
        <stp/>
        <stp>##V3_BDPV12</stp>
        <stp>AZ920495 Corp</stp>
        <stp>bb_composite</stp>
        <stp>[DATA_BBG.xlsx]BBGdata!R194C16</stp>
        <tr r="P194" s="2"/>
      </tp>
    </main>
    <main first="bloomberg.rtd">
      <tp t="s">
        <v>BBB-</v>
        <stp/>
        <stp>##V3_BDPV12</stp>
        <stp>AR810587 Corp</stp>
        <stp>bb_composite</stp>
        <stp>[DATA_BBG.xlsx]BBGdata!R125C16</stp>
        <tr r="P125" s="2"/>
      </tp>
    </main>
    <main first="bloomberg.rtd">
      <tp t="s">
        <v>05/01/2022</v>
        <stp/>
        <stp>##V3_BDPV12</stp>
        <stp>QZ677477 Corp</stp>
        <stp>nxt_call_dt</stp>
        <stp>[DATA_BBG.xlsx]BBGdata!R110C6</stp>
        <tr r="F110" s="2"/>
      </tp>
    </main>
    <main first="bloomberg.rtd">
      <tp>
        <v>11.738792686387733</v>
        <stp/>
        <stp>##V3_BDPV12</stp>
        <stp>AQ077157 Corp</stp>
        <stp>interval_std_dev</stp>
        <stp>[DATA_BBG.xlsx]BBGdata!R143C18</stp>
        <stp>calc_interval=30d</stp>
        <stp>market_data_override=blp_i_sprd_mid</stp>
        <tr r="R143" s="2"/>
      </tp>
      <tp t="s">
        <v>#N/A Field Not Applicable</v>
        <stp/>
        <stp>##V3_BDPV12</stp>
        <stp>UV785974 Corp</stp>
        <stp>nxt_call_dt</stp>
        <stp>[DATA_BBG.xlsx]BBGdata!R146C6</stp>
        <tr r="F146" s="2"/>
      </tp>
      <tp t="s">
        <v>BB</v>
        <stp/>
        <stp>##V3_BDPV12</stp>
        <stp>UV785974 Corp</stp>
        <stp>bb_composite</stp>
        <stp>[DATA_BBG.xlsx]BBGdata!R146C16</stp>
        <tr r="P146" s="2"/>
      </tp>
    </main>
    <main first="bloomberg.rtd">
      <tp t="s">
        <v>NR</v>
        <stp/>
        <stp>##V3_BDPV12</stp>
        <stp>AZ576858 Corp</stp>
        <stp>bb_composite</stp>
        <stp>[DATA_BBG.xlsx]BBGdata!R180C16</stp>
        <tr r="P180" s="2"/>
      </tp>
    </main>
    <main first="bloomberg.rtd">
      <tp t="s">
        <v>BBB-</v>
        <stp/>
        <stp>##V3_BDPV12</stp>
        <stp>EK848378 Corp</stp>
        <stp>rtg_sp</stp>
        <stp>[DATA_BBG.xlsx]BBGdata!R55C15</stp>
        <tr r="O55" s="2"/>
      </tp>
      <tp t="s">
        <v>11/04/2028</v>
        <stp/>
        <stp>##V3_BDPV12</stp>
        <stp>AR887333 Corp</stp>
        <stp>nxt_call_dt</stp>
        <stp>[DATA_BBG.xlsx]BBGdata!R25C6</stp>
        <tr r="F25" s="2"/>
      </tp>
      <tp t="s">
        <v>11/09/2028</v>
        <stp/>
        <stp>##V3_BDPV12</stp>
        <stp>BJ815149 Corp</stp>
        <stp>nxt_call_dt</stp>
        <stp>[DATA_BBG.xlsx]BBGdata!R36C6</stp>
        <tr r="F36" s="2"/>
      </tp>
      <tp t="s">
        <v>Utilities</v>
        <stp/>
        <stp>##V3_BDPV12</stp>
        <stp>AU669900 Corp</stp>
        <stp>industry_sector</stp>
        <stp>[DATA_BBG.xlsx]BBGdata!R96C10</stp>
        <tr r="J96" s="2"/>
      </tp>
      <tp t="s">
        <v>BBB-</v>
        <stp/>
        <stp>##V3_BDPV12</stp>
        <stp>ZP482524 Corp</stp>
        <stp>rtg_sp</stp>
        <stp>[DATA_BBG.xlsx]BBGdata!R17C15</stp>
        <tr r="O17" s="2"/>
      </tp>
      <tp t="s">
        <v>Consumer, Non-cyclical</v>
        <stp/>
        <stp>##V3_BDPV12</stp>
        <stp>AP809058 Corp</stp>
        <stp>industry_sector</stp>
        <stp>[DATA_BBG.xlsx]BBGdata!R23C10</stp>
        <tr r="J23" s="2"/>
      </tp>
      <tp t="s">
        <v>Consumer, Non-cyclical</v>
        <stp/>
        <stp>##V3_BDPV12</stp>
        <stp>EK352403 Corp</stp>
        <stp>industry_sector</stp>
        <stp>[DATA_BBG.xlsx]BBGdata!R7C10</stp>
        <tr r="J7" s="2"/>
      </tp>
      <tp t="s">
        <v>BBB-</v>
        <stp/>
        <stp>##V3_BDPV12</stp>
        <stp>QZ509895 Corp</stp>
        <stp>rtg_sp</stp>
        <stp>[DATA_BBG.xlsx]BBGdata!R184C15</stp>
        <tr r="O184" s="2"/>
      </tp>
      <tp t="s">
        <v>01/01/2028</v>
        <stp/>
        <stp>##V3_BDPV12</stp>
        <stp>ZR796862 Corp</stp>
        <stp>nxt_call_dt</stp>
        <stp>[DATA_BBG.xlsx]BBGdata!R85C6</stp>
        <tr r="F85" s="2"/>
      </tp>
      <tp t="s">
        <v>Energy</v>
        <stp/>
        <stp>##V3_BDPV12</stp>
        <stp>AZ920495 Corp</stp>
        <stp>industry_sector</stp>
        <stp>[DATA_BBG.xlsx]BBGdata!R194C10</stp>
        <tr r="J194" s="2"/>
      </tp>
      <tp t="s">
        <v>Utilities</v>
        <stp/>
        <stp>##V3_BDPV12</stp>
        <stp>QZ677477 Corp</stp>
        <stp>industry_sector</stp>
        <stp>[DATA_BBG.xlsx]BBGdata!R110C10</stp>
        <tr r="J110" s="2"/>
      </tp>
      <tp t="s">
        <v>Utilities</v>
        <stp/>
        <stp>##V3_BDPV12</stp>
        <stp>AZ851450 Corp</stp>
        <stp>industry_sector</stp>
        <stp>[DATA_BBG.xlsx]BBGdata!R109C10</stp>
        <tr r="J109" s="2"/>
      </tp>
      <tp t="s">
        <v>EUR</v>
        <stp/>
        <stp>##V3_BDPV12</stp>
        <stp>ZS023353 Corp</stp>
        <stp>crncy</stp>
        <stp>[DATA_BBG.xlsx]BBGdata!R65C8</stp>
        <tr r="H65" s="2"/>
      </tp>
      <tp t="s">
        <v>EUR</v>
        <stp/>
        <stp>##V3_BDPV12</stp>
        <stp>AP691131 Corp</stp>
        <stp>crncy</stp>
        <stp>[DATA_BBG.xlsx]BBGdata!R24C8</stp>
        <tr r="H24" s="2"/>
      </tp>
      <tp>
        <v>392.29300000000001</v>
        <stp/>
        <stp>##V3_BDPV12</stp>
        <stp>EK143492 Corp</stp>
        <stp>interval_high</stp>
        <stp>[DATA_BBG.xlsx]BBGdata!R73C20</stp>
        <stp>calc_interval=30d</stp>
        <stp>market_data_override=blp_i_sprd_mid</stp>
        <tr r="T73" s="2"/>
      </tp>
      <tp>
        <v>383.4954827586206</v>
        <stp/>
        <stp>##V3_BDPV12</stp>
        <stp>AR738776 Corp</stp>
        <stp>interval_avg</stp>
        <stp>[DATA_BBG.xlsx]BBGdata!R72C17</stp>
        <stp>calc_interval=30d</stp>
        <stp>market_data_override=blp_i_sprd_mid</stp>
        <tr r="Q72" s="2"/>
      </tp>
      <tp>
        <v>252.96100000000001</v>
        <stp/>
        <stp>##V3_BDPV12</stp>
        <stp>EK545606 Corp</stp>
        <stp>interval_high</stp>
        <stp>[DATA_BBG.xlsx]BBGdata!R15C20</stp>
        <stp>calc_interval=30d</stp>
        <stp>market_data_override=blp_i_sprd_mid</stp>
        <tr r="T15" s="2"/>
      </tp>
      <tp>
        <v>308.3747171875001</v>
        <stp/>
        <stp>##V3_BDPV12</stp>
        <stp>AX960245 Corp</stp>
        <stp>interval_avg</stp>
        <stp>[DATA_BBG.xlsx]BBGdata!R19C17</stp>
        <stp>calc_interval=30d</stp>
        <stp>market_data_override=blp_i_sprd_mid</stp>
        <tr r="Q19" s="2"/>
      </tp>
      <tp>
        <v>347.1272222222222</v>
        <stp/>
        <stp>##V3_BDPV12</stp>
        <stp>BK122273 Corp</stp>
        <stp>interval_avg</stp>
        <stp>[DATA_BBG.xlsx]BBGdata!R37C17</stp>
        <stp>calc_interval=30d</stp>
        <stp>market_data_override=blp_i_sprd_mid</stp>
        <tr r="Q37" s="2"/>
      </tp>
      <tp>
        <v>512.7200515299478</v>
        <stp/>
        <stp>##V3_BDPV12</stp>
        <stp>AL211915 Corp</stp>
        <stp>interval_avg</stp>
        <stp>[DATA_BBG.xlsx]BBGdata!R62C17</stp>
        <stp>calc_interval=30d</stp>
        <stp>market_data_override=blp_i_sprd_mid</stp>
        <tr r="Q62" s="2"/>
      </tp>
      <tp>
        <v>449.31200000000001</v>
        <stp/>
        <stp>##V3_BDPV12</stp>
        <stp>EK856946 Corp</stp>
        <stp>interval_high</stp>
        <stp>[DATA_BBG.xlsx]BBGdata!R22C20</stp>
        <stp>calc_interval=30d</stp>
        <stp>market_data_override=blp_i_sprd_mid</stp>
        <tr r="T22" s="2"/>
      </tp>
      <tp>
        <v>240.74</v>
        <stp/>
        <stp>##V3_BDPV12</stp>
        <stp>AQ234625 Corp</stp>
        <stp>interval_low</stp>
        <stp>[DATA_BBG.xlsx]BBGdata!R71C19</stp>
        <stp>calc_interval=30d</stp>
        <stp>market_data_override=blp_i_sprd_mid</stp>
        <tr r="S71" s="2"/>
      </tp>
      <tp>
        <v>298.21100000000001</v>
        <stp/>
        <stp>##V3_BDPV12</stp>
        <stp>EK143492 Corp</stp>
        <stp>interval_low</stp>
        <stp>[DATA_BBG.xlsx]BBGdata!R73C19</stp>
        <stp>calc_interval=30d</stp>
        <stp>market_data_override=blp_i_sprd_mid</stp>
        <tr r="S73" s="2"/>
      </tp>
      <tp>
        <v>440.56400000000002</v>
        <stp/>
        <stp>##V3_BDPV12</stp>
        <stp>AU669900 Corp</stp>
        <stp>interval_high</stp>
        <stp>[DATA_BBG.xlsx]BBGdata!R96C20</stp>
        <stp>calc_interval=30d</stp>
        <stp>market_data_override=blp_i_sprd_mid</stp>
        <tr r="T96" s="2"/>
      </tp>
      <tp>
        <v>262.7537241379311</v>
        <stp/>
        <stp>##V3_BDPV12</stp>
        <stp>ZP870673 Corp</stp>
        <stp>interval_avg</stp>
        <stp>[DATA_BBG.xlsx]BBGdata!R60C17</stp>
        <stp>calc_interval=30d</stp>
        <stp>market_data_override=blp_i_sprd_mid</stp>
        <tr r="Q60" s="2"/>
      </tp>
      <tp>
        <v>340.577</v>
        <stp/>
        <stp>##V3_BDPV12</stp>
        <stp>EK856946 Corp</stp>
        <stp>interval_low</stp>
        <stp>[DATA_BBG.xlsx]BBGdata!R22C19</stp>
        <stp>calc_interval=30d</stp>
        <stp>market_data_override=blp_i_sprd_mid</stp>
        <tr r="S22" s="2"/>
      </tp>
      <tp>
        <v>285.46300000000002</v>
        <stp/>
        <stp>##V3_BDPV12</stp>
        <stp>LW253022 Corp</stp>
        <stp>interval_low</stp>
        <stp>[DATA_BBG.xlsx]BBGdata!R61C19</stp>
        <stp>calc_interval=30d</stp>
        <stp>market_data_override=blp_i_sprd_mid</stp>
        <tr r="S61" s="2"/>
      </tp>
      <tp>
        <v>356.37424137931032</v>
        <stp/>
        <stp>##V3_BDPV12</stp>
        <stp>ZQ376350 Corp</stp>
        <stp>interval_avg</stp>
        <stp>[DATA_BBG.xlsx]BBGdata!R58C17</stp>
        <stp>calc_interval=30d</stp>
        <stp>market_data_override=blp_i_sprd_mid</stp>
        <tr r="Q58" s="2"/>
      </tp>
      <tp>
        <v>203.256</v>
        <stp/>
        <stp>##V3_BDPV12</stp>
        <stp>AQ711148 Corp</stp>
        <stp>interval_low</stp>
        <stp>[DATA_BBG.xlsx]BBGdata!R88C19</stp>
        <stp>calc_interval=30d</stp>
        <stp>market_data_override=blp_i_sprd_mid</stp>
        <tr r="S88" s="2"/>
      </tp>
      <tp>
        <v>358.39100000000002</v>
        <stp/>
        <stp>##V3_BDPV12</stp>
        <stp>BK123260 Corp</stp>
        <stp>interval_low</stp>
        <stp>[DATA_BBG.xlsx]BBGdata!R38C19</stp>
        <stp>calc_interval=30d</stp>
        <stp>market_data_override=blp_i_sprd_mid</stp>
        <tr r="S38" s="2"/>
      </tp>
      <tp t="s">
        <v>IFXGR 2 7/8 PERP</v>
        <stp/>
        <stp>##V3_BDPV12</stp>
        <stp>ZR796682 Corp</stp>
        <stp>security name</stp>
        <stp>[DATA_BBG.xlsx]BBGdata!R84C3</stp>
        <tr r="C84" s="2"/>
      </tp>
      <tp>
        <v>145.50715874099404</v>
        <stp/>
        <stp>##V3_BDPV12</stp>
        <stp>EJ891119 Corp</stp>
        <stp>interval_std_dev</stp>
        <stp>[DATA_BBG.xlsx]BBGdata!R190C18</stp>
        <stp>calc_interval=30d</stp>
        <stp>market_data_override=blp_i_sprd_mid</stp>
        <tr r="R190" s="2"/>
      </tp>
      <tp t="s">
        <v>TELEFO 3 7/8 PERP</v>
        <stp/>
        <stp>##V3_BDPV12</stp>
        <stp>AR738797 Corp</stp>
        <stp>security name</stp>
        <stp>[DATA_BBG.xlsx]BBGdata!R75C3</stp>
        <tr r="C75" s="2"/>
      </tp>
      <tp>
        <v>54.746986387984116</v>
        <stp/>
        <stp>##V3_BDPV12</stp>
        <stp>AN964724 Corp</stp>
        <stp>interval_std_dev</stp>
        <stp>[DATA_BBG.xlsx]BBGdata!R181C18</stp>
        <stp>calc_interval=30d</stp>
        <stp>market_data_override=blp_i_sprd_mid</stp>
        <tr r="R181" s="2"/>
      </tp>
      <tp>
        <v>360.44217241379317</v>
        <stp/>
        <stp>##V3_BDPV12</stp>
        <stp>QJ937566 Corp</stp>
        <stp>interval_avg</stp>
        <stp>[DATA_BBG.xlsx]BBGdata!R5C17</stp>
        <stp>calc_interval=30d</stp>
        <stp>market_data_override=blp_i_sprd_mid</stp>
        <tr r="Q5" s="2"/>
      </tp>
      <tp t="s">
        <v>ORAFP 1 3/4 PERP</v>
        <stp/>
        <stp>##V3_BDPV12</stp>
        <stp>ZR570567 Corp</stp>
        <stp>security name</stp>
        <stp>[DATA_BBG.xlsx]BBGdata!R67C3</stp>
        <tr r="C67" s="2"/>
      </tp>
      <tp t="s">
        <v>B</v>
        <stp/>
        <stp>##V3_BDPV12</stp>
        <stp>ED984069 Corp</stp>
        <stp>bb_composite</stp>
        <stp>[DATA_BBG.xlsx]BBGdata!R189C16</stp>
        <tr r="P189" s="2"/>
      </tp>
    </main>
    <main first="bloomberg.rtd">
      <tp t="s">
        <v>BBB</v>
        <stp/>
        <stp>##V3_BDPV12</stp>
        <stp>EK628291 Corp</stp>
        <stp>bb_composite</stp>
        <stp>[DATA_BBG.xlsx]BBGdata!R150C16</stp>
        <tr r="P150" s="2"/>
      </tp>
    </main>
    <main first="bloomberg.rtd">
      <tp t="s">
        <v>27/04/2024</v>
        <stp/>
        <stp>##V3_BDPV12</stp>
        <stp>ZS235422 Corp</stp>
        <stp>nxt_call_dt</stp>
        <stp>[DATA_BBG.xlsx]BBGdata!R176C6</stp>
        <tr r="F176" s="2"/>
      </tp>
    </main>
    <main first="bloomberg.rtd">
      <tp t="s">
        <v>BB</v>
        <stp/>
        <stp>##V3_BDPV12</stp>
        <stp>AW875570 Corp</stp>
        <stp>bb_composite</stp>
        <stp>[DATA_BBG.xlsx]BBGdata!R147C16</stp>
        <tr r="P147" s="2"/>
      </tp>
    </main>
    <main first="bloomberg.rtd">
      <tp t="s">
        <v>BB+</v>
        <stp/>
        <stp>##V3_BDPV12</stp>
        <stp>ZQ804479 Corp</stp>
        <stp>bb_composite</stp>
        <stp>[DATA_BBG.xlsx]BBGdata!R144C16</stp>
        <tr r="P144" s="2"/>
      </tp>
    </main>
    <main first="bloomberg.rtd">
      <tp t="s">
        <v>BBB-</v>
        <stp/>
        <stp>##V3_BDPV12</stp>
        <stp>EK811579 Corp</stp>
        <stp>bb_composite</stp>
        <stp>[DATA_BBG.xlsx]BBGdata!R161C16</stp>
        <tr r="P161" s="2"/>
      </tp>
    </main>
    <main first="bloomberg.rtd">
      <tp>
        <v>9.9188000105983729</v>
        <stp/>
        <stp>##V3_BDPV12</stp>
        <stp>AR008123 Corp</stp>
        <stp>interval_std_dev</stp>
        <stp>[DATA_BBG.xlsx]BBGdata!R140C18</stp>
        <stp>calc_interval=30d</stp>
        <stp>market_data_override=blp_i_sprd_mid</stp>
        <tr r="R140" s="2"/>
      </tp>
    </main>
    <main first="bloomberg.rtd">
      <tp t="s">
        <v>Utilities</v>
        <stp/>
        <stp>##V3_BDPV12</stp>
        <stp>AN206662 Corp</stp>
        <stp>industry_sector</stp>
        <stp>[DATA_BBG.xlsx]BBGdata!R93C10</stp>
        <tr r="J93" s="2"/>
      </tp>
      <tp t="s">
        <v>29/04/2023</v>
        <stp/>
        <stp>##V3_BDPV12</stp>
        <stp>EK856946 Corp</stp>
        <stp>nxt_call_dt</stp>
        <stp>[DATA_BBG.xlsx]BBGdata!R22C6</stp>
        <tr r="F22" s="2"/>
      </tp>
      <tp t="s">
        <v>28/03/2023</v>
        <stp/>
        <stp>##V3_BDPV12</stp>
        <stp>EJ606316 Corp</stp>
        <stp>nxt_call_dt</stp>
        <stp>[DATA_BBG.xlsx]BBGdata!R57C6</stp>
        <tr r="F57" s="2"/>
      </tp>
      <tp t="s">
        <v>16/01/2023</v>
        <stp/>
        <stp>##V3_BDPV12</stp>
        <stp>AQ711148 Corp</stp>
        <stp>nxt_call_dt</stp>
        <stp>[DATA_BBG.xlsx]BBGdata!R88C6</stp>
        <tr r="F88" s="2"/>
      </tp>
      <tp t="s">
        <v>26/02/2025</v>
        <stp/>
        <stp>##V3_BDPV12</stp>
        <stp>EK755342 Corp</stp>
        <stp>nxt_call_dt</stp>
        <stp>[DATA_BBG.xlsx]BBGdata!R46C6</stp>
        <tr r="F46" s="2"/>
      </tp>
      <tp t="s">
        <v>BBB-</v>
        <stp/>
        <stp>##V3_BDPV12</stp>
        <stp>EK508523 Corp</stp>
        <stp>rtg_sp</stp>
        <stp>[DATA_BBG.xlsx]BBGdata!R66C15</stp>
        <tr r="O66" s="2"/>
      </tp>
      <tp t="s">
        <v>Energy</v>
        <stp/>
        <stp>##V3_BDPV12</stp>
        <stp>BJ815149 Corp</stp>
        <stp>industry_sector</stp>
        <stp>[DATA_BBG.xlsx]BBGdata!R36C10</stp>
        <tr r="J36" s="2"/>
      </tp>
      <tp t="s">
        <v>25/03/2025</v>
        <stp/>
        <stp>##V3_BDPV12</stp>
        <stp>EK814844 Corp</stp>
        <stp>nxt_call_dt</stp>
        <stp>[DATA_BBG.xlsx]BBGdata!R34C6</stp>
        <tr r="F34" s="2"/>
      </tp>
      <tp t="s">
        <v>19/03/2024</v>
        <stp/>
        <stp>##V3_BDPV12</stp>
        <stp>AR776117 Corp</stp>
        <stp>nxt_call_dt</stp>
        <stp>[DATA_BBG.xlsx]BBGdata!R31C6</stp>
        <tr r="F31" s="2"/>
      </tp>
      <tp t="s">
        <v>19/01/2024</v>
        <stp/>
        <stp>##V3_BDPV12</stp>
        <stp>AN206662 Corp</stp>
        <stp>nxt_call_dt</stp>
        <stp>[DATA_BBG.xlsx]BBGdata!R93C6</stp>
        <tr r="F93" s="2"/>
      </tp>
      <tp t="s">
        <v>Energy</v>
        <stp/>
        <stp>##V3_BDPV12</stp>
        <stp>BK115993 Corp</stp>
        <stp>industry_sector</stp>
        <stp>[DATA_BBG.xlsx]BBGdata!R40C10</stp>
        <tr r="J40" s="2"/>
      </tp>
      <tp t="s">
        <v>22/06/2026</v>
        <stp/>
        <stp>##V3_BDPV12</stp>
        <stp>AR738797 Corp</stp>
        <stp>nxt_call_dt</stp>
        <stp>[DATA_BBG.xlsx]BBGdata!R75C6</stp>
        <tr r="F75" s="2"/>
      </tp>
      <tp t="s">
        <v>#N/A N/A</v>
        <stp/>
        <stp>##V3_BDPV12</stp>
        <stp>EK856946 Corp</stp>
        <stp>rtg_sp</stp>
        <stp>[DATA_BBG.xlsx]BBGdata!R22C15</stp>
        <tr r="O22" s="2"/>
      </tp>
      <tp t="s">
        <v>BB+</v>
        <stp/>
        <stp>##V3_BDPV12</stp>
        <stp>BG013162 Corp</stp>
        <stp>rtg_sp</stp>
        <stp>[DATA_BBG.xlsx]BBGdata!R83C15</stp>
        <tr r="O83" s="2"/>
      </tp>
      <tp t="s">
        <v>BB+</v>
        <stp/>
        <stp>##V3_BDPV12</stp>
        <stp>AX960245 Corp</stp>
        <stp>rtg_sp</stp>
        <stp>[DATA_BBG.xlsx]BBGdata!R19C15</stp>
        <tr r="O19" s="2"/>
      </tp>
      <tp t="s">
        <v>BBB-</v>
        <stp/>
        <stp>##V3_BDPV12</stp>
        <stp>QZ716550 Corp</stp>
        <stp>rtg_sp</stp>
        <stp>[DATA_BBG.xlsx]BBGdata!R106C15</stp>
        <tr r="O106" s="2"/>
      </tp>
      <tp t="s">
        <v>22/01/2025</v>
        <stp/>
        <stp>##V3_BDPV12</stp>
        <stp>ZQ099270 Corp</stp>
        <stp>nxt_call_dt</stp>
        <stp>[DATA_BBG.xlsx]BBGdata!R28C6</stp>
        <tr r="F28" s="2"/>
      </tp>
      <tp t="s">
        <v>22/04/2021</v>
        <stp/>
        <stp>##V3_BDPV12</stp>
        <stp>QJ190690 Corp</stp>
        <stp>nxt_call_dt</stp>
        <stp>[DATA_BBG.xlsx]BBGdata!R48C6</stp>
        <tr r="F48" s="2"/>
      </tp>
      <tp t="s">
        <v>18/07/2029</v>
        <stp/>
        <stp>##V3_BDPV12</stp>
        <stp>ZQ100348 Corp</stp>
        <stp>nxt_call_dt</stp>
        <stp>[DATA_BBG.xlsx]BBGdata!R29C6</stp>
        <tr r="F29" s="2"/>
      </tp>
      <tp t="s">
        <v>BB+</v>
        <stp/>
        <stp>##V3_BDPV12</stp>
        <stp>EK834863 Corp</stp>
        <stp>rtg_sp</stp>
        <stp>[DATA_BBG.xlsx]BBGdata!R6C15</stp>
        <tr r="O6" s="2"/>
      </tp>
      <tp t="s">
        <v>Communications</v>
        <stp/>
        <stp>##V3_BDPV12</stp>
        <stp>AX916964 Corp</stp>
        <stp>industry_sector</stp>
        <stp>[DATA_BBG.xlsx]BBGdata!R82C10</stp>
        <tr r="J82" s="2"/>
      </tp>
      <tp t="s">
        <v>Energy</v>
        <stp/>
        <stp>##V3_BDPV12</stp>
        <stp>AR776117 Corp</stp>
        <stp>industry_sector</stp>
        <stp>[DATA_BBG.xlsx]BBGdata!R31C10</stp>
        <tr r="J31" s="2"/>
      </tp>
      <tp t="s">
        <v>15/03/2022</v>
        <stp/>
        <stp>##V3_BDPV12</stp>
        <stp>QZ498658 Corp</stp>
        <stp>nxt_call_dt</stp>
        <stp>[DATA_BBG.xlsx]BBGdata!R70C6</stp>
        <tr r="F70" s="2"/>
      </tp>
      <tp t="s">
        <v>A-</v>
        <stp/>
        <stp>##V3_BDPV12</stp>
        <stp>QZ730280 Corp</stp>
        <stp>rtg_sp</stp>
        <stp>[DATA_BBG.xlsx]BBGdata!R44C15</stp>
        <tr r="O44" s="2"/>
      </tp>
      <tp t="s">
        <v>Consumer, Non-cyclical</v>
        <stp/>
        <stp>##V3_BDPV12</stp>
        <stp>UV309787 Corp</stp>
        <stp>industry_sector</stp>
        <stp>[DATA_BBG.xlsx]BBGdata!R191C10</stp>
        <tr r="J191" s="2"/>
      </tp>
      <tp t="s">
        <v>EUR</v>
        <stp/>
        <stp>##V3_BDPV12</stp>
        <stp>AZ018655 Corp</stp>
        <stp>crncy</stp>
        <stp>[DATA_BBG.xlsx]BBGdata!R16C8</stp>
        <tr r="H16" s="2"/>
      </tp>
      <tp t="s">
        <v>EUR</v>
        <stp/>
        <stp>##V3_BDPV12</stp>
        <stp>AU669900 Corp</stp>
        <stp>crncy</stp>
        <stp>[DATA_BBG.xlsx]BBGdata!R96C8</stp>
        <tr r="H96" s="2"/>
      </tp>
      <tp t="s">
        <v>EUR</v>
        <stp/>
        <stp>##V3_BDPV12</stp>
        <stp>ZQ376350 Corp</stp>
        <stp>crncy</stp>
        <stp>[DATA_BBG.xlsx]BBGdata!R58C8</stp>
        <tr r="H58" s="2"/>
      </tp>
      <tp>
        <v>144.39599999999999</v>
        <stp/>
        <stp>##V3_BDPV12</stp>
        <stp>UV853118 Corp</stp>
        <stp>interval_low</stp>
        <stp>[DATA_BBG.xlsx]BBGdata!R30C19</stp>
        <stp>calc_interval=30d</stp>
        <stp>market_data_override=blp_i_sprd_mid</stp>
        <tr r="S30" s="2"/>
      </tp>
      <tp>
        <v>308.11099999999999</v>
        <stp/>
        <stp>##V3_BDPV12</stp>
        <stp>AN206662 Corp</stp>
        <stp>interval_high</stp>
        <stp>[DATA_BBG.xlsx]BBGdata!R93C20</stp>
        <stp>calc_interval=30d</stp>
        <stp>market_data_override=blp_i_sprd_mid</stp>
        <tr r="T93" s="2"/>
      </tp>
      <tp>
        <v>262.298</v>
        <stp/>
        <stp>##V3_BDPV12</stp>
        <stp>QJ993374 Corp</stp>
        <stp>interval_low</stp>
        <stp>[DATA_BBG.xlsx]BBGdata!R32C19</stp>
        <stp>calc_interval=30d</stp>
        <stp>market_data_override=blp_i_sprd_mid</stp>
        <tr r="S32" s="2"/>
      </tp>
      <tp>
        <v>378.19500219006267</v>
        <stp/>
        <stp>##V3_BDPV12</stp>
        <stp>BK116008 Corp</stp>
        <stp>interval_avg</stp>
        <stp>[DATA_BBG.xlsx]BBGdata!R41C17</stp>
        <stp>calc_interval=30d</stp>
        <stp>market_data_override=blp_i_sprd_mid</stp>
        <tr r="Q41" s="2"/>
      </tp>
      <tp>
        <v>398.7338357528908</v>
        <stp/>
        <stp>##V3_BDPV12</stp>
        <stp>AX916964 Corp</stp>
        <stp>interval_avg</stp>
        <stp>[DATA_BBG.xlsx]BBGdata!R82C17</stp>
        <stp>calc_interval=30d</stp>
        <stp>market_data_override=blp_i_sprd_mid</stp>
        <tr r="Q82" s="2"/>
      </tp>
      <tp>
        <v>233.95693103448275</v>
        <stp/>
        <stp>##V3_BDPV12</stp>
        <stp>AZ371883 Corp</stp>
        <stp>interval_avg</stp>
        <stp>[DATA_BBG.xlsx]BBGdata!R91C17</stp>
        <stp>calc_interval=30d</stp>
        <stp>market_data_override=blp_i_sprd_mid</stp>
        <tr r="Q91" s="2"/>
      </tp>
      <tp>
        <v>243.47300000000001</v>
        <stp/>
        <stp>##V3_BDPV12</stp>
        <stp>EK293278 Corp</stp>
        <stp>interval_high</stp>
        <stp>[DATA_BBG.xlsx]BBGdata!R89C20</stp>
        <stp>calc_interval=30d</stp>
        <stp>market_data_override=blp_i_sprd_mid</stp>
        <tr r="T89" s="2"/>
      </tp>
      <tp>
        <v>284.83086206896553</v>
        <stp/>
        <stp>##V3_BDPV12</stp>
        <stp>ZP482524 Corp</stp>
        <stp>interval_avg</stp>
        <stp>[DATA_BBG.xlsx]BBGdata!R17C17</stp>
        <stp>calc_interval=30d</stp>
        <stp>market_data_override=blp_i_sprd_mid</stp>
        <tr r="Q17" s="2"/>
      </tp>
      <tp>
        <v>234.11188243910127</v>
        <stp/>
        <stp>##V3_BDPV12</stp>
        <stp>QJ190690 Corp</stp>
        <stp>interval_avg</stp>
        <stp>[DATA_BBG.xlsx]BBGdata!R48C17</stp>
        <stp>calc_interval=30d</stp>
        <stp>market_data_override=blp_i_sprd_mid</stp>
        <tr r="Q48" s="2"/>
      </tp>
      <tp>
        <v>206.91377126084689</v>
        <stp/>
        <stp>##V3_BDPV12</stp>
        <stp>QJ190880 Corp</stp>
        <stp>interval_avg</stp>
        <stp>[DATA_BBG.xlsx]BBGdata!R49C17</stp>
        <stp>calc_interval=30d</stp>
        <stp>market_data_override=blp_i_sprd_mid</stp>
        <tr r="Q49" s="2"/>
      </tp>
      <tp>
        <v>412.96600000000001</v>
        <stp/>
        <stp>##V3_BDPV12</stp>
        <stp>AR738776 Corp</stp>
        <stp>interval_high</stp>
        <stp>[DATA_BBG.xlsx]BBGdata!R72C20</stp>
        <stp>calc_interval=30d</stp>
        <stp>market_data_override=blp_i_sprd_mid</stp>
        <tr r="T72" s="2"/>
      </tp>
      <tp>
        <v>74.95810344827585</v>
        <stp/>
        <stp>##V3_BDPV12</stp>
        <stp>UV391246 Corp</stp>
        <stp>interval_avg</stp>
        <stp>[DATA_BBG.xlsx]BBGdata!R26C17</stp>
        <stp>calc_interval=30d</stp>
        <stp>market_data_override=blp_i_sprd_mid</stp>
        <tr r="Q26" s="2"/>
      </tp>
      <tp>
        <v>324.17399999999998</v>
        <stp/>
        <stp>##V3_BDPV12</stp>
        <stp>AR738797 Corp</stp>
        <stp>interval_high</stp>
        <stp>[DATA_BBG.xlsx]BBGdata!R75C20</stp>
        <stp>calc_interval=30d</stp>
        <stp>market_data_override=blp_i_sprd_mid</stp>
        <tr r="T75" s="2"/>
      </tp>
      <tp>
        <v>282.20137931034486</v>
        <stp/>
        <stp>##V3_BDPV12</stp>
        <stp>EK834863 Corp</stp>
        <stp>interval_avg</stp>
        <stp>[DATA_BBG.xlsx]BBGdata!R6C17</stp>
        <stp>calc_interval=30d</stp>
        <stp>market_data_override=blp_i_sprd_mid</stp>
        <tr r="Q6" s="2"/>
      </tp>
      <tp t="s">
        <v>VOD 4 7/8 10/03/78</v>
        <stp/>
        <stp>##V3_BDPV12</stp>
        <stp>AU654475 Corp</stp>
        <stp>security name</stp>
        <stp>[DATA_BBG.xlsx]BBGdata!R80C3</stp>
        <tr r="C80" s="2"/>
      </tp>
      <tp>
        <v>45.975523198618411</v>
        <stp/>
        <stp>##V3_BDPV12</stp>
        <stp>EK858851 Corp</stp>
        <stp>interval_std_dev</stp>
        <stp>[DATA_BBG.xlsx]BBGdata!R111C18</stp>
        <stp>calc_interval=30d</stp>
        <stp>market_data_override=blp_i_sprd_mid</stp>
        <tr r="R111" s="2"/>
      </tp>
      <tp t="s">
        <v>TELEFO 2.502 PERP</v>
        <stp/>
        <stp>##V3_BDPV12</stp>
        <stp>ZP707724 Corp</stp>
        <stp>security name</stp>
        <stp>[DATA_BBG.xlsx]BBGdata!R76C3</stp>
        <tr r="C76" s="2"/>
      </tp>
      <tp>
        <v>10.412093400005753</v>
        <stp/>
        <stp>##V3_BDPV12</stp>
        <stp>EK858869 Corp</stp>
        <stp>interval_std_dev</stp>
        <stp>[DATA_BBG.xlsx]BBGdata!R112C18</stp>
        <stp>calc_interval=30d</stp>
        <stp>market_data_override=blp_i_sprd_mid</stp>
        <tr r="R112" s="2"/>
      </tp>
      <tp t="s">
        <v>BBB-</v>
        <stp/>
        <stp>##V3_BDPV12</stp>
        <stp>EK770296 Corp</stp>
        <stp>bb_composite</stp>
        <stp>[DATA_BBG.xlsx]BBGdata!R137C16</stp>
        <tr r="P137" s="2"/>
      </tp>
    </main>
    <main first="bloomberg.rtd">
      <tp t="s">
        <v>BB+</v>
        <stp/>
        <stp>##V3_BDPV12</stp>
        <stp>EK872764 Corp</stp>
        <stp>bb_composite</stp>
        <stp>[DATA_BBG.xlsx]BBGdata!R128C16</stp>
        <tr r="P128" s="2"/>
      </tp>
    </main>
    <main first="bloomberg.rtd">
      <tp t="s">
        <v>NR</v>
        <stp/>
        <stp>##V3_BDPV12</stp>
        <stp>EK605885 Corp</stp>
        <stp>bb_composite</stp>
        <stp>[DATA_BBG.xlsx]BBGdata!R145C16</stp>
        <tr r="P145" s="2"/>
      </tp>
    </main>
    <main first="bloomberg.rtd">
      <tp t="s">
        <v>BB+</v>
        <stp/>
        <stp>##V3_BDPV12</stp>
        <stp>AP909674 Corp</stp>
        <stp>bb_composite</stp>
        <stp>[DATA_BBG.xlsx]BBGdata!R167C16</stp>
        <tr r="P167" s="2"/>
      </tp>
      <tp t="s">
        <v>BBB-</v>
        <stp/>
        <stp>##V3_BDPV12</stp>
        <stp>EJ843360 Corp</stp>
        <stp>bb_composite</stp>
        <stp>[DATA_BBG.xlsx]BBGdata!R123C16</stp>
        <tr r="P123" s="2"/>
      </tp>
    </main>
    <main first="bloomberg.rtd">
      <tp t="s">
        <v>05/09/2024</v>
        <stp/>
        <stp>##V3_BDPV12</stp>
        <stp>ZR363806 Corp</stp>
        <stp>nxt_call_dt</stp>
        <stp>[DATA_BBG.xlsx]BBGdata!R131C6</stp>
        <tr r="F131" s="2"/>
      </tp>
    </main>
    <main first="bloomberg.rtd">
      <tp t="s">
        <v>BB+</v>
        <stp/>
        <stp>##V3_BDPV12</stp>
        <stp>EK888464 Corp</stp>
        <stp>bb_composite</stp>
        <stp>[DATA_BBG.xlsx]BBGdata!R141C16</stp>
        <tr r="P141" s="2"/>
      </tp>
      <tp t="s">
        <v>BB</v>
        <stp/>
        <stp>##V3_BDPV12</stp>
        <stp>EK858869 Corp</stp>
        <stp>bb_composite</stp>
        <stp>[DATA_BBG.xlsx]BBGdata!R112C16</stp>
        <tr r="P112" s="2"/>
      </tp>
    </main>
    <main first="bloomberg.rtd">
      <tp t="s">
        <v>Financial</v>
        <stp/>
        <stp>##V3_BDPV12</stp>
        <stp>BJ924355 Corp</stp>
        <stp>industry_sector</stp>
        <stp>[DATA_BBG.xlsx]BBGdata!R27C10</stp>
        <tr r="J27" s="2"/>
      </tp>
      <tp t="s">
        <v>Utilities</v>
        <stp/>
        <stp>##V3_BDPV12</stp>
        <stp>EK293278 Corp</stp>
        <stp>industry_sector</stp>
        <stp>[DATA_BBG.xlsx]BBGdata!R89C10</stp>
        <tr r="J89" s="2"/>
      </tp>
      <tp t="s">
        <v>Energy</v>
        <stp/>
        <stp>##V3_BDPV12</stp>
        <stp>EK803079 Corp</stp>
        <stp>industry_sector</stp>
        <stp>[DATA_BBG.xlsx]BBGdata!R33C10</stp>
        <tr r="J33" s="2"/>
      </tp>
      <tp t="s">
        <v>18/05/2025</v>
        <stp/>
        <stp>##V3_BDPV12</stp>
        <stp>BG013162 Corp</stp>
        <stp>nxt_call_dt</stp>
        <stp>[DATA_BBG.xlsx]BBGdata!R83C6</stp>
        <tr r="F83" s="2"/>
      </tp>
      <tp t="s">
        <v>23/04/2027</v>
        <stp/>
        <stp>##V3_BDPV12</stp>
        <stp>EK864970 Corp</stp>
        <stp>nxt_call_dt</stp>
        <stp>[DATA_BBG.xlsx]BBGdata!R56C6</stp>
        <tr r="F56" s="2"/>
      </tp>
      <tp t="s">
        <v>Energy</v>
        <stp/>
        <stp>##V3_BDPV12</stp>
        <stp>BJ814648 Corp</stp>
        <stp>industry_sector</stp>
        <stp>[DATA_BBG.xlsx]BBGdata!R35C10</stp>
        <tr r="J35" s="2"/>
      </tp>
      <tp t="s">
        <v>16/03/2027</v>
        <stp/>
        <stp>##V3_BDPV12</stp>
        <stp>BJ924355 Corp</stp>
        <stp>nxt_call_dt</stp>
        <stp>[DATA_BBG.xlsx]BBGdata!R27C6</stp>
        <tr r="F27" s="2"/>
      </tp>
      <tp t="s">
        <v>Communications</v>
        <stp/>
        <stp>##V3_BDPV12</stp>
        <stp>EK143492 Corp</stp>
        <stp>industry_sector</stp>
        <stp>[DATA_BBG.xlsx]BBGdata!R73C10</stp>
        <tr r="J73" s="2"/>
      </tp>
      <tp t="s">
        <v>03/07/2025</v>
        <stp/>
        <stp>##V3_BDPV12</stp>
        <stp>AU654475 Corp</stp>
        <stp>nxt_call_dt</stp>
        <stp>[DATA_BBG.xlsx]BBGdata!R80C6</stp>
        <tr r="F80" s="2"/>
      </tp>
      <tp t="s">
        <v>#N/A N/A</v>
        <stp/>
        <stp>##V3_BDPV12</stp>
        <stp>AN206662 Corp</stp>
        <stp>rtg_sp</stp>
        <stp>[DATA_BBG.xlsx]BBGdata!R93C15</stp>
        <tr r="O93" s="2"/>
      </tp>
      <tp t="s">
        <v>BBB</v>
        <stp/>
        <stp>##V3_BDPV12</stp>
        <stp>BK115993 Corp</stp>
        <stp>rtg_sp</stp>
        <stp>[DATA_BBG.xlsx]BBGdata!R40C15</stp>
        <tr r="O40" s="2"/>
      </tp>
      <tp t="s">
        <v>04/07/2024</v>
        <stp/>
        <stp>##V3_BDPV12</stp>
        <stp>AU669900 Corp</stp>
        <stp>nxt_call_dt</stp>
        <stp>[DATA_BBG.xlsx]BBGdata!R96C6</stp>
        <tr r="F96" s="2"/>
      </tp>
      <tp t="s">
        <v>BB+</v>
        <stp/>
        <stp>##V3_BDPV12</stp>
        <stp>AU654357 Corp</stp>
        <stp>rtg_sp</stp>
        <stp>[DATA_BBG.xlsx]BBGdata!R81C15</stp>
        <tr r="O81" s="2"/>
      </tp>
      <tp t="s">
        <v>BB+</v>
        <stp/>
        <stp>##V3_BDPV12</stp>
        <stp>QJ787834 Corp</stp>
        <stp>rtg_sp</stp>
        <stp>[DATA_BBG.xlsx]BBGdata!R116C15</stp>
        <tr r="O116" s="2"/>
      </tp>
      <tp t="s">
        <v>BB-</v>
        <stp/>
        <stp>##V3_BDPV12</stp>
        <stp>EJ516233 Corp</stp>
        <stp>rtg_sp</stp>
        <stp>[DATA_BBG.xlsx]BBGdata!R97C15</stp>
        <tr r="O97" s="2"/>
      </tp>
      <tp t="s">
        <v>BBB-</v>
        <stp/>
        <stp>##V3_BDPV12</stp>
        <stp>EK545606 Corp</stp>
        <stp>rtg_sp</stp>
        <stp>[DATA_BBG.xlsx]BBGdata!R15C15</stp>
        <tr r="O15" s="2"/>
      </tp>
      <tp t="s">
        <v>BBB</v>
        <stp/>
        <stp>##V3_BDPV12</stp>
        <stp>BK123260 Corp</stp>
        <stp>rtg_sp</stp>
        <stp>[DATA_BBG.xlsx]BBGdata!R38C15</stp>
        <tr r="O38" s="2"/>
      </tp>
      <tp t="s">
        <v>BBB-</v>
        <stp/>
        <stp>##V3_BDPV12</stp>
        <stp>AW770805 Corp</stp>
        <stp>rtg_sp</stp>
        <stp>[DATA_BBG.xlsx]BBGdata!R90C15</stp>
        <tr r="O90" s="2"/>
      </tp>
      <tp t="s">
        <v>BBB-</v>
        <stp/>
        <stp>##V3_BDPV12</stp>
        <stp>QZ677477 Corp</stp>
        <stp>rtg_sp</stp>
        <stp>[DATA_BBG.xlsx]BBGdata!R110C15</stp>
        <tr r="O110" s="2"/>
      </tp>
      <tp t="s">
        <v>19/10/2020</v>
        <stp/>
        <stp>##V3_BDPV12</stp>
        <stp>QJ201811 Corp</stp>
        <stp>nxt_call_dt</stp>
        <stp>[DATA_BBG.xlsx]BBGdata!R51C6</stp>
        <tr r="F51" s="2"/>
      </tp>
      <tp t="s">
        <v>22/10/2024</v>
        <stp/>
        <stp>##V3_BDPV12</stp>
        <stp>QJ190880 Corp</stp>
        <stp>nxt_call_dt</stp>
        <stp>[DATA_BBG.xlsx]BBGdata!R49C6</stp>
        <tr r="F49" s="2"/>
      </tp>
      <tp t="s">
        <v>Consumer, Non-cyclical</v>
        <stp/>
        <stp>##V3_BDPV12</stp>
        <stp>AZ207706 Corp</stp>
        <stp>industry_sector</stp>
        <stp>[DATA_BBG.xlsx]BBGdata!R14C10</stp>
        <tr r="J14" s="2"/>
      </tp>
      <tp t="s">
        <v>NR</v>
        <stp/>
        <stp>##V3_BDPV12</stp>
        <stp>UV323151 Corp</stp>
        <stp>rtg_sp</stp>
        <stp>[DATA_BBG.xlsx]BBGdata!R113C15</stp>
        <tr r="O113" s="2"/>
      </tp>
      <tp t="s">
        <v>Financial</v>
        <stp/>
        <stp>##V3_BDPV12</stp>
        <stp>AR887333 Corp</stp>
        <stp>industry_sector</stp>
        <stp>[DATA_BBG.xlsx]BBGdata!R25C10</stp>
        <tr r="J25" s="2"/>
      </tp>
      <tp t="s">
        <v>BB+</v>
        <stp/>
        <stp>##V3_BDPV12</stp>
        <stp>QJ937566 Corp</stp>
        <stp>rtg_sp</stp>
        <stp>[DATA_BBG.xlsx]BBGdata!R5C15</stp>
        <tr r="O5" s="2"/>
      </tp>
      <tp t="s">
        <v>BBB+</v>
        <stp/>
        <stp>##V3_BDPV12</stp>
        <stp>QJ201812 Corp</stp>
        <stp>rtg_sp</stp>
        <stp>[DATA_BBG.xlsx]BBGdata!R50C15</stp>
        <tr r="O50" s="2"/>
      </tp>
      <tp t="s">
        <v>Utilities</v>
        <stp/>
        <stp>##V3_BDPV12</stp>
        <stp>ZS668300 Corp</stp>
        <stp>industry_sector</stp>
        <stp>[DATA_BBG.xlsx]BBGdata!R119C10</stp>
        <tr r="J119" s="2"/>
      </tp>
      <tp t="s">
        <v>Utilities</v>
        <stp/>
        <stp>##V3_BDPV12</stp>
        <stp>AQ077157 Corp</stp>
        <stp>industry_sector</stp>
        <stp>[DATA_BBG.xlsx]BBGdata!R143C10</stp>
        <tr r="J143" s="2"/>
      </tp>
      <tp t="s">
        <v>Utilities</v>
        <stp/>
        <stp>##V3_BDPV12</stp>
        <stp>ZP454068 Corp</stp>
        <stp>industry_sector</stp>
        <stp>[DATA_BBG.xlsx]BBGdata!R148C10</stp>
        <tr r="J148" s="2"/>
      </tp>
      <tp t="s">
        <v>Consumer, Cyclical</v>
        <stp/>
        <stp>##V3_BDPV12</stp>
        <stp>AT214421 Corp</stp>
        <stp>industry_sector</stp>
        <stp>[DATA_BBG.xlsx]BBGdata!R155C10</stp>
        <tr r="J155" s="2"/>
      </tp>
      <tp t="s">
        <v>Financial</v>
        <stp/>
        <stp>##V3_BDPV12</stp>
        <stp>ZQ578143 Corp</stp>
        <stp>industry_sector</stp>
        <stp>[DATA_BBG.xlsx]BBGdata!R175C10</stp>
        <tr r="J175" s="2"/>
      </tp>
      <tp t="s">
        <v>Consumer, Cyclical</v>
        <stp/>
        <stp>##V3_BDPV12</stp>
        <stp>AT214434 Corp</stp>
        <stp>industry_sector</stp>
        <stp>[DATA_BBG.xlsx]BBGdata!R159C10</stp>
        <tr r="J159" s="2"/>
      </tp>
      <tp t="s">
        <v>EUR</v>
        <stp/>
        <stp>##V3_BDPV12</stp>
        <stp>ZQ100348 Corp</stp>
        <stp>crncy</stp>
        <stp>[DATA_BBG.xlsx]BBGdata!R29C8</stp>
        <tr r="H29" s="2"/>
      </tp>
      <tp t="s">
        <v>EUR</v>
        <stp/>
        <stp>##V3_BDPV12</stp>
        <stp>ZQ099270 Corp</stp>
        <stp>crncy</stp>
        <stp>[DATA_BBG.xlsx]BBGdata!R28C8</stp>
        <tr r="H28" s="2"/>
      </tp>
      <tp>
        <v>189.68700000000001</v>
        <stp/>
        <stp>##V3_BDPV12</stp>
        <stp>QZ730458 Corp</stp>
        <stp>interval_low</stp>
        <stp>[DATA_BBG.xlsx]BBGdata!R47C19</stp>
        <stp>calc_interval=30d</stp>
        <stp>market_data_override=blp_i_sprd_mid</stp>
        <tr r="S47" s="2"/>
      </tp>
      <tp>
        <v>316.99186206896553</v>
        <stp/>
        <stp>##V3_BDPV12</stp>
        <stp>AL243419 Corp</stp>
        <stp>interval_avg</stp>
        <stp>[DATA_BBG.xlsx]BBGdata!R18C17</stp>
        <stp>calc_interval=30d</stp>
        <stp>market_data_override=blp_i_sprd_mid</stp>
        <tr r="Q18" s="2"/>
      </tp>
      <tp>
        <v>250.49975862068968</v>
        <stp/>
        <stp>##V3_BDPV12</stp>
        <stp>EK821917 Corp</stp>
        <stp>interval_avg</stp>
        <stp>[DATA_BBG.xlsx]BBGdata!R92C17</stp>
        <stp>calc_interval=30d</stp>
        <stp>market_data_override=blp_i_sprd_mid</stp>
        <tr r="Q92" s="2"/>
      </tp>
      <tp>
        <v>405.45299999999997</v>
        <stp/>
        <stp>##V3_BDPV12</stp>
        <stp>ZR457518 Corp</stp>
        <stp>interval_low</stp>
        <stp>[DATA_BBG.xlsx]BBGdata!R21C19</stp>
        <stp>calc_interval=30d</stp>
        <stp>market_data_override=blp_i_sprd_mid</stp>
        <tr r="S21" s="2"/>
      </tp>
      <tp>
        <v>304.93799999999999</v>
        <stp/>
        <stp>##V3_BDPV12</stp>
        <stp>AU669900 Corp</stp>
        <stp>interval_low</stp>
        <stp>[DATA_BBG.xlsx]BBGdata!R96C19</stp>
        <stp>calc_interval=30d</stp>
        <stp>market_data_override=blp_i_sprd_mid</stp>
        <tr r="S96" s="2"/>
      </tp>
      <tp>
        <v>425.23830353818948</v>
        <stp/>
        <stp>##V3_BDPV12</stp>
        <stp>AX916964 Corp</stp>
        <stp>interval_high</stp>
        <stp>[DATA_BBG.xlsx]BBGdata!R82C20</stp>
        <stp>calc_interval=30d</stp>
        <stp>market_data_override=blp_i_sprd_mid</stp>
        <tr r="T82" s="2"/>
      </tp>
      <tp>
        <v>20.25539418868259</v>
        <stp/>
        <stp>##V3_BDPV12</stp>
        <stp>EK588292 Corp</stp>
        <stp>interval_std_dev</stp>
        <stp>[DATA_BBG.xlsx]BBGdata!R127C18</stp>
        <stp>calc_interval=30d</stp>
        <stp>market_data_override=blp_i_sprd_mid</stp>
        <tr r="R127" s="2"/>
      </tp>
      <tp>
        <v>72.621461297743835</v>
        <stp/>
        <stp>##V3_BDPV12</stp>
        <stp>EK523297 Corp</stp>
        <stp>interval_std_dev</stp>
        <stp>[DATA_BBG.xlsx]BBGdata!R192C18</stp>
        <stp>calc_interval=30d</stp>
        <stp>market_data_override=blp_i_sprd_mid</stp>
        <tr r="R192" s="2"/>
      </tp>
      <tp>
        <v>226.41499999999999</v>
        <stp/>
        <stp>##V3_BDPV12</stp>
        <stp>EK352403 Corp</stp>
        <stp>interval_low</stp>
        <stp>[DATA_BBG.xlsx]BBGdata!R7C19</stp>
        <stp>calc_interval=30d</stp>
        <stp>market_data_override=blp_i_sprd_mid</stp>
        <tr r="S7" s="2"/>
      </tp>
      <tp t="s">
        <v>DBOERS 2 3/4 02/05/41</v>
        <stp/>
        <stp>##V3_BDPV12</stp>
        <stp>UV391246 Corp</stp>
        <stp>security name</stp>
        <stp>[DATA_BBG.xlsx]BBGdata!R26C3</stp>
        <tr r="C26" s="2"/>
      </tp>
      <tp t="s">
        <v>AKEFP 1 1/2 PERP</v>
        <stp/>
        <stp>##V3_BDPV12</stp>
        <stp>ZP482524 Corp</stp>
        <stp>security name</stp>
        <stp>[DATA_BBG.xlsx]BBGdata!R17C3</stp>
        <tr r="C17" s="2"/>
      </tp>
      <tp t="s">
        <v>SEVFP 1 5/8 PERP</v>
        <stp/>
        <stp>##V3_BDPV12</stp>
        <stp>ZR441424 Corp</stp>
        <stp>security name</stp>
        <stp>[DATA_BBG.xlsx]BBGdata!R94C3</stp>
        <tr r="C94" s="2"/>
      </tp>
      <tp t="s">
        <v>OMVAV 2 7/8 PERP</v>
        <stp/>
        <stp>##V3_BDPV12</stp>
        <stp>AR776117 Corp</stp>
        <stp>security name</stp>
        <stp>[DATA_BBG.xlsx]BBGdata!R31C3</stp>
        <tr r="C31" s="2"/>
      </tp>
    </main>
    <main first="bloomberg.rtd">
      <tp t="s">
        <v>24/02/2025</v>
        <stp/>
        <stp>##V3_BDPV12</stp>
        <stp>ZS668300 Corp</stp>
        <stp>nxt_call_dt</stp>
        <stp>[DATA_BBG.xlsx]BBGdata!R119C6</stp>
        <tr r="F119" s="2"/>
      </tp>
    </main>
    <main first="bloomberg.rtd">
      <tp t="s">
        <v>#N/A N/A</v>
        <stp/>
        <stp>##V3_BDPV12</stp>
        <stp>EK808355 Corp</stp>
        <stp>bb_composite</stp>
        <stp>[DATA_BBG.xlsx]BBGdata!R165C16</stp>
        <tr r="P165" s="2"/>
      </tp>
      <tp t="s">
        <v>BBB-</v>
        <stp/>
        <stp>##V3_BDPV12</stp>
        <stp>AZ851450 Corp</stp>
        <stp>bb_composite</stp>
        <stp>[DATA_BBG.xlsx]BBGdata!R109C16</stp>
        <tr r="P109" s="2"/>
      </tp>
    </main>
    <main first="bloomberg.rtd">
      <tp t="s">
        <v>BB</v>
        <stp/>
        <stp>##V3_BDPV12</stp>
        <stp>EK858851 Corp</stp>
        <stp>bb_composite</stp>
        <stp>[DATA_BBG.xlsx]BBGdata!R111C16</stp>
        <tr r="P111" s="2"/>
      </tp>
    </main>
    <main first="bloomberg.rtd">
      <tp t="s">
        <v>05/06/2027</v>
        <stp/>
        <stp>##V3_BDPV12</stp>
        <stp>ZR363807 Corp</stp>
        <stp>nxt_call_dt</stp>
        <stp>[DATA_BBG.xlsx]BBGdata!R132C6</stp>
        <tr r="F132" s="2"/>
      </tp>
    </main>
    <main first="bloomberg.rtd">
      <tp t="s">
        <v>NR</v>
        <stp/>
        <stp>##V3_BDPV12</stp>
        <stp>QZ912649 Corp</stp>
        <stp>bb_composite</stp>
        <stp>[DATA_BBG.xlsx]BBGdata!R178C16</stp>
        <tr r="P178" s="2"/>
      </tp>
    </main>
    <main first="bloomberg.rtd">
      <tp>
        <v>22.672832839134283</v>
        <stp/>
        <stp>##V3_BDPV12</stp>
        <stp>AS256491 Corp</stp>
        <stp>interval_std_dev</stp>
        <stp>[DATA_BBG.xlsx]BBGdata!R185C18</stp>
        <stp>calc_interval=30d</stp>
        <stp>market_data_override=blp_i_sprd_mid</stp>
        <tr r="R185" s="2"/>
      </tp>
      <tp>
        <v>36.802844303780979</v>
        <stp/>
        <stp>##V3_BDPV12</stp>
        <stp>AZ576858 Corp</stp>
        <stp>interval_std_dev</stp>
        <stp>[DATA_BBG.xlsx]BBGdata!R180C18</stp>
        <stp>calc_interval=30d</stp>
        <stp>market_data_override=blp_i_sprd_mid</stp>
        <tr r="R180" s="2"/>
      </tp>
    </main>
    <main first="bloomberg.rtd">
      <tp>
        <v>61.740361892291595</v>
        <stp/>
        <stp>##V3_BDPV12</stp>
        <stp>AW798439 Corp</stp>
        <stp>interval_std_dev</stp>
        <stp>[DATA_BBG.xlsx]BBGdata!R163C18</stp>
        <stp>calc_interval=30d</stp>
        <stp>market_data_override=blp_i_sprd_mid</stp>
        <tr r="R163" s="2"/>
      </tp>
      <tp t="s">
        <v>20/01/2023</v>
        <stp/>
        <stp>##V3_BDPV12</stp>
        <stp>QZ912649 Corp</stp>
        <stp>nxt_call_dt</stp>
        <stp>[DATA_BBG.xlsx]BBGdata!R178C6</stp>
        <tr r="F178" s="2"/>
      </tp>
    </main>
    <main first="bloomberg.rtd">
      <tp t="s">
        <v>26/02/2021</v>
        <stp/>
        <stp>##V3_BDPV12</stp>
        <stp>EK755354 Corp</stp>
        <stp>nxt_call_dt</stp>
        <stp>[DATA_BBG.xlsx]BBGdata!R42C6</stp>
        <tr r="F42" s="2"/>
      </tp>
      <tp t="s">
        <v>BBB-</v>
        <stp/>
        <stp>##V3_BDPV12</stp>
        <stp>EK508481 Corp</stp>
        <stp>rtg_sp</stp>
        <stp>[DATA_BBG.xlsx]BBGdata!R63C15</stp>
        <tr r="O63" s="2"/>
      </tp>
      <tp t="s">
        <v>BBB+</v>
        <stp/>
        <stp>##V3_BDPV12</stp>
        <stp>EK648265 Corp</stp>
        <stp>rtg_sp</stp>
        <stp>[DATA_BBG.xlsx]BBGdata!R12C15</stp>
        <tr r="O12" s="2"/>
      </tp>
      <tp t="s">
        <v>BBB-</v>
        <stp/>
        <stp>##V3_BDPV12</stp>
        <stp>EK508571 Corp</stp>
        <stp>rtg_sp</stp>
        <stp>[DATA_BBG.xlsx]BBGdata!R69C15</stp>
        <tr r="O69" s="2"/>
      </tp>
      <tp t="s">
        <v>22/03/2027</v>
        <stp/>
        <stp>##V3_BDPV12</stp>
        <stp>BK123548 Corp</stp>
        <stp>nxt_call_dt</stp>
        <stp>[DATA_BBG.xlsx]BBGdata!R39C6</stp>
        <tr r="F39" s="2"/>
      </tp>
      <tp t="s">
        <v>BBB-</v>
        <stp/>
        <stp>##V3_BDPV12</stp>
        <stp>AM938782 Corp</stp>
        <stp>rtg_sp</stp>
        <stp>[DATA_BBG.xlsx]BBGdata!R59C15</stp>
        <tr r="O59" s="2"/>
      </tp>
      <tp t="s">
        <v>BBB+</v>
        <stp/>
        <stp>##V3_BDPV12</stp>
        <stp>AZ208021 Corp</stp>
        <stp>rtg_sp</stp>
        <stp>[DATA_BBG.xlsx]BBGdata!R13C15</stp>
        <tr r="O13" s="2"/>
      </tp>
      <tp t="s">
        <v>03/07/2024</v>
        <stp/>
        <stp>##V3_BDPV12</stp>
        <stp>AU654357 Corp</stp>
        <stp>nxt_call_dt</stp>
        <stp>[DATA_BBG.xlsx]BBGdata!R81C6</stp>
        <tr r="F81" s="2"/>
      </tp>
      <tp t="s">
        <v>BBB-</v>
        <stp/>
        <stp>##V3_BDPV12</stp>
        <stp>EK293278 Corp</stp>
        <stp>rtg_sp</stp>
        <stp>[DATA_BBG.xlsx]BBGdata!R89C15</stp>
        <tr r="O89" s="2"/>
      </tp>
      <tp t="s">
        <v>BBB-</v>
        <stp/>
        <stp>##V3_BDPV12</stp>
        <stp>EK041235 Corp</stp>
        <stp>rtg_sp</stp>
        <stp>[DATA_BBG.xlsx]BBGdata!R64C15</stp>
        <tr r="O64" s="2"/>
      </tp>
      <tp t="s">
        <v>A-</v>
        <stp/>
        <stp>##V3_BDPV12</stp>
        <stp>AX895488 Corp</stp>
        <stp>rtg_sp</stp>
        <stp>[DATA_BBG.xlsx]BBGdata!R45C15</stp>
        <tr r="O45" s="2"/>
      </tp>
    </main>
    <main first="bofaddin.rtdserver">
      <tp t="s">
        <v>#N/A N/A</v>
        <stp/>
        <stp>BTCWGET|16106032154855494313</stp>
        <tr r="A2" s="2"/>
      </tp>
    </main>
    <main first="bloomberg.rtd">
      <tp t="s">
        <v>BB+</v>
        <stp/>
        <stp>##V3_BDPV12</stp>
        <stp>AU692498 Corp</stp>
        <stp>rtg_sp</stp>
        <stp>[DATA_BBG.xlsx]BBGdata!R79C15</stp>
        <tr r="O79" s="2"/>
      </tp>
      <tp t="s">
        <v>BBB</v>
        <stp/>
        <stp>##V3_BDPV12</stp>
        <stp>BK122273 Corp</stp>
        <stp>rtg_sp</stp>
        <stp>[DATA_BBG.xlsx]BBGdata!R37C15</stp>
        <tr r="O37" s="2"/>
      </tp>
      <tp t="s">
        <v>A-</v>
        <stp/>
        <stp>##V3_BDPV12</stp>
        <stp>EK755354 Corp</stp>
        <stp>rtg_sp</stp>
        <stp>[DATA_BBG.xlsx]BBGdata!R42C15</stp>
        <tr r="O42" s="2"/>
      </tp>
      <tp t="s">
        <v>BBB-</v>
        <stp/>
        <stp>##V3_BDPV12</stp>
        <stp>EJ814830 Corp</stp>
        <stp>rtg_sp</stp>
        <stp>[DATA_BBG.xlsx]BBGdata!R53C15</stp>
        <tr r="O53" s="2"/>
      </tp>
      <tp t="s">
        <v>BBB-</v>
        <stp/>
        <stp>##V3_BDPV12</stp>
        <stp>EJ814840 Corp</stp>
        <stp>rtg_sp</stp>
        <stp>[DATA_BBG.xlsx]BBGdata!R54C15</stp>
        <tr r="O54" s="2"/>
      </tp>
      <tp t="s">
        <v>12/12/2024</v>
        <stp/>
        <stp>##V3_BDPV12</stp>
        <stp>EK648265 Corp</stp>
        <stp>nxt_call_dt</stp>
        <stp>[DATA_BBG.xlsx]BBGdata!R12C6</stp>
        <tr r="F12" s="2"/>
      </tp>
      <tp t="s">
        <v>BB+</v>
        <stp/>
        <stp>##V3_BDPV12</stp>
        <stp>QZ498658 Corp</stp>
        <stp>rtg_sp</stp>
        <stp>[DATA_BBG.xlsx]BBGdata!R70C15</stp>
        <tr r="O70" s="2"/>
      </tp>
      <tp t="s">
        <v>BBB-</v>
        <stp/>
        <stp>##V3_BDPV12</stp>
        <stp>ZS023353 Corp</stp>
        <stp>rtg_sp</stp>
        <stp>[DATA_BBG.xlsx]BBGdata!R65C15</stp>
        <tr r="O65" s="2"/>
      </tp>
      <tp t="s">
        <v>BB+</v>
        <stp/>
        <stp>##V3_BDPV12</stp>
        <stp>QJ937853 Corp</stp>
        <stp>rtg_sp</stp>
        <stp>[DATA_BBG.xlsx]BBGdata!R2C15</stp>
        <tr r="O2" s="2"/>
      </tp>
      <tp t="s">
        <v>Communications</v>
        <stp/>
        <stp>##V3_BDPV12</stp>
        <stp>AU654475 Corp</stp>
        <stp>industry_sector</stp>
        <stp>[DATA_BBG.xlsx]BBGdata!R80C10</stp>
        <tr r="J80" s="2"/>
      </tp>
      <tp t="s">
        <v>Communications</v>
        <stp/>
        <stp>##V3_BDPV12</stp>
        <stp>AU654481 Corp</stp>
        <stp>industry_sector</stp>
        <stp>[DATA_BBG.xlsx]BBGdata!R78C10</stp>
        <tr r="J78" s="2"/>
      </tp>
      <tp t="s">
        <v>BB+</v>
        <stp/>
        <stp>##V3_BDPV12</stp>
        <stp>EJ917655 Corp</stp>
        <stp>rtg_sp</stp>
        <stp>[DATA_BBG.xlsx]BBGdata!R3C15</stp>
        <tr r="O3" s="2"/>
      </tp>
      <tp t="s">
        <v>BBB+</v>
        <stp/>
        <stp>##V3_BDPV12</stp>
        <stp>QJ201811 Corp</stp>
        <stp>rtg_sp</stp>
        <stp>[DATA_BBG.xlsx]BBGdata!R51C15</stp>
        <tr r="O51" s="2"/>
      </tp>
      <tp t="s">
        <v>Communications</v>
        <stp/>
        <stp>##V3_BDPV12</stp>
        <stp>AU654357 Corp</stp>
        <stp>industry_sector</stp>
        <stp>[DATA_BBG.xlsx]BBGdata!R81C10</stp>
        <tr r="J81" s="2"/>
      </tp>
      <tp t="s">
        <v>Communications</v>
        <stp/>
        <stp>##V3_BDPV12</stp>
        <stp>AQ234625 Corp</stp>
        <stp>industry_sector</stp>
        <stp>[DATA_BBG.xlsx]BBGdata!R71C10</stp>
        <tr r="J71" s="2"/>
      </tp>
      <tp t="s">
        <v>Consumer, Cyclical</v>
        <stp/>
        <stp>##V3_BDPV12</stp>
        <stp>AW798439 Corp</stp>
        <stp>industry_sector</stp>
        <stp>[DATA_BBG.xlsx]BBGdata!R163C10</stp>
        <tr r="J163" s="2"/>
      </tp>
      <tp t="s">
        <v>Financial</v>
        <stp/>
        <stp>##V3_BDPV12</stp>
        <stp>AZ207973 Corp</stp>
        <stp>industry_sector</stp>
        <stp>[DATA_BBG.xlsx]BBGdata!R182C10</stp>
        <tr r="J182" s="2"/>
      </tp>
      <tp t="s">
        <v>Utilities</v>
        <stp/>
        <stp>##V3_BDPV12</stp>
        <stp>AR008123 Corp</stp>
        <stp>industry_sector</stp>
        <stp>[DATA_BBG.xlsx]BBGdata!R140C10</stp>
        <tr r="J140" s="2"/>
      </tp>
      <tp t="s">
        <v>EUR</v>
        <stp/>
        <stp>##V3_BDPV12</stp>
        <stp>AQ711148 Corp</stp>
        <stp>crncy</stp>
        <stp>[DATA_BBG.xlsx]BBGdata!R88C8</stp>
        <tr r="H88" s="2"/>
      </tp>
      <tp t="s">
        <v>EUR</v>
        <stp/>
        <stp>##V3_BDPV12</stp>
        <stp>AX520482 Corp</stp>
        <stp>crncy</stp>
        <stp>[DATA_BBG.xlsx]BBGdata!R74C8</stp>
        <tr r="H74" s="2"/>
      </tp>
      <tp t="s">
        <v>EUR</v>
        <stp/>
        <stp>##V3_BDPV12</stp>
        <stp>AU692498 Corp</stp>
        <stp>crncy</stp>
        <stp>[DATA_BBG.xlsx]BBGdata!R79C8</stp>
        <tr r="H79" s="2"/>
      </tp>
      <tp>
        <v>372.17444827586201</v>
        <stp/>
        <stp>##V3_BDPV12</stp>
        <stp>AU669900 Corp</stp>
        <stp>interval_avg</stp>
        <stp>[DATA_BBG.xlsx]BBGdata!R96C17</stp>
        <stp>calc_interval=30d</stp>
        <stp>market_data_override=blp_i_sprd_mid</stp>
        <tr r="Q96" s="2"/>
      </tp>
      <tp>
        <v>188.34200000000001</v>
        <stp/>
        <stp>##V3_BDPV12</stp>
        <stp>EK648265 Corp</stp>
        <stp>interval_high</stp>
        <stp>[DATA_BBG.xlsx]BBGdata!R12C20</stp>
        <stp>calc_interval=30d</stp>
        <stp>market_data_override=blp_i_sprd_mid</stp>
        <tr r="T12" s="2"/>
      </tp>
    </main>
    <main first="bloomberg.rtd">
      <tp>
        <v>254.76400000000001</v>
        <stp/>
        <stp>##V3_BDPV12</stp>
        <stp>AM938782 Corp</stp>
        <stp>interval_high</stp>
        <stp>[DATA_BBG.xlsx]BBGdata!R59C20</stp>
        <stp>calc_interval=30d</stp>
        <stp>market_data_override=blp_i_sprd_mid</stp>
        <tr r="T59" s="2"/>
      </tp>
      <tp>
        <v>189.62100000000001</v>
        <stp/>
        <stp>##V3_BDPV12</stp>
        <stp>EK821917 Corp</stp>
        <stp>interval_low</stp>
        <stp>[DATA_BBG.xlsx]BBGdata!R92C19</stp>
        <stp>calc_interval=30d</stp>
        <stp>market_data_override=blp_i_sprd_mid</stp>
        <tr r="S92" s="2"/>
      </tp>
      <tp>
        <v>452.04530852050772</v>
        <stp/>
        <stp>##V3_BDPV12</stp>
        <stp>ZR457518 Corp</stp>
        <stp>interval_avg</stp>
        <stp>[DATA_BBG.xlsx]BBGdata!R21C17</stp>
        <stp>calc_interval=30d</stp>
        <stp>market_data_override=blp_i_sprd_mid</stp>
        <tr r="Q21" s="2"/>
      </tp>
      <tp>
        <v>229.4780344827586</v>
        <stp/>
        <stp>##V3_BDPV12</stp>
        <stp>QZ730458 Corp</stp>
        <stp>interval_avg</stp>
        <stp>[DATA_BBG.xlsx]BBGdata!R47C17</stp>
        <stp>calc_interval=30d</stp>
        <stp>market_data_override=blp_i_sprd_mid</stp>
        <tr r="Q47" s="2"/>
      </tp>
      <tp>
        <v>260.79399999999998</v>
        <stp/>
        <stp>##V3_BDPV12</stp>
        <stp>AL243419 Corp</stp>
        <stp>interval_low</stp>
        <stp>[DATA_BBG.xlsx]BBGdata!R18C19</stp>
        <stp>calc_interval=30d</stp>
        <stp>market_data_override=blp_i_sprd_mid</stp>
        <tr r="S18" s="2"/>
      </tp>
      <tp>
        <v>317.72503448275864</v>
        <stp/>
        <stp>##V3_BDPV12</stp>
        <stp>EJ917655 Corp</stp>
        <stp>interval_avg</stp>
        <stp>[DATA_BBG.xlsx]BBGdata!R3C17</stp>
        <stp>calc_interval=30d</stp>
        <stp>market_data_override=blp_i_sprd_mid</stp>
        <tr r="Q3" s="2"/>
      </tp>
      <tp t="s">
        <v>ENGIFP 1 5/8 PERP</v>
        <stp/>
        <stp>##V3_BDPV12</stp>
        <stp>AZ371883 Corp</stp>
        <stp>security name</stp>
        <stp>[DATA_BBG.xlsx]BBGdata!R91C3</stp>
        <tr r="C91" s="2"/>
      </tp>
      <tp>
        <v>89.207149501512419</v>
        <stp/>
        <stp>##V3_BDPV12</stp>
        <stp>EK768069 Corp</stp>
        <stp>interval_std_dev</stp>
        <stp>[DATA_BBG.xlsx]BBGdata!R134C18</stp>
        <stp>calc_interval=30d</stp>
        <stp>market_data_override=blp_i_sprd_mid</stp>
        <tr r="R134" s="2"/>
      </tp>
      <tp>
        <v>30.603650743047954</v>
        <stp/>
        <stp>##V3_BDPV12</stp>
        <stp>EK753416 Corp</stp>
        <stp>interval_std_dev</stp>
        <stp>[DATA_BBG.xlsx]BBGdata!R183C18</stp>
        <stp>calc_interval=30d</stp>
        <stp>market_data_override=blp_i_sprd_mid</stp>
        <tr r="R183" s="2"/>
      </tp>
      <tp t="s">
        <v>VOD 7 04/04/79</v>
        <stp/>
        <stp>##V3_BDPV12</stp>
        <stp>AX916964 Corp</stp>
        <stp>security name</stp>
        <stp>[DATA_BBG.xlsx]BBGdata!R82C3</stp>
        <tr r="C82" s="2"/>
      </tp>
      <tp>
        <v>323.2925172413793</v>
        <stp/>
        <stp>##V3_BDPV12</stp>
        <stp>QJ937853 Corp</stp>
        <stp>interval_avg</stp>
        <stp>[DATA_BBG.xlsx]BBGdata!R2C17</stp>
        <stp>calc_interval=30d</stp>
        <stp>market_data_override=blp_i_sprd_mid</stp>
        <tr r="Q2" s="2"/>
      </tp>
      <tp t="s">
        <v>ERFFP 3 1/4 PERP</v>
        <stp/>
        <stp>##V3_BDPV12</stp>
        <stp>AP809058 Corp</stp>
        <stp>security name</stp>
        <stp>[DATA_BBG.xlsx]BBGdata!R23C3</stp>
        <tr r="C23" s="2"/>
      </tp>
      <tp t="s">
        <v>LHNVX 3 PERP</v>
        <stp/>
        <stp>##V3_BDPV12</stp>
        <stp>AX960245 Corp</stp>
        <stp>security name</stp>
        <stp>[DATA_BBG.xlsx]BBGdata!R19C3</stp>
        <tr r="C19" s="2"/>
      </tp>
      <tp t="s">
        <v>TELEFO 2 7/8 PERP</v>
        <stp/>
        <stp>##V3_BDPV12</stp>
        <stp>ZR655675 Corp</stp>
        <stp>security name</stp>
        <stp>[DATA_BBG.xlsx]BBGdata!R77C3</stp>
        <tr r="C77" s="2"/>
      </tp>
      <tp t="s">
        <v>12/02/2021</v>
        <stp/>
        <stp>##V3_BDPV12</stp>
        <stp>UV429459 Corp</stp>
        <stp>nxt_call_dt</stp>
        <stp>[DATA_BBG.xlsx]BBGdata!R166C6</stp>
        <tr r="F166" s="2"/>
      </tp>
    </main>
    <main first="bloomberg.rtd">
      <tp t="s">
        <v>BBB-</v>
        <stp/>
        <stp>##V3_BDPV12</stp>
        <stp>QZ509895 Corp</stp>
        <stp>bb_composite</stp>
        <stp>[DATA_BBG.xlsx]BBGdata!R184C16</stp>
        <tr r="P184" s="2"/>
      </tp>
      <tp t="s">
        <v>NR</v>
        <stp/>
        <stp>##V3_BDPV12</stp>
        <stp>EK523297 Corp</stp>
        <stp>bb_composite</stp>
        <stp>[DATA_BBG.xlsx]BBGdata!R192C16</stp>
        <tr r="P192" s="2"/>
      </tp>
    </main>
    <main first="bloomberg.rtd">
      <tp t="s">
        <v>09/09/2027</v>
        <stp/>
        <stp>##V3_BDPV12</stp>
        <stp>ZQ804479 Corp</stp>
        <stp>nxt_call_dt</stp>
        <stp>[DATA_BBG.xlsx]BBGdata!R144C6</stp>
        <tr r="F144" s="2"/>
      </tp>
    </main>
    <main first="bloomberg.rtd">
      <tp t="s">
        <v>BB+</v>
        <stp/>
        <stp>##V3_BDPV12</stp>
        <stp>EK588292 Corp</stp>
        <stp>bb_composite</stp>
        <stp>[DATA_BBG.xlsx]BBGdata!R127C16</stp>
        <tr r="P127" s="2"/>
      </tp>
    </main>
    <main first="bloomberg.rtd">
      <tp>
        <v>75.067046612023631</v>
        <stp/>
        <stp>##V3_BDPV12</stp>
        <stp>AP909674 Corp</stp>
        <stp>interval_std_dev</stp>
        <stp>[DATA_BBG.xlsx]BBGdata!R167C18</stp>
        <stp>calc_interval=30d</stp>
        <stp>market_data_override=blp_i_sprd_mid</stp>
        <tr r="R167" s="2"/>
      </tp>
      <tp>
        <v>36.64865625869362</v>
        <stp/>
        <stp>##V3_BDPV12</stp>
        <stp>AZ207973 Corp</stp>
        <stp>interval_std_dev</stp>
        <stp>[DATA_BBG.xlsx]BBGdata!R182C18</stp>
        <stp>calc_interval=30d</stp>
        <stp>market_data_override=blp_i_sprd_mid</stp>
        <tr r="R182" s="2"/>
      </tp>
    </main>
    <main first="bloomberg.rtd">
      <tp t="s">
        <v>Communications</v>
        <stp/>
        <stp>##V3_BDPV12</stp>
        <stp>EK041235 Corp</stp>
        <stp>industry_sector</stp>
        <stp>[DATA_BBG.xlsx]BBGdata!R64C10</stp>
        <tr r="J64" s="2"/>
      </tp>
      <tp t="s">
        <v>Communications</v>
        <stp/>
        <stp>##V3_BDPV12</stp>
        <stp>EK041241 Corp</stp>
        <stp>industry_sector</stp>
        <stp>[DATA_BBG.xlsx]BBGdata!R68C10</stp>
        <tr r="J68" s="2"/>
      </tp>
      <tp t="s">
        <v>Energy</v>
        <stp/>
        <stp>##V3_BDPV12</stp>
        <stp>BK116008 Corp</stp>
        <stp>industry_sector</stp>
        <stp>[DATA_BBG.xlsx]BBGdata!R41C10</stp>
        <tr r="J41" s="2"/>
      </tp>
      <tp t="s">
        <v>28/11/2024</v>
        <stp/>
        <stp>##V3_BDPV12</stp>
        <stp>AW770805 Corp</stp>
        <stp>nxt_call_dt</stp>
        <stp>[DATA_BBG.xlsx]BBGdata!R90C6</stp>
        <tr r="F90" s="2"/>
      </tp>
      <tp t="s">
        <v>06/09/2023</v>
        <stp/>
        <stp>##V3_BDPV12</stp>
        <stp>EJ814830 Corp</stp>
        <stp>nxt_call_dt</stp>
        <stp>[DATA_BBG.xlsx]BBGdata!R53C6</stp>
        <tr r="F53" s="2"/>
      </tp>
      <tp t="s">
        <v>22/01/2026</v>
        <stp/>
        <stp>##V3_BDPV12</stp>
        <stp>EK024568 Corp</stp>
        <stp>nxt_call_dt</stp>
        <stp>[DATA_BBG.xlsx]BBGdata!R98C6</stp>
        <tr r="F98" s="2"/>
      </tp>
      <tp t="s">
        <v>25/03/2029</v>
        <stp/>
        <stp>##V3_BDPV12</stp>
        <stp>AZ207706 Corp</stp>
        <stp>nxt_call_dt</stp>
        <stp>[DATA_BBG.xlsx]BBGdata!R14C6</stp>
        <tr r="F14" s="2"/>
      </tp>
      <tp t="s">
        <v>22/06/2025</v>
        <stp/>
        <stp>##V3_BDPV12</stp>
        <stp>BK115993 Corp</stp>
        <stp>nxt_call_dt</stp>
        <stp>[DATA_BBG.xlsx]BBGdata!R40C6</stp>
        <tr r="F40" s="2"/>
      </tp>
      <tp t="s">
        <v>Basic Materials</v>
        <stp/>
        <stp>##V3_BDPV12</stp>
        <stp>BJ736567 Corp</stp>
        <stp>industry_sector</stp>
        <stp>[DATA_BBG.xlsx]BBGdata!R10C10</stp>
        <tr r="J10" s="2"/>
      </tp>
      <tp t="s">
        <v>#N/A N/A</v>
        <stp/>
        <stp>##V3_BDPV12</stp>
        <stp>AR776117 Corp</stp>
        <stp>rtg_sp</stp>
        <stp>[DATA_BBG.xlsx]BBGdata!R31C15</stp>
        <tr r="O31" s="2"/>
      </tp>
      <tp t="s">
        <v>Utilities</v>
        <stp/>
        <stp>##V3_BDPV12</stp>
        <stp>EK821917 Corp</stp>
        <stp>industry_sector</stp>
        <stp>[DATA_BBG.xlsx]BBGdata!R92C10</stp>
        <tr r="J92" s="2"/>
      </tp>
      <tp t="s">
        <v>BB+</v>
        <stp/>
        <stp>##V3_BDPV12</stp>
        <stp>AU654475 Corp</stp>
        <stp>rtg_sp</stp>
        <stp>[DATA_BBG.xlsx]BBGdata!R80C15</stp>
        <tr r="O80" s="2"/>
      </tp>
      <tp t="s">
        <v>17/06/2024</v>
        <stp/>
        <stp>##V3_BDPV12</stp>
        <stp>AZ018655 Corp</stp>
        <stp>nxt_call_dt</stp>
        <stp>[DATA_BBG.xlsx]BBGdata!R16C6</stp>
        <tr r="F16" s="2"/>
      </tp>
      <tp t="s">
        <v>18/09/2024</v>
        <stp/>
        <stp>##V3_BDPV12</stp>
        <stp>AZ208021 Corp</stp>
        <stp>nxt_call_dt</stp>
        <stp>[DATA_BBG.xlsx]BBGdata!R13C6</stp>
        <tr r="F13" s="2"/>
      </tp>
      <tp t="s">
        <v>BB-</v>
        <stp/>
        <stp>##V3_BDPV12</stp>
        <stp>EK024532 Corp</stp>
        <stp>rtg_sp</stp>
        <stp>[DATA_BBG.xlsx]BBGdata!R95C15</stp>
        <tr r="O95" s="2"/>
      </tp>
      <tp t="s">
        <v>BB+</v>
        <stp/>
        <stp>##V3_BDPV12</stp>
        <stp>AX520482 Corp</stp>
        <stp>rtg_sp</stp>
        <stp>[DATA_BBG.xlsx]BBGdata!R74C15</stp>
        <tr r="O74" s="2"/>
      </tp>
      <tp t="s">
        <v>01/10/2021</v>
        <stp/>
        <stp>##V3_BDPV12</stp>
        <stp>EK508481 Corp</stp>
        <stp>nxt_call_dt</stp>
        <stp>[DATA_BBG.xlsx]BBGdata!R63C6</stp>
        <tr r="F63" s="2"/>
      </tp>
      <tp t="s">
        <v>BB+</v>
        <stp/>
        <stp>##V3_BDPV12</stp>
        <stp>ZR655675 Corp</stp>
        <stp>rtg_sp</stp>
        <stp>[DATA_BBG.xlsx]BBGdata!R77C15</stp>
        <tr r="O77" s="2"/>
      </tp>
      <tp t="s">
        <v>20/10/2025</v>
        <stp/>
        <stp>##V3_BDPV12</stp>
        <stp>QJ201812 Corp</stp>
        <stp>nxt_call_dt</stp>
        <stp>[DATA_BBG.xlsx]BBGdata!R50C6</stp>
        <tr r="F50" s="2"/>
      </tp>
      <tp t="s">
        <v>BBB-</v>
        <stp/>
        <stp>##V3_BDPV12</stp>
        <stp>ZR570567 Corp</stp>
        <stp>rtg_sp</stp>
        <stp>[DATA_BBG.xlsx]BBGdata!R67C15</stp>
        <tr r="O67" s="2"/>
      </tp>
      <tp t="s">
        <v>Energy</v>
        <stp/>
        <stp>##V3_BDPV12</stp>
        <stp>AX895488 Corp</stp>
        <stp>industry_sector</stp>
        <stp>[DATA_BBG.xlsx]BBGdata!R45C10</stp>
        <tr r="J45" s="2"/>
      </tp>
      <tp t="s">
        <v>#N/A N/A</v>
        <stp/>
        <stp>##V3_BDPV12</stp>
        <stp>ZR441424 Corp</stp>
        <stp>rtg_sp</stp>
        <stp>[DATA_BBG.xlsx]BBGdata!R94C15</stp>
        <tr r="O94" s="2"/>
      </tp>
      <tp t="s">
        <v>Energy</v>
        <stp/>
        <stp>##V3_BDPV12</stp>
        <stp>LW068019 Corp</stp>
        <stp>industry_sector</stp>
        <stp>[DATA_BBG.xlsx]BBGdata!R43C10</stp>
        <tr r="J43" s="2"/>
      </tp>
      <tp t="s">
        <v>05/02/2027</v>
        <stp/>
        <stp>##V3_BDPV12</stp>
        <stp>ZP707724 Corp</stp>
        <stp>nxt_call_dt</stp>
        <stp>[DATA_BBG.xlsx]BBGdata!R76C6</stp>
        <tr r="F76" s="2"/>
      </tp>
      <tp t="s">
        <v>Financial</v>
        <stp/>
        <stp>##V3_BDPV12</stp>
        <stp>ZR668027 Corp</stp>
        <stp>industry_sector</stp>
        <stp>[DATA_BBG.xlsx]BBGdata!R174C10</stp>
        <tr r="J174" s="2"/>
      </tp>
      <tp t="s">
        <v>Financial</v>
        <stp/>
        <stp>##V3_BDPV12</stp>
        <stp>AZ576858 Corp</stp>
        <stp>industry_sector</stp>
        <stp>[DATA_BBG.xlsx]BBGdata!R180C10</stp>
        <tr r="J180" s="2"/>
      </tp>
      <tp t="s">
        <v>Consumer, Cyclical</v>
        <stp/>
        <stp>##V3_BDPV12</stp>
        <stp>UV429459 Corp</stp>
        <stp>industry_sector</stp>
        <stp>[DATA_BBG.xlsx]BBGdata!R166C10</stp>
        <tr r="J166" s="2"/>
      </tp>
      <tp t="s">
        <v>Utilities</v>
        <stp/>
        <stp>##V3_BDPV12</stp>
        <stp>AW875570 Corp</stp>
        <stp>industry_sector</stp>
        <stp>[DATA_BBG.xlsx]BBGdata!R147C10</stp>
        <tr r="J147" s="2"/>
      </tp>
      <tp t="s">
        <v>Financial</v>
        <stp/>
        <stp>##V3_BDPV12</stp>
        <stp>QZ509895 Corp</stp>
        <stp>industry_sector</stp>
        <stp>[DATA_BBG.xlsx]BBGdata!R184C10</stp>
        <tr r="J184" s="2"/>
      </tp>
      <tp t="s">
        <v>EUR</v>
        <stp/>
        <stp>##V3_BDPV12</stp>
        <stp>AZ208021 Corp</stp>
        <stp>crncy</stp>
        <stp>[DATA_BBG.xlsx]BBGdata!R13C8</stp>
        <tr r="H13" s="2"/>
      </tp>
      <tp t="s">
        <v>EUR</v>
        <stp/>
        <stp>##V3_BDPV12</stp>
        <stp>AX895488 Corp</stp>
        <stp>crncy</stp>
        <stp>[DATA_BBG.xlsx]BBGdata!R45C8</stp>
        <tr r="H45" s="2"/>
      </tp>
      <tp t="s">
        <v>EUR</v>
        <stp/>
        <stp>##V3_BDPV12</stp>
        <stp>AZ207706 Corp</stp>
        <stp>crncy</stp>
        <stp>[DATA_BBG.xlsx]BBGdata!R14C8</stp>
        <tr r="H14" s="2"/>
      </tp>
      <tp t="s">
        <v>EUR</v>
        <stp/>
        <stp>##V3_BDPV12</stp>
        <stp>QZ730458 Corp</stp>
        <stp>crncy</stp>
        <stp>[DATA_BBG.xlsx]BBGdata!R47C8</stp>
        <tr r="H47" s="2"/>
      </tp>
      <tp t="s">
        <v>EUR</v>
        <stp/>
        <stp>##V3_BDPV12</stp>
        <stp>AU654481 Corp</stp>
        <stp>crncy</stp>
        <stp>[DATA_BBG.xlsx]BBGdata!R78C8</stp>
        <tr r="H78" s="2"/>
      </tp>
      <tp>
        <v>20.178999999999998</v>
        <stp/>
        <stp>##V3_BDPV12</stp>
        <stp>UV391246 Corp</stp>
        <stp>interval_low</stp>
        <stp>[DATA_BBG.xlsx]BBGdata!R26C19</stp>
        <stp>calc_interval=30d</stp>
        <stp>market_data_override=blp_i_sprd_mid</stp>
        <tr r="S26" s="2"/>
      </tp>
      <tp>
        <v>223.679</v>
        <stp/>
        <stp>##V3_BDPV12</stp>
        <stp>ZP482524 Corp</stp>
        <stp>interval_low</stp>
        <stp>[DATA_BBG.xlsx]BBGdata!R17C19</stp>
        <stp>calc_interval=30d</stp>
        <stp>market_data_override=blp_i_sprd_mid</stp>
        <tr r="S17" s="2"/>
      </tp>
      <tp>
        <v>167.33208476928434</v>
        <stp/>
        <stp>##V3_BDPV12</stp>
        <stp>QJ190880 Corp</stp>
        <stp>interval_low</stp>
        <stp>[DATA_BBG.xlsx]BBGdata!R49C19</stp>
        <stp>calc_interval=30d</stp>
        <stp>market_data_override=blp_i_sprd_mid</stp>
        <tr r="S49" s="2"/>
      </tp>
      <tp>
        <v>275.56599999999997</v>
        <stp/>
        <stp>##V3_BDPV12</stp>
        <stp>EK821917 Corp</stp>
        <stp>interval_high</stp>
        <stp>[DATA_BBG.xlsx]BBGdata!R92C20</stp>
        <stp>calc_interval=30d</stp>
        <stp>market_data_override=blp_i_sprd_mid</stp>
        <tr r="T92" s="2"/>
      </tp>
      <tp>
        <v>148.63983606557377</v>
        <stp/>
        <stp>##V3_BDPV12</stp>
        <stp>QJ190690 Corp</stp>
        <stp>interval_low</stp>
        <stp>[DATA_BBG.xlsx]BBGdata!R48C19</stp>
        <stp>calc_interval=30d</stp>
        <stp>market_data_override=blp_i_sprd_mid</stp>
        <tr r="S48" s="2"/>
      </tp>
      <tp>
        <v>349.35523256761877</v>
        <stp/>
        <stp>##V3_BDPV12</stp>
        <stp>AX916964 Corp</stp>
        <stp>interval_low</stp>
        <stp>[DATA_BBG.xlsx]BBGdata!R82C19</stp>
        <stp>calc_interval=30d</stp>
        <stp>market_data_override=blp_i_sprd_mid</stp>
        <tr r="S82" s="2"/>
      </tp>
      <tp>
        <v>358.68473196239495</v>
        <stp/>
        <stp>##V3_BDPV12</stp>
        <stp>BK116008 Corp</stp>
        <stp>interval_low</stp>
        <stp>[DATA_BBG.xlsx]BBGdata!R41C19</stp>
        <stp>calc_interval=30d</stp>
        <stp>market_data_override=blp_i_sprd_mid</stp>
        <tr r="S41" s="2"/>
      </tp>
      <tp>
        <v>191.06399999999999</v>
        <stp/>
        <stp>##V3_BDPV12</stp>
        <stp>AZ371883 Corp</stp>
        <stp>interval_low</stp>
        <stp>[DATA_BBG.xlsx]BBGdata!R91C19</stp>
        <stp>calc_interval=30d</stp>
        <stp>market_data_override=blp_i_sprd_mid</stp>
        <tr r="S91" s="2"/>
      </tp>
      <tp>
        <v>220.34620689655171</v>
        <stp/>
        <stp>##V3_BDPV12</stp>
        <stp>UV853118 Corp</stp>
        <stp>interval_avg</stp>
        <stp>[DATA_BBG.xlsx]BBGdata!R30C17</stp>
        <stp>calc_interval=30d</stp>
        <stp>market_data_override=blp_i_sprd_mid</stp>
        <tr r="Q30" s="2"/>
      </tp>
      <tp>
        <v>414.84826823745522</v>
        <stp/>
        <stp>##V3_BDPV12</stp>
        <stp>AU654357 Corp</stp>
        <stp>interval_high</stp>
        <stp>[DATA_BBG.xlsx]BBGdata!R81C20</stp>
        <stp>calc_interval=30d</stp>
        <stp>market_data_override=blp_i_sprd_mid</stp>
        <tr r="T81" s="2"/>
      </tp>
      <tp>
        <v>302.5422413793105</v>
        <stp/>
        <stp>##V3_BDPV12</stp>
        <stp>QJ993374 Corp</stp>
        <stp>interval_avg</stp>
        <stp>[DATA_BBG.xlsx]BBGdata!R32C17</stp>
        <stp>calc_interval=30d</stp>
        <stp>market_data_override=blp_i_sprd_mid</stp>
        <tr r="Q32" s="2"/>
      </tp>
      <tp>
        <v>396.262</v>
        <stp/>
        <stp>##V3_BDPV12</stp>
        <stp>AU654475 Corp</stp>
        <stp>interval_high</stp>
        <stp>[DATA_BBG.xlsx]BBGdata!R80C20</stp>
        <stp>calc_interval=30d</stp>
        <stp>market_data_override=blp_i_sprd_mid</stp>
        <tr r="T80" s="2"/>
      </tp>
      <tp t="s">
        <v>#N/A N/A</v>
        <stp/>
        <stp>##V3_BDPV12</stp>
        <stp>EK888464 Corp</stp>
        <stp>interval_std_dev</stp>
        <stp>[DATA_BBG.xlsx]BBGdata!R141C18</stp>
        <stp>calc_interval=30d</stp>
        <stp>market_data_override=blp_i_sprd_mid</stp>
        <tr r="R141" s="2"/>
      </tp>
      <tp t="s">
        <v>ECLEAR 2 5/8 04/11/48</v>
        <stp/>
        <stp>##V3_BDPV12</stp>
        <stp>AR887333 Corp</stp>
        <stp>security name</stp>
        <stp>[DATA_BBG.xlsx]BBGdata!R25C3</stp>
        <tr r="C25" s="2"/>
      </tp>
      <tp t="s">
        <v>#N/A N/A</v>
        <stp/>
        <stp>##V3_BDPV12</stp>
        <stp>ED984069 Corp</stp>
        <stp>interval_std_dev</stp>
        <stp>[DATA_BBG.xlsx]BBGdata!R189C18</stp>
        <stp>calc_interval=30d</stp>
        <stp>market_data_override=blp_i_sprd_mid</stp>
        <tr r="R189" s="2"/>
      </tp>
      <tp>
        <v>250.239</v>
        <stp/>
        <stp>##V3_BDPV12</stp>
        <stp>ZQ512606 Corp</stp>
        <stp>interval_low</stp>
        <stp>[DATA_BBG.xlsx]BBGdata!R8C19</stp>
        <stp>calc_interval=30d</stp>
        <stp>market_data_override=blp_i_sprd_mid</stp>
        <tr r="S8" s="2"/>
      </tp>
      <tp>
        <v>346.31368965517248</v>
        <stp/>
        <stp>##V3_BDPV12</stp>
        <stp>AV915324 Corp</stp>
        <stp>interval_avg</stp>
        <stp>[DATA_BBG.xlsx]BBGdata!R4C17</stp>
        <stp>calc_interval=30d</stp>
        <stp>market_data_override=blp_i_sprd_mid</stp>
        <tr r="Q4" s="2"/>
      </tp>
      <tp t="s">
        <v>TOTAL 3 7/8 PERP</v>
        <stp/>
        <stp>##V3_BDPV12</stp>
        <stp>LW068019 Corp</stp>
        <stp>security name</stp>
        <stp>[DATA_BBG.xlsx]BBGdata!R43C3</stp>
        <tr r="C43" s="2"/>
      </tp>
      <tp t="s">
        <v>NR</v>
        <stp/>
        <stp>##V3_BDPV12</stp>
        <stp>ZP989429 Corp</stp>
        <stp>bb_composite</stp>
        <stp>[DATA_BBG.xlsx]BBGdata!R172C16</stp>
        <tr r="P172" s="2"/>
      </tp>
      <tp t="s">
        <v>BB+</v>
        <stp/>
        <stp>##V3_BDPV12</stp>
        <stp>EK825033 Corp</stp>
        <stp>bb_composite</stp>
        <stp>[DATA_BBG.xlsx]BBGdata!R129C16</stp>
        <tr r="P129" s="2"/>
      </tp>
    </main>
    <main first="bloomberg.rtd">
      <tp t="s">
        <v>30/07/2020</v>
        <stp/>
        <stp>##V3_BDPV12</stp>
        <stp>UV309787 Corp</stp>
        <stp>nxt_call_dt</stp>
        <stp>[DATA_BBG.xlsx]BBGdata!R191C6</stp>
        <tr r="F191" s="2"/>
      </tp>
      <tp t="s">
        <v>NR</v>
        <stp/>
        <stp>##V3_BDPV12</stp>
        <stp>AN964724 Corp</stp>
        <stp>bb_composite</stp>
        <stp>[DATA_BBG.xlsx]BBGdata!R181C16</stp>
        <tr r="P181" s="2"/>
      </tp>
      <tp t="s">
        <v>BBB-</v>
        <stp/>
        <stp>##V3_BDPV12</stp>
        <stp>EK811633 Corp</stp>
        <stp>bb_composite</stp>
        <stp>[DATA_BBG.xlsx]BBGdata!R152C16</stp>
        <tr r="P152" s="2"/>
      </tp>
    </main>
    <main first="bloomberg.rtd">
      <tp t="s">
        <v>BBB-</v>
        <stp/>
        <stp>##V3_BDPV12</stp>
        <stp>AS256491 Corp</stp>
        <stp>bb_composite</stp>
        <stp>[DATA_BBG.xlsx]BBGdata!R185C16</stp>
        <tr r="P185" s="2"/>
      </tp>
    </main>
    <main first="bloomberg.rtd">
      <tp t="s">
        <v>#N/A N/A</v>
        <stp/>
        <stp>##V3_BDPV12</stp>
        <stp>UV309787 Corp</stp>
        <stp>bb_composite</stp>
        <stp>[DATA_BBG.xlsx]BBGdata!R191C16</stp>
        <tr r="P191" s="2"/>
      </tp>
      <tp t="s">
        <v>BBB-</v>
        <stp/>
        <stp>##V3_BDPV12</stp>
        <stp>EJ817236 Corp</stp>
        <stp>bb_composite</stp>
        <stp>[DATA_BBG.xlsx]BBGdata!R121C16</stp>
        <tr r="P121" s="2"/>
      </tp>
    </main>
    <main first="bloomberg.rtd">
      <tp t="s">
        <v>NR</v>
        <stp/>
        <stp>##V3_BDPV12</stp>
        <stp>AO262498 Corp</stp>
        <stp>bb_composite</stp>
        <stp>[DATA_BBG.xlsx]BBGdata!R195C16</stp>
        <tr r="P195" s="2"/>
      </tp>
    </main>
    <main first="bloomberg.rtd">
      <tp t="s">
        <v>Utilities</v>
        <stp/>
        <stp>##V3_BDPV12</stp>
        <stp>EJ516233 Corp</stp>
        <stp>industry_sector</stp>
        <stp>[DATA_BBG.xlsx]BBGdata!R97C10</stp>
        <tr r="J97" s="2"/>
      </tp>
      <tp t="s">
        <v>06/06/2023</v>
        <stp/>
        <stp>##V3_BDPV12</stp>
        <stp>AL243419 Corp</stp>
        <stp>nxt_call_dt</stp>
        <stp>[DATA_BBG.xlsx]BBGdata!R18C6</stp>
        <tr r="F18" s="2"/>
      </tp>
      <tp t="s">
        <v>BB</v>
        <stp/>
        <stp>##V3_BDPV12</stp>
        <stp>LW253022 Corp</stp>
        <stp>rtg_sp</stp>
        <stp>[DATA_BBG.xlsx]BBGdata!R61C15</stp>
        <tr r="O61" s="2"/>
      </tp>
      <tp t="s">
        <v>Communications</v>
        <stp/>
        <stp>##V3_BDPV12</stp>
        <stp>EJ606316 Corp</stp>
        <stp>industry_sector</stp>
        <stp>[DATA_BBG.xlsx]BBGdata!R57C10</stp>
        <tr r="J57" s="2"/>
      </tp>
      <tp t="s">
        <v>29/01/2025</v>
        <stp/>
        <stp>##V3_BDPV12</stp>
        <stp>EJ516233 Corp</stp>
        <stp>nxt_call_dt</stp>
        <stp>[DATA_BBG.xlsx]BBGdata!R97C6</stp>
        <tr r="F97" s="2"/>
      </tp>
      <tp t="s">
        <v>08/04/2025</v>
        <stp/>
        <stp>##V3_BDPV12</stp>
        <stp>AZ371883 Corp</stp>
        <stp>nxt_call_dt</stp>
        <stp>[DATA_BBG.xlsx]BBGdata!R91C6</stp>
        <tr r="F91" s="2"/>
      </tp>
      <tp t="s">
        <v>06/09/2020</v>
        <stp/>
        <stp>##V3_BDPV12</stp>
        <stp>EJ814840 Corp</stp>
        <stp>nxt_call_dt</stp>
        <stp>[DATA_BBG.xlsx]BBGdata!R54C6</stp>
        <tr r="F54" s="2"/>
      </tp>
      <tp t="s">
        <v>22/01/2022</v>
        <stp/>
        <stp>##V3_BDPV12</stp>
        <stp>EK024532 Corp</stp>
        <stp>nxt_call_dt</stp>
        <stp>[DATA_BBG.xlsx]BBGdata!R95C6</stp>
        <tr r="F95" s="2"/>
      </tp>
      <tp t="s">
        <v>31/03/2024</v>
        <stp/>
        <stp>##V3_BDPV12</stp>
        <stp>EK143492 Corp</stp>
        <stp>nxt_call_dt</stp>
        <stp>[DATA_BBG.xlsx]BBGdata!R73C6</stp>
        <tr r="F73" s="2"/>
      </tp>
      <tp t="s">
        <v>07/02/2024</v>
        <stp/>
        <stp>##V3_BDPV12</stp>
        <stp>EK041235 Corp</stp>
        <stp>nxt_call_dt</stp>
        <stp>[DATA_BBG.xlsx]BBGdata!R64C6</stp>
        <tr r="F64" s="2"/>
      </tp>
      <tp t="s">
        <v>A+</v>
        <stp/>
        <stp>##V3_BDPV12</stp>
        <stp>BJ924355 Corp</stp>
        <stp>rtg_sp</stp>
        <stp>[DATA_BBG.xlsx]BBGdata!R27C15</stp>
        <tr r="O27" s="2"/>
      </tp>
      <tp t="s">
        <v>Consumer, Non-cyclical</v>
        <stp/>
        <stp>##V3_BDPV12</stp>
        <stp>EK856946 Corp</stp>
        <stp>industry_sector</stp>
        <stp>[DATA_BBG.xlsx]BBGdata!R22C10</stp>
        <tr r="J22" s="2"/>
      </tp>
      <tp t="s">
        <v>A-</v>
        <stp/>
        <stp>##V3_BDPV12</stp>
        <stp>EK755342 Corp</stp>
        <stp>rtg_sp</stp>
        <stp>[DATA_BBG.xlsx]BBGdata!R46C15</stp>
        <tr r="O46" s="2"/>
      </tp>
      <tp t="s">
        <v>01/10/2026</v>
        <stp/>
        <stp>##V3_BDPV12</stp>
        <stp>EK508523 Corp</stp>
        <stp>nxt_call_dt</stp>
        <stp>[DATA_BBG.xlsx]BBGdata!R66C6</stp>
        <tr r="F66" s="2"/>
      </tp>
      <tp t="s">
        <v>BBB-</v>
        <stp/>
        <stp>##V3_BDPV12</stp>
        <stp>QZ912649 Corp</stp>
        <stp>rtg_sp</stp>
        <stp>[DATA_BBG.xlsx]BBGdata!R178C15</stp>
        <tr r="O178" s="2"/>
      </tp>
      <tp t="s">
        <v>BB+</v>
        <stp/>
        <stp>##V3_BDPV12</stp>
        <stp>ZQ376350 Corp</stp>
        <stp>rtg_sp</stp>
        <stp>[DATA_BBG.xlsx]BBGdata!R58C15</stp>
        <tr r="O58" s="2"/>
      </tp>
      <tp t="s">
        <v>Communications</v>
        <stp/>
        <stp>##V3_BDPV12</stp>
        <stp>AU692498 Corp</stp>
        <stp>industry_sector</stp>
        <stp>[DATA_BBG.xlsx]BBGdata!R79C10</stp>
        <tr r="J79" s="2"/>
      </tp>
      <tp t="s">
        <v>BB+</v>
        <stp/>
        <stp>##V3_BDPV12</stp>
        <stp>ZP989429 Corp</stp>
        <stp>rtg_sp</stp>
        <stp>[DATA_BBG.xlsx]BBGdata!R172C15</stp>
        <tr r="O172" s="2"/>
      </tp>
      <tp t="s">
        <v>BB</v>
        <stp/>
        <stp>##V3_BDPV12</stp>
        <stp>ZP659512 Corp</stp>
        <stp>rtg_sp</stp>
        <stp>[DATA_BBG.xlsx]BBGdata!R177C15</stp>
        <tr r="O177" s="2"/>
      </tp>
      <tp t="s">
        <v>Financial</v>
        <stp/>
        <stp>##V3_BDPV12</stp>
        <stp>ZP659512 Corp</stp>
        <stp>industry_sector</stp>
        <stp>[DATA_BBG.xlsx]BBGdata!R177C10</stp>
        <tr r="J177" s="2"/>
      </tp>
      <tp t="s">
        <v>Financial</v>
        <stp/>
        <stp>##V3_BDPV12</stp>
        <stp>ZS108668 Corp</stp>
        <stp>industry_sector</stp>
        <stp>[DATA_BBG.xlsx]BBGdata!R187C10</stp>
        <tr r="J187" s="2"/>
      </tp>
      <tp t="s">
        <v>Utilities</v>
        <stp/>
        <stp>##V3_BDPV12</stp>
        <stp>ZQ804479 Corp</stp>
        <stp>industry_sector</stp>
        <stp>[DATA_BBG.xlsx]BBGdata!R144C10</stp>
        <tr r="J144" s="2"/>
      </tp>
      <tp t="s">
        <v>EUR</v>
        <stp/>
        <stp>##V3_BDPV12</stp>
        <stp>ZQ782646 Corp</stp>
        <stp>crncy</stp>
        <stp>[DATA_BBG.xlsx]BBGdata!R99C8</stp>
        <tr r="H99" s="2"/>
      </tp>
      <tp>
        <v>224.39106896551726</v>
        <stp/>
        <stp>##V3_BDPV12</stp>
        <stp>EK293278 Corp</stp>
        <stp>interval_avg</stp>
        <stp>[DATA_BBG.xlsx]BBGdata!R89C17</stp>
        <stp>calc_interval=30d</stp>
        <stp>market_data_override=blp_i_sprd_mid</stp>
        <tr r="Q89" s="2"/>
      </tp>
      <tp>
        <v>453.75400000000002</v>
        <stp/>
        <stp>##V3_BDPV12</stp>
        <stp>EJ516233 Corp</stp>
        <stp>interval_high</stp>
        <stp>[DATA_BBG.xlsx]BBGdata!R97C20</stp>
        <stp>calc_interval=30d</stp>
        <stp>market_data_override=blp_i_sprd_mid</stp>
        <tr r="T97" s="2"/>
      </tp>
      <tp>
        <v>163.5</v>
        <stp/>
        <stp>##V3_BDPV12</stp>
        <stp>ZQ100348 Corp</stp>
        <stp>interval_low</stp>
        <stp>[DATA_BBG.xlsx]BBGdata!R29C19</stp>
        <stp>calc_interval=30d</stp>
        <stp>market_data_override=blp_i_sprd_mid</stp>
        <tr r="S29" s="2"/>
      </tp>
      <tp>
        <v>379.17717241379313</v>
        <stp/>
        <stp>##V3_BDPV12</stp>
        <stp>EK848378 Corp</stp>
        <stp>interval_avg</stp>
        <stp>[DATA_BBG.xlsx]BBGdata!R55C17</stp>
        <stp>calc_interval=30d</stp>
        <stp>market_data_override=blp_i_sprd_mid</stp>
        <tr r="Q55" s="2"/>
      </tp>
      <tp>
        <v>377.15355555555556</v>
        <stp/>
        <stp>##V3_BDPV12</stp>
        <stp>BK123548 Corp</stp>
        <stp>interval_avg</stp>
        <stp>[DATA_BBG.xlsx]BBGdata!R39C17</stp>
        <stp>calc_interval=30d</stp>
        <stp>market_data_override=blp_i_sprd_mid</stp>
        <tr r="Q39" s="2"/>
      </tp>
      <tp>
        <v>309.33093103448277</v>
        <stp/>
        <stp>##V3_BDPV12</stp>
        <stp>EK024532 Corp</stp>
        <stp>interval_avg</stp>
        <stp>[DATA_BBG.xlsx]BBGdata!R95C17</stp>
        <stp>calc_interval=30d</stp>
        <stp>market_data_override=blp_i_sprd_mid</stp>
        <tr r="Q95" s="2"/>
      </tp>
      <tp>
        <v>199.83558147786459</v>
        <stp/>
        <stp>##V3_BDPV12</stp>
        <stp>AR887333 Corp</stp>
        <stp>interval_avg</stp>
        <stp>[DATA_BBG.xlsx]BBGdata!R25C17</stp>
        <stp>calc_interval=30d</stp>
        <stp>market_data_override=blp_i_sprd_mid</stp>
        <tr r="Q25" s="2"/>
      </tp>
    </main>
    <main first="bloomberg.rtd">
      <tp>
        <v>295.64120689655169</v>
        <stp/>
        <stp>##V3_BDPV12</stp>
        <stp>ZR441424 Corp</stp>
        <stp>interval_avg</stp>
        <stp>[DATA_BBG.xlsx]BBGdata!R94C17</stp>
        <stp>calc_interval=30d</stp>
        <stp>market_data_override=blp_i_sprd_mid</stp>
        <tr r="Q94" s="2"/>
      </tp>
      <tp>
        <v>152.69300000000001</v>
        <stp/>
        <stp>##V3_BDPV12</stp>
        <stp>AP691131 Corp</stp>
        <stp>interval_low</stp>
        <stp>[DATA_BBG.xlsx]BBGdata!R24C19</stp>
        <stp>calc_interval=30d</stp>
        <stp>market_data_override=blp_i_sprd_mid</stp>
        <tr r="S24" s="2"/>
      </tp>
      <tp>
        <v>262.12913035628321</v>
        <stp/>
        <stp>##V3_BDPV12</stp>
        <stp>AU654357 Corp</stp>
        <stp>interval_low</stp>
        <stp>[DATA_BBG.xlsx]BBGdata!R81C19</stp>
        <stp>calc_interval=30d</stp>
        <stp>market_data_override=blp_i_sprd_mid</stp>
        <tr r="S81" s="2"/>
      </tp>
      <tp>
        <v>222.261</v>
        <stp/>
        <stp>##V3_BDPV12</stp>
        <stp>EK803079 Corp</stp>
        <stp>interval_low</stp>
        <stp>[DATA_BBG.xlsx]BBGdata!R33C19</stp>
        <stp>calc_interval=30d</stp>
        <stp>market_data_override=blp_i_sprd_mid</stp>
        <tr r="S33" s="2"/>
      </tp>
      <tp>
        <v>331.12599999999998</v>
        <stp/>
        <stp>##V3_BDPV12</stp>
        <stp>BJ814648 Corp</stp>
        <stp>interval_low</stp>
        <stp>[DATA_BBG.xlsx]BBGdata!R35C19</stp>
        <stp>calc_interval=30d</stp>
        <stp>market_data_override=blp_i_sprd_mid</stp>
        <tr r="S35" s="2"/>
      </tp>
      <tp>
        <v>419.93700000000001</v>
        <stp/>
        <stp>##V3_BDPV12</stp>
        <stp>AP809058 Corp</stp>
        <stp>interval_low</stp>
        <stp>[DATA_BBG.xlsx]BBGdata!R23C19</stp>
        <stp>calc_interval=30d</stp>
        <stp>market_data_override=blp_i_sprd_mid</stp>
        <tr r="S23" s="2"/>
      </tp>
      <tp>
        <v>509.791</v>
        <stp/>
        <stp>##V3_BDPV12</stp>
        <stp>AP809058 Corp</stp>
        <stp>interval_high</stp>
        <stp>[DATA_BBG.xlsx]BBGdata!R23C20</stp>
        <stp>calc_interval=30d</stp>
        <stp>market_data_override=blp_i_sprd_mid</stp>
        <tr r="T23" s="2"/>
      </tp>
      <tp>
        <v>15.832521528432418</v>
        <stp/>
        <stp>##V3_BDPV12</stp>
        <stp>AM888722 Corp</stp>
        <stp>interval_std_dev</stp>
        <stp>[DATA_BBG.xlsx]BBGdata!R114C18</stp>
        <stp>calc_interval=30d</stp>
        <stp>market_data_override=blp_i_sprd_mid</stp>
        <tr r="R114" s="2"/>
      </tp>
      <tp>
        <v>50.785487148217591</v>
        <stp/>
        <stp>##V3_BDPV12</stp>
        <stp>EK628291 Corp</stp>
        <stp>interval_std_dev</stp>
        <stp>[DATA_BBG.xlsx]BBGdata!R150C18</stp>
        <stp>calc_interval=30d</stp>
        <stp>market_data_override=blp_i_sprd_mid</stp>
        <tr r="R150" s="2"/>
      </tp>
      <tp>
        <v>283.20299999999997</v>
        <stp/>
        <stp>##V3_BDPV12</stp>
        <stp>ZQ513315 Corp</stp>
        <stp>interval_low</stp>
        <stp>[DATA_BBG.xlsx]BBGdata!R9C19</stp>
        <stp>calc_interval=30d</stp>
        <stp>market_data_override=blp_i_sprd_mid</stp>
        <tr r="S9" s="2"/>
      </tp>
      <tp t="s">
        <v>BNFP 1 3/4 PERP</v>
        <stp/>
        <stp>##V3_BDPV12</stp>
        <stp>AP691131 Corp</stp>
        <stp>security name</stp>
        <stp>[DATA_BBG.xlsx]BBGdata!R24C3</stp>
        <tr r="C24" s="2"/>
      </tp>
      <tp t="s">
        <v>ORAFP 2 3/8 PERP</v>
        <stp/>
        <stp>##V3_BDPV12</stp>
        <stp>ZS023353 Corp</stp>
        <stp>security name</stp>
        <stp>[DATA_BBG.xlsx]BBGdata!R65C3</stp>
        <tr r="C65" s="2"/>
      </tp>
      <tp t="s">
        <v>22/01/2023</v>
        <stp/>
        <stp>##V3_BDPV12</stp>
        <stp>QZ509895 Corp</stp>
        <stp>nxt_call_dt</stp>
        <stp>[DATA_BBG.xlsx]BBGdata!R184C6</stp>
        <tr r="F184" s="2"/>
      </tp>
    </main>
    <main first="bloomberg.rtd">
      <tp t="s">
        <v>NR</v>
        <stp/>
        <stp>##V3_BDPV12</stp>
        <stp>BJ980938 Corp</stp>
        <stp>bb_composite</stp>
        <stp>[DATA_BBG.xlsx]BBGdata!R160C16</stp>
        <tr r="P160" s="2"/>
      </tp>
    </main>
    <main first="bloomberg.rtd">
      <tp>
        <v>79.854970329205727</v>
        <stp/>
        <stp>##V3_BDPV12</stp>
        <stp>AZ920495 Corp</stp>
        <stp>interval_std_dev</stp>
        <stp>[DATA_BBG.xlsx]BBGdata!R194C18</stp>
        <stp>calc_interval=30d</stp>
        <stp>market_data_override=blp_i_sprd_mid</stp>
        <tr r="R194" s="2"/>
      </tp>
    </main>
    <main first="bloomberg.rtd">
      <tp t="s">
        <v>BB+</v>
        <stp/>
        <stp>##V3_BDPV12</stp>
        <stp>AM888722 Corp</stp>
        <stp>bb_composite</stp>
        <stp>[DATA_BBG.xlsx]BBGdata!R114C16</stp>
        <tr r="P114" s="2"/>
      </tp>
      <tp t="s">
        <v>BBB-</v>
        <stp/>
        <stp>##V3_BDPV12</stp>
        <stp>AN880322 Corp</stp>
        <stp>bb_composite</stp>
        <stp>[DATA_BBG.xlsx]BBGdata!R153C16</stp>
        <tr r="P153" s="2"/>
      </tp>
    </main>
    <main first="bloomberg.rtd">
      <tp>
        <v>16.128146505648797</v>
        <stp/>
        <stp>##V3_BDPV12</stp>
        <stp>AX691342 Corp</stp>
        <stp>interval_std_dev</stp>
        <stp>[DATA_BBG.xlsx]BBGdata!R188C18</stp>
        <stp>calc_interval=30d</stp>
        <stp>market_data_override=blp_i_sprd_mid</stp>
        <tr r="R188" s="2"/>
      </tp>
    </main>
    <main first="bloomberg.rtd">
      <tp t="s">
        <v>BBB-</v>
        <stp/>
        <stp>##V3_BDPV12</stp>
        <stp>BK290986 Corp</stp>
        <stp>bb_composite</stp>
        <stp>[DATA_BBG.xlsx]BBGdata!R136C16</stp>
        <tr r="P136" s="2"/>
      </tp>
      <tp t="s">
        <v>BBB-</v>
        <stp/>
        <stp>##V3_BDPV12</stp>
        <stp>BK293686 Corp</stp>
        <stp>bb_composite</stp>
        <stp>[DATA_BBG.xlsx]BBGdata!R138C16</stp>
        <tr r="P138" s="2"/>
      </tp>
    </main>
    <main first="bloomberg.rtd">
      <tp t="s">
        <v>BBB-</v>
        <stp/>
        <stp>##V3_BDPV12</stp>
        <stp>AN880326 Corp</stp>
        <stp>bb_composite</stp>
        <stp>[DATA_BBG.xlsx]BBGdata!R158C16</stp>
        <tr r="P158" s="2"/>
      </tp>
    </main>
    <main first="bloomberg.rtd">
      <tp t="s">
        <v>Basic Materials</v>
        <stp/>
        <stp>##V3_BDPV12</stp>
        <stp>AL243419 Corp</stp>
        <stp>industry_sector</stp>
        <stp>[DATA_BBG.xlsx]BBGdata!R18C10</stp>
        <tr r="J18" s="2"/>
      </tp>
      <tp t="s">
        <v>14/12/2024</v>
        <stp/>
        <stp>##V3_BDPV12</stp>
        <stp>AX520482 Corp</stp>
        <stp>nxt_call_dt</stp>
        <stp>[DATA_BBG.xlsx]BBGdata!R74C6</stp>
        <tr r="F74" s="2"/>
      </tp>
      <tp t="s">
        <v>12/06/2021</v>
        <stp/>
        <stp>##V3_BDPV12</stp>
        <stp>EK634166 Corp</stp>
        <stp>nxt_call_dt</stp>
        <stp>[DATA_BBG.xlsx]BBGdata!R11C6</stp>
        <tr r="F11" s="2"/>
      </tp>
      <tp t="s">
        <v>BB-</v>
        <stp/>
        <stp>##V3_BDPV12</stp>
        <stp>AU669900 Corp</stp>
        <stp>rtg_sp</stp>
        <stp>[DATA_BBG.xlsx]BBGdata!R96C15</stp>
        <tr r="O96" s="2"/>
      </tp>
      <tp t="s">
        <v>04/04/2024</v>
        <stp/>
        <stp>##V3_BDPV12</stp>
        <stp>AX895488 Corp</stp>
        <stp>nxt_call_dt</stp>
        <stp>[DATA_BBG.xlsx]BBGdata!R45C6</stp>
        <tr r="F45" s="2"/>
      </tp>
      <tp t="s">
        <v>03/09/2025</v>
        <stp/>
        <stp>##V3_BDPV12</stp>
        <stp>BJ736567 Corp</stp>
        <stp>nxt_call_dt</stp>
        <stp>[DATA_BBG.xlsx]BBGdata!R10C6</stp>
        <tr r="F10" s="2"/>
      </tp>
      <tp t="s">
        <v>BBB-</v>
        <stp/>
        <stp>##V3_BDPV12</stp>
        <stp>AO148682 Corp</stp>
        <stp>rtg_sp</stp>
        <stp>[DATA_BBG.xlsx]BBGdata!R20C15</stp>
        <tr r="O20" s="2"/>
      </tp>
      <tp t="s">
        <v>BB+</v>
        <stp/>
        <stp>##V3_BDPV12</stp>
        <stp>EK143492 Corp</stp>
        <stp>rtg_sp</stp>
        <stp>[DATA_BBG.xlsx]BBGdata!R73C15</stp>
        <tr r="O73" s="2"/>
      </tp>
      <tp t="s">
        <v>BBB+</v>
        <stp/>
        <stp>##V3_BDPV12</stp>
        <stp>AZ207706 Corp</stp>
        <stp>rtg_sp</stp>
        <stp>[DATA_BBG.xlsx]BBGdata!R14C15</stp>
        <tr r="O14" s="2"/>
      </tp>
      <tp t="s">
        <v>BB+</v>
        <stp/>
        <stp>##V3_BDPV12</stp>
        <stp>AQ234625 Corp</stp>
        <stp>rtg_sp</stp>
        <stp>[DATA_BBG.xlsx]BBGdata!R71C15</stp>
        <tr r="O71" s="2"/>
      </tp>
      <tp t="s">
        <v>BB+</v>
        <stp/>
        <stp>##V3_BDPV12</stp>
        <stp>EJ606316 Corp</stp>
        <stp>rtg_sp</stp>
        <stp>[DATA_BBG.xlsx]BBGdata!R57C15</stp>
        <tr r="O57" s="2"/>
      </tp>
      <tp t="s">
        <v>BBB-</v>
        <stp/>
        <stp>##V3_BDPV12</stp>
        <stp>EK864970 Corp</stp>
        <stp>rtg_sp</stp>
        <stp>[DATA_BBG.xlsx]BBGdata!R56C15</stp>
        <tr r="O56" s="2"/>
      </tp>
      <tp t="s">
        <v>11/02/2026</v>
        <stp/>
        <stp>##V3_BDPV12</stp>
        <stp>ZP870673 Corp</stp>
        <stp>nxt_call_dt</stp>
        <stp>[DATA_BBG.xlsx]BBGdata!R60C6</stp>
        <tr r="F60" s="2"/>
      </tp>
      <tp t="s">
        <v>BB *-</v>
        <stp/>
        <stp>##V3_BDPV12</stp>
        <stp>ZQ258633 Corp</stp>
        <stp>rtg_sp</stp>
        <stp>[DATA_BBG.xlsx]BBGdata!R164C15</stp>
        <tr r="O164" s="2"/>
      </tp>
      <tp t="s">
        <v>01/06/2026</v>
        <stp/>
        <stp>##V3_BDPV12</stp>
        <stp>ZR441424 Corp</stp>
        <stp>nxt_call_dt</stp>
        <stp>[DATA_BBG.xlsx]BBGdata!R94C6</stp>
        <tr r="F94" s="2"/>
      </tp>
      <tp t="s">
        <v>BB+</v>
        <stp/>
        <stp>##V3_BDPV12</stp>
        <stp>ZS108668 Corp</stp>
        <stp>rtg_sp</stp>
        <stp>[DATA_BBG.xlsx]BBGdata!R187C15</stp>
        <tr r="O187" s="2"/>
      </tp>
      <tp t="s">
        <v>15/01/2025</v>
        <stp/>
        <stp>##V3_BDPV12</stp>
        <stp>ZS023353 Corp</stp>
        <stp>nxt_call_dt</stp>
        <stp>[DATA_BBG.xlsx]BBGdata!R65C6</stp>
        <tr r="F65" s="2"/>
      </tp>
      <tp t="s">
        <v>BBB-</v>
        <stp/>
        <stp>##V3_BDPV12</stp>
        <stp>ZR668027 Corp</stp>
        <stp>rtg_sp</stp>
        <stp>[DATA_BBG.xlsx]BBGdata!R174C15</stp>
        <tr r="O174" s="2"/>
      </tp>
      <tp t="s">
        <v>BB+</v>
        <stp/>
        <stp>##V3_BDPV12</stp>
        <stp>AV915324 Corp</stp>
        <stp>rtg_sp</stp>
        <stp>[DATA_BBG.xlsx]BBGdata!R4C15</stp>
        <tr r="O4" s="2"/>
      </tp>
      <tp t="s">
        <v>BB</v>
        <stp/>
        <stp>##V3_BDPV12</stp>
        <stp>ZQ578143 Corp</stp>
        <stp>rtg_sp</stp>
        <stp>[DATA_BBG.xlsx]BBGdata!R175C15</stp>
        <tr r="O175" s="2"/>
      </tp>
      <tp t="s">
        <v>BBB-</v>
        <stp/>
        <stp>##V3_BDPV12</stp>
        <stp>ZS668300 Corp</stp>
        <stp>rtg_sp</stp>
        <stp>[DATA_BBG.xlsx]BBGdata!R119C15</stp>
        <tr r="O119" s="2"/>
      </tp>
      <tp t="s">
        <v>Utilities</v>
        <stp/>
        <stp>##V3_BDPV12</stp>
        <stp>AQ026565 Corp</stp>
        <stp>industry_sector</stp>
        <stp>[DATA_BBG.xlsx]BBGdata!R124C10</stp>
        <tr r="J124" s="2"/>
      </tp>
      <tp t="s">
        <v>Financial</v>
        <stp/>
        <stp>##V3_BDPV12</stp>
        <stp>ZP989429 Corp</stp>
        <stp>industry_sector</stp>
        <stp>[DATA_BBG.xlsx]BBGdata!R172C10</stp>
        <tr r="J172" s="2"/>
      </tp>
      <tp t="s">
        <v>EUR</v>
        <stp/>
        <stp>##V3_BDPV12</stp>
        <stp>AW770805 Corp</stp>
        <stp>crncy</stp>
        <stp>[DATA_BBG.xlsx]BBGdata!R90C8</stp>
        <tr r="H90" s="2"/>
      </tp>
      <tp t="s">
        <v>EUR</v>
        <stp/>
        <stp>##V3_BDPV12</stp>
        <stp>ZR796862 Corp</stp>
        <stp>crncy</stp>
        <stp>[DATA_BBG.xlsx]BBGdata!R85C8</stp>
        <tr r="H85" s="2"/>
      </tp>
      <tp>
        <v>156.24</v>
        <stp/>
        <stp>##V3_BDPV12</stp>
        <stp>EK508481 Corp</stp>
        <stp>interval_high</stp>
        <stp>[DATA_BBG.xlsx]BBGdata!R63C20</stp>
        <stp>calc_interval=30d</stp>
        <stp>market_data_override=blp_i_sprd_mid</stp>
        <tr r="T63" s="2"/>
      </tp>
      <tp>
        <v>228.36226859059227</v>
        <stp/>
        <stp>##V3_BDPV12</stp>
        <stp>QJ191077 Corp</stp>
        <stp>interval_low</stp>
        <stp>[DATA_BBG.xlsx]BBGdata!R52C19</stp>
        <stp>calc_interval=30d</stp>
        <stp>market_data_override=blp_i_sprd_mid</stp>
        <tr r="S52" s="2"/>
      </tp>
      <tp>
        <v>268.97000000000003</v>
        <stp/>
        <stp>##V3_BDPV12</stp>
        <stp>EK508523 Corp</stp>
        <stp>interval_high</stp>
        <stp>[DATA_BBG.xlsx]BBGdata!R66C20</stp>
        <stp>calc_interval=30d</stp>
        <stp>market_data_override=blp_i_sprd_mid</stp>
        <tr r="T66" s="2"/>
      </tp>
      <tp>
        <v>385.28899999999999</v>
        <stp/>
        <stp>##V3_BDPV12</stp>
        <stp>AO148682 Corp</stp>
        <stp>interval_high</stp>
        <stp>[DATA_BBG.xlsx]BBGdata!R20C20</stp>
        <stp>calc_interval=30d</stp>
        <stp>market_data_override=blp_i_sprd_mid</stp>
        <tr r="T20" s="2"/>
      </tp>
    </main>
    <main first="bloomberg.rtd">
      <tp>
        <v>282.95600000000002</v>
        <stp/>
        <stp>##V3_BDPV12</stp>
        <stp>EK508571 Corp</stp>
        <stp>interval_high</stp>
        <stp>[DATA_BBG.xlsx]BBGdata!R69C20</stp>
        <stp>calc_interval=30d</stp>
        <stp>market_data_override=blp_i_sprd_mid</stp>
        <tr r="T69" s="2"/>
      </tp>
      <tp>
        <v>360.1749999999999</v>
        <stp/>
        <stp>##V3_BDPV12</stp>
        <stp>AU654475 Corp</stp>
        <stp>interval_avg</stp>
        <stp>[DATA_BBG.xlsx]BBGdata!R80C17</stp>
        <stp>calc_interval=30d</stp>
        <stp>market_data_override=blp_i_sprd_mid</stp>
        <tr r="Q80" s="2"/>
      </tp>
      <tp>
        <v>141.685</v>
        <stp/>
        <stp>##V3_BDPV12</stp>
        <stp>ZQ099270 Corp</stp>
        <stp>interval_low</stp>
        <stp>[DATA_BBG.xlsx]BBGdata!R28C19</stp>
        <stp>calc_interval=30d</stp>
        <stp>market_data_override=blp_i_sprd_mid</stp>
        <tr r="S28" s="2"/>
      </tp>
      <tp>
        <v>104.42400000000001</v>
        <stp/>
        <stp>##V3_BDPV12</stp>
        <stp>LW068019 Corp</stp>
        <stp>interval_low</stp>
        <stp>[DATA_BBG.xlsx]BBGdata!R43C19</stp>
        <stp>calc_interval=30d</stp>
        <stp>market_data_override=blp_i_sprd_mid</stp>
        <tr r="S43" s="2"/>
      </tp>
      <tp>
        <v>319.52499999999998</v>
        <stp/>
        <stp>##V3_BDPV12</stp>
        <stp>EJ516233 Corp</stp>
        <stp>interval_low</stp>
        <stp>[DATA_BBG.xlsx]BBGdata!R97C19</stp>
        <stp>calc_interval=30d</stp>
        <stp>market_data_override=blp_i_sprd_mid</stp>
        <tr r="S97" s="2"/>
      </tp>
      <tp>
        <v>250.33600000000001</v>
        <stp/>
        <stp>##V3_BDPV12</stp>
        <stp>AN206662 Corp</stp>
        <stp>interval_low</stp>
        <stp>[DATA_BBG.xlsx]BBGdata!R93C19</stp>
        <stp>calc_interval=30d</stp>
        <stp>market_data_override=blp_i_sprd_mid</stp>
        <tr r="S93" s="2"/>
      </tp>
      <tp>
        <v>317.78300000000002</v>
        <stp/>
        <stp>##V3_BDPV12</stp>
        <stp>BG013162 Corp</stp>
        <stp>interval_low</stp>
        <stp>[DATA_BBG.xlsx]BBGdata!R83C19</stp>
        <stp>calc_interval=30d</stp>
        <stp>market_data_override=blp_i_sprd_mid</stp>
        <tr r="S83" s="2"/>
      </tp>
      <tp>
        <v>189.40600000000001</v>
        <stp/>
        <stp>##V3_BDPV12</stp>
        <stp>AW770805 Corp</stp>
        <stp>interval_low</stp>
        <stp>[DATA_BBG.xlsx]BBGdata!R90C19</stp>
        <stp>calc_interval=30d</stp>
        <stp>market_data_override=blp_i_sprd_mid</stp>
        <tr r="S90" s="2"/>
      </tp>
      <tp>
        <v>354.58300000000003</v>
        <stp/>
        <stp>##V3_BDPV12</stp>
        <stp>BJ815149 Corp</stp>
        <stp>interval_low</stp>
        <stp>[DATA_BBG.xlsx]BBGdata!R36C19</stp>
        <stp>calc_interval=30d</stp>
        <stp>market_data_override=blp_i_sprd_mid</stp>
        <tr r="S36" s="2"/>
      </tp>
      <tp t="s">
        <v>T 2 7/8 PERP</v>
        <stp/>
        <stp>##V3_BDPV12</stp>
        <stp>ZP991036 Corp</stp>
        <stp>security name</stp>
        <stp>[DATA_BBG.xlsx]BBGdata!R86C3</stp>
        <tr r="C86" s="2"/>
      </tp>
      <tp>
        <v>109.40160786116617</v>
        <stp/>
        <stp>##V3_BDPV12</stp>
        <stp>EK808355 Corp</stp>
        <stp>interval_std_dev</stp>
        <stp>[DATA_BBG.xlsx]BBGdata!R165C18</stp>
        <stp>calc_interval=30d</stp>
        <stp>market_data_override=blp_i_sprd_mid</stp>
        <tr r="R165" s="2"/>
      </tp>
      <tp t="s">
        <v>TELIAS 1 3/8 05/11/81</v>
        <stp/>
        <stp>##V3_BDPV12</stp>
        <stp>ZP870673 Corp</stp>
        <stp>security name</stp>
        <stp>[DATA_BBG.xlsx]BBGdata!R60C3</stp>
        <tr r="C60" s="2"/>
      </tp>
      <tp t="s">
        <v>SESGFP 4 5/8 PERP</v>
        <stp/>
        <stp>##V3_BDPV12</stp>
        <stp>LW253022 Corp</stp>
        <stp>security name</stp>
        <stp>[DATA_BBG.xlsx]BBGdata!R61C3</stp>
        <tr r="C61" s="2"/>
      </tp>
      <tp t="s">
        <v>TELEFO 2 5/8 PERP</v>
        <stp/>
        <stp>##V3_BDPV12</stp>
        <stp>AQ234625 Corp</stp>
        <stp>security name</stp>
        <stp>[DATA_BBG.xlsx]BBGdata!R71C3</stp>
        <tr r="C71" s="2"/>
      </tp>
      <tp t="s">
        <v>ERFFP 2 7/8 PERP</v>
        <stp/>
        <stp>##V3_BDPV12</stp>
        <stp>ZR457518 Corp</stp>
        <stp>security name</stp>
        <stp>[DATA_BBG.xlsx]BBGdata!R21C3</stp>
        <tr r="C21" s="2"/>
      </tp>
      <tp t="s">
        <v>NR</v>
        <stp/>
        <stp>##V3_BDPV12</stp>
        <stp>BJ980509 Corp</stp>
        <stp>bb_composite</stp>
        <stp>[DATA_BBG.xlsx]BBGdata!R156C16</stp>
        <tr r="P156" s="2"/>
      </tp>
      <tp t="s">
        <v>NR</v>
        <stp/>
        <stp>##V3_BDPV12</stp>
        <stp>AO971106 Corp</stp>
        <stp>bb_composite</stp>
        <stp>[DATA_BBG.xlsx]BBGdata!R173C16</stp>
        <tr r="P173" s="2"/>
      </tp>
    </main>
    <main first="bloomberg.rtd">
      <tp t="s">
        <v>CCC</v>
        <stp/>
        <stp>##V3_BDPV12</stp>
        <stp>EJ891119 Corp</stp>
        <stp>bb_composite</stp>
        <stp>[DATA_BBG.xlsx]BBGdata!R190C16</stp>
        <tr r="P190" s="2"/>
      </tp>
    </main>
    <main first="bloomberg.rtd">
      <tp t="s">
        <v>NR</v>
        <stp/>
        <stp>##V3_BDPV12</stp>
        <stp>BK184880 Corp</stp>
        <stp>bb_composite</stp>
        <stp>[DATA_BBG.xlsx]BBGdata!R108C16</stp>
        <tr r="P108" s="2"/>
      </tp>
    </main>
    <main first="bloomberg.rtd">
      <tp>
        <v>55.050068608012801</v>
        <stp/>
        <stp>##V3_BDPV12</stp>
        <stp>AS322477 Corp</stp>
        <stp>interval_std_dev</stp>
        <stp>[DATA_BBG.xlsx]BBGdata!R186C18</stp>
        <stp>calc_interval=30d</stp>
        <stp>market_data_override=blp_i_sprd_mid</stp>
        <tr r="R186" s="2"/>
      </tp>
    </main>
    <main first="bloomberg.rtd">
      <tp t="s">
        <v>Energy</v>
        <stp/>
        <stp>##V3_BDPV12</stp>
        <stp>BK123260 Corp</stp>
        <stp>industry_sector</stp>
        <stp>[DATA_BBG.xlsx]BBGdata!R38C10</stp>
        <tr r="J38" s="2"/>
      </tp>
      <tp t="s">
        <v>Consumer, Non-cyclical</v>
        <stp/>
        <stp>##V3_BDPV12</stp>
        <stp>EK634166 Corp</stp>
        <stp>industry_sector</stp>
        <stp>[DATA_BBG.xlsx]BBGdata!R11C10</stp>
        <tr r="J11" s="2"/>
      </tp>
      <tp t="s">
        <v>29/10/2020</v>
        <stp/>
        <stp>##V3_BDPV12</stp>
        <stp>EK545606 Corp</stp>
        <stp>nxt_call_dt</stp>
        <stp>[DATA_BBG.xlsx]BBGdata!R15C6</stp>
        <tr r="F15" s="2"/>
      </tp>
      <tp t="s">
        <v>04/01/2029</v>
        <stp/>
        <stp>##V3_BDPV12</stp>
        <stp>AX916964 Corp</stp>
        <stp>nxt_call_dt</stp>
        <stp>[DATA_BBG.xlsx]BBGdata!R82C6</stp>
        <tr r="F82" s="2"/>
      </tp>
      <tp t="s">
        <v>Energy</v>
        <stp/>
        <stp>##V3_BDPV12</stp>
        <stp>BK123548 Corp</stp>
        <stp>industry_sector</stp>
        <stp>[DATA_BBG.xlsx]BBGdata!R39C10</stp>
        <tr r="J39" s="2"/>
      </tp>
      <tp t="s">
        <v>Utilities</v>
        <stp/>
        <stp>##V3_BDPV12</stp>
        <stp>EK024568 Corp</stp>
        <stp>industry_sector</stp>
        <stp>[DATA_BBG.xlsx]BBGdata!R98C10</stp>
        <tr r="J98" s="2"/>
      </tp>
      <tp t="s">
        <v>Utilities</v>
        <stp/>
        <stp>##V3_BDPV12</stp>
        <stp>EK024532 Corp</stp>
        <stp>industry_sector</stp>
        <stp>[DATA_BBG.xlsx]BBGdata!R95C10</stp>
        <tr r="J95" s="2"/>
      </tp>
      <tp t="s">
        <v>30/03/2022</v>
        <stp/>
        <stp>##V3_BDPV12</stp>
        <stp>EK821917 Corp</stp>
        <stp>nxt_call_dt</stp>
        <stp>[DATA_BBG.xlsx]BBGdata!R92C6</stp>
        <tr r="F92" s="2"/>
      </tp>
      <tp t="s">
        <v>BB+</v>
        <stp/>
        <stp>##V3_BDPV12</stp>
        <stp>AR738776 Corp</stp>
        <stp>rtg_sp</stp>
        <stp>[DATA_BBG.xlsx]BBGdata!R72C15</stp>
        <tr r="O72" s="2"/>
      </tp>
      <tp t="s">
        <v>07/03/2023</v>
        <stp/>
        <stp>##V3_BDPV12</stp>
        <stp>AQ234625 Corp</stp>
        <stp>nxt_call_dt</stp>
        <stp>[DATA_BBG.xlsx]BBGdata!R71C6</stp>
        <tr r="F71" s="2"/>
      </tp>
      <tp t="s">
        <v>BB+</v>
        <stp/>
        <stp>##V3_BDPV12</stp>
        <stp>AX916964 Corp</stp>
        <stp>rtg_sp</stp>
        <stp>[DATA_BBG.xlsx]BBGdata!R82C15</stp>
        <tr r="O82" s="2"/>
      </tp>
      <tp t="s">
        <v>#N/A N/A</v>
        <stp/>
        <stp>##V3_BDPV12</stp>
        <stp>EK821917 Corp</stp>
        <stp>rtg_sp</stp>
        <stp>[DATA_BBG.xlsx]BBGdata!R92C15</stp>
        <tr r="O92" s="2"/>
      </tp>
      <tp t="s">
        <v>BBB-</v>
        <stp/>
        <stp>##V3_BDPV12</stp>
        <stp>EK041241 Corp</stp>
        <stp>rtg_sp</stp>
        <stp>[DATA_BBG.xlsx]BBGdata!R68C15</stp>
        <tr r="O68" s="2"/>
      </tp>
      <tp t="s">
        <v>Communications</v>
        <stp/>
        <stp>##V3_BDPV12</stp>
        <stp>EJ814830 Corp</stp>
        <stp>industry_sector</stp>
        <stp>[DATA_BBG.xlsx]BBGdata!R53C10</stp>
        <tr r="J53" s="2"/>
      </tp>
      <tp t="s">
        <v>Communications</v>
        <stp/>
        <stp>##V3_BDPV12</stp>
        <stp>EK864970 Corp</stp>
        <stp>industry_sector</stp>
        <stp>[DATA_BBG.xlsx]BBGdata!R56C10</stp>
        <tr r="J56" s="2"/>
      </tp>
      <tp t="s">
        <v>Utilities</v>
        <stp/>
        <stp>##V3_BDPV12</stp>
        <stp>EJ744879 Corp</stp>
        <stp>industry_sector</stp>
        <stp>[DATA_BBG.xlsx]BBGdata!R87C10</stp>
        <tr r="J87" s="2"/>
      </tp>
      <tp t="s">
        <v>Communications</v>
        <stp/>
        <stp>##V3_BDPV12</stp>
        <stp>EJ814840 Corp</stp>
        <stp>industry_sector</stp>
        <stp>[DATA_BBG.xlsx]BBGdata!R54C10</stp>
        <tr r="J54" s="2"/>
      </tp>
      <tp t="s">
        <v>Energy</v>
        <stp/>
        <stp>##V3_BDPV12</stp>
        <stp>EK814844 Corp</stp>
        <stp>industry_sector</stp>
        <stp>[DATA_BBG.xlsx]BBGdata!R34C10</stp>
        <tr r="J34" s="2"/>
      </tp>
      <tp t="s">
        <v>04/09/2023</v>
        <stp/>
        <stp>##V3_BDPV12</stp>
        <stp>AR738776 Corp</stp>
        <stp>nxt_call_dt</stp>
        <stp>[DATA_BBG.xlsx]BBGdata!R72C6</stp>
        <tr r="F72" s="2"/>
      </tp>
      <tp t="s">
        <v>Communications</v>
        <stp/>
        <stp>##V3_BDPV12</stp>
        <stp>BG013162 Corp</stp>
        <stp>industry_sector</stp>
        <stp>[DATA_BBG.xlsx]BBGdata!R83C10</stp>
        <tr r="J83" s="2"/>
      </tp>
      <tp t="s">
        <v>BBB+</v>
        <stp/>
        <stp>##V3_BDPV12</stp>
        <stp>EK634166 Corp</stp>
        <stp>rtg_sp</stp>
        <stp>[DATA_BBG.xlsx]BBGdata!R11C15</stp>
        <tr r="O11" s="2"/>
      </tp>
      <tp t="s">
        <v>BB+</v>
        <stp/>
        <stp>##V3_BDPV12</stp>
        <stp>EK814844 Corp</stp>
        <stp>rtg_sp</stp>
        <stp>[DATA_BBG.xlsx]BBGdata!R34C15</stp>
        <tr r="O34" s="2"/>
      </tp>
      <tp t="s">
        <v>Industrial</v>
        <stp/>
        <stp>##V3_BDPV12</stp>
        <stp>AX960245 Corp</stp>
        <stp>industry_sector</stp>
        <stp>[DATA_BBG.xlsx]BBGdata!R19C10</stp>
        <tr r="J19" s="2"/>
      </tp>
      <tp t="s">
        <v>05/05/2023</v>
        <stp/>
        <stp>##V3_BDPV12</stp>
        <stp>QZ730280 Corp</stp>
        <stp>nxt_call_dt</stp>
        <stp>[DATA_BBG.xlsx]BBGdata!R44C6</stp>
        <tr r="F44" s="2"/>
      </tp>
      <tp t="s">
        <v>Communications</v>
        <stp/>
        <stp>##V3_BDPV12</stp>
        <stp>AX520482 Corp</stp>
        <stp>industry_sector</stp>
        <stp>[DATA_BBG.xlsx]BBGdata!R74C10</stp>
        <tr r="J74" s="2"/>
      </tp>
      <tp t="s">
        <v>Utilities</v>
        <stp/>
        <stp>##V3_BDPV12</stp>
        <stp>AW770805 Corp</stp>
        <stp>industry_sector</stp>
        <stp>[DATA_BBG.xlsx]BBGdata!R90C10</stp>
        <tr r="J90" s="2"/>
      </tp>
      <tp t="s">
        <v>19/12/2026</v>
        <stp/>
        <stp>##V3_BDPV12</stp>
        <stp>ZR570567 Corp</stp>
        <stp>nxt_call_dt</stp>
        <stp>[DATA_BBG.xlsx]BBGdata!R67C6</stp>
        <tr r="F67" s="2"/>
      </tp>
      <tp t="s">
        <v>03/09/2027</v>
        <stp/>
        <stp>##V3_BDPV12</stp>
        <stp>ZQ782646 Corp</stp>
        <stp>nxt_call_dt</stp>
        <stp>[DATA_BBG.xlsx]BBGdata!R99C6</stp>
        <tr r="F99" s="2"/>
      </tp>
      <tp t="s">
        <v>24/06/2027</v>
        <stp/>
        <stp>##V3_BDPV12</stp>
        <stp>ZR655675 Corp</stp>
        <stp>nxt_call_dt</stp>
        <stp>[DATA_BBG.xlsx]BBGdata!R77C6</stp>
        <tr r="F77" s="2"/>
      </tp>
      <tp t="s">
        <v>Utilities</v>
        <stp/>
        <stp>##V3_BDPV12</stp>
        <stp>UV323151 Corp</stp>
        <stp>industry_sector</stp>
        <stp>[DATA_BBG.xlsx]BBGdata!R113C10</stp>
        <tr r="J113" s="2"/>
      </tp>
      <tp t="s">
        <v>Financial</v>
        <stp/>
        <stp>##V3_BDPV12</stp>
        <stp>AQ713600 Corp</stp>
        <stp>industry_sector</stp>
        <stp>[DATA_BBG.xlsx]BBGdata!R179C10</stp>
        <tr r="J179" s="2"/>
      </tp>
      <tp t="s">
        <v>Utilities</v>
        <stp/>
        <stp>##V3_BDPV12</stp>
        <stp>AS640422 Corp</stp>
        <stp>industry_sector</stp>
        <stp>[DATA_BBG.xlsx]BBGdata!R117C10</stp>
        <tr r="J117" s="2"/>
      </tp>
      <tp t="s">
        <v>Financial</v>
        <stp/>
        <stp>##V3_BDPV12</stp>
        <stp>AS322477 Corp</stp>
        <stp>industry_sector</stp>
        <stp>[DATA_BBG.xlsx]BBGdata!R186C10</stp>
        <tr r="J186" s="2"/>
      </tp>
      <tp t="s">
        <v>Utilities</v>
        <stp/>
        <stp>##V3_BDPV12</stp>
        <stp>AS640440 Corp</stp>
        <stp>industry_sector</stp>
        <stp>[DATA_BBG.xlsx]BBGdata!R120C10</stp>
        <tr r="J120" s="2"/>
      </tp>
      <tp t="s">
        <v>Financial</v>
        <stp/>
        <stp>##V3_BDPV12</stp>
        <stp>AS146424 Corp</stp>
        <stp>industry_sector</stp>
        <stp>[DATA_BBG.xlsx]BBGdata!R169C10</stp>
        <tr r="J169" s="2"/>
      </tp>
      <tp t="s">
        <v>Financial</v>
        <stp/>
        <stp>##V3_BDPV12</stp>
        <stp>ZS235422 Corp</stp>
        <stp>industry_sector</stp>
        <stp>[DATA_BBG.xlsx]BBGdata!R176C10</stp>
        <tr r="J176" s="2"/>
      </tp>
      <tp t="s">
        <v>Utilities</v>
        <stp/>
        <stp>##V3_BDPV12</stp>
        <stp>AR810587 Corp</stp>
        <stp>industry_sector</stp>
        <stp>[DATA_BBG.xlsx]BBGdata!R125C10</stp>
        <tr r="J125" s="2"/>
      </tp>
      <tp t="s">
        <v>Consumer, Cyclical</v>
        <stp/>
        <stp>##V3_BDPV12</stp>
        <stp>ZQ258633 Corp</stp>
        <stp>industry_sector</stp>
        <stp>[DATA_BBG.xlsx]BBGdata!R164C10</stp>
        <tr r="J164" s="2"/>
      </tp>
      <tp t="s">
        <v>Financial</v>
        <stp/>
        <stp>##V3_BDPV12</stp>
        <stp>AS256491 Corp</stp>
        <stp>industry_sector</stp>
        <stp>[DATA_BBG.xlsx]BBGdata!R185C10</stp>
        <tr r="J185" s="2"/>
      </tp>
      <tp t="s">
        <v>Financial</v>
        <stp/>
        <stp>##V3_BDPV12</stp>
        <stp>AS146490 Corp</stp>
        <stp>industry_sector</stp>
        <stp>[DATA_BBG.xlsx]BBGdata!R170C10</stp>
        <tr r="J170" s="2"/>
      </tp>
      <tp t="s">
        <v>EUR</v>
        <stp/>
        <stp>##V3_BDPV12</stp>
        <stp>QZ498658 Corp</stp>
        <stp>crncy</stp>
        <stp>[DATA_BBG.xlsx]BBGdata!R70C8</stp>
        <tr r="H70" s="2"/>
      </tp>
      <tp t="s">
        <v>EUR</v>
        <stp/>
        <stp>##V3_BDPV12</stp>
        <stp>QZ730280 Corp</stp>
        <stp>crncy</stp>
        <stp>[DATA_BBG.xlsx]BBGdata!R44C8</stp>
        <tr r="H44" s="2"/>
      </tp>
      <tp>
        <v>457.55500000000001</v>
        <stp/>
        <stp>##V3_BDPV12</stp>
        <stp>EK848378 Corp</stp>
        <stp>interval_high</stp>
        <stp>[DATA_BBG.xlsx]BBGdata!R55C20</stp>
        <stp>calc_interval=30d</stp>
        <stp>market_data_override=blp_i_sprd_mid</stp>
        <tr r="T55" s="2"/>
      </tp>
      <tp>
        <v>348.53500000000003</v>
        <stp/>
        <stp>##V3_BDPV12</stp>
        <stp>EK024532 Corp</stp>
        <stp>interval_high</stp>
        <stp>[DATA_BBG.xlsx]BBGdata!R95C20</stp>
        <stp>calc_interval=30d</stp>
        <stp>market_data_override=blp_i_sprd_mid</stp>
        <tr r="T95" s="2"/>
      </tp>
      <tp>
        <v>194.39868965517238</v>
        <stp/>
        <stp>##V3_BDPV12</stp>
        <stp>LW068019 Corp</stp>
        <stp>interval_avg</stp>
        <stp>[DATA_BBG.xlsx]BBGdata!R43C17</stp>
        <stp>calc_interval=30d</stp>
        <stp>market_data_override=blp_i_sprd_mid</stp>
        <tr r="Q43" s="2"/>
      </tp>
      <tp>
        <v>459.36399999999998</v>
        <stp/>
        <stp>##V3_BDPV12</stp>
        <stp>EK024568 Corp</stp>
        <stp>interval_high</stp>
        <stp>[DATA_BBG.xlsx]BBGdata!R98C20</stp>
        <stp>calc_interval=30d</stp>
        <stp>market_data_override=blp_i_sprd_mid</stp>
        <tr r="T98" s="2"/>
      </tp>
      <tp>
        <v>388.19072413793106</v>
        <stp/>
        <stp>##V3_BDPV12</stp>
        <stp>EJ516233 Corp</stp>
        <stp>interval_avg</stp>
        <stp>[DATA_BBG.xlsx]BBGdata!R97C17</stp>
        <stp>calc_interval=30d</stp>
        <stp>market_data_override=blp_i_sprd_mid</stp>
        <tr r="Q97" s="2"/>
      </tp>
      <tp>
        <v>282.53124137931042</v>
        <stp/>
        <stp>##V3_BDPV12</stp>
        <stp>AN206662 Corp</stp>
        <stp>interval_avg</stp>
        <stp>[DATA_BBG.xlsx]BBGdata!R93C17</stp>
        <stp>calc_interval=30d</stp>
        <stp>market_data_override=blp_i_sprd_mid</stp>
        <tr r="Q93" s="2"/>
      </tp>
      <tp>
        <v>374.72513793103457</v>
        <stp/>
        <stp>##V3_BDPV12</stp>
        <stp>BG013162 Corp</stp>
        <stp>interval_avg</stp>
        <stp>[DATA_BBG.xlsx]BBGdata!R83C17</stp>
        <stp>calc_interval=30d</stp>
        <stp>market_data_override=blp_i_sprd_mid</stp>
        <tr r="Q83" s="2"/>
      </tp>
      <tp>
        <v>408.57157142857147</v>
        <stp/>
        <stp>##V3_BDPV12</stp>
        <stp>BJ815149 Corp</stp>
        <stp>interval_avg</stp>
        <stp>[DATA_BBG.xlsx]BBGdata!R36C17</stp>
        <stp>calc_interval=30d</stp>
        <stp>market_data_override=blp_i_sprd_mid</stp>
        <tr r="Q36" s="2"/>
      </tp>
      <tp>
        <v>226.69127586206892</v>
        <stp/>
        <stp>##V3_BDPV12</stp>
        <stp>AW770805 Corp</stp>
        <stp>interval_avg</stp>
        <stp>[DATA_BBG.xlsx]BBGdata!R90C17</stp>
        <stp>calc_interval=30d</stp>
        <stp>market_data_override=blp_i_sprd_mid</stp>
        <tr r="Q90" s="2"/>
      </tp>
      <tp>
        <v>249.821</v>
        <stp/>
        <stp>##V3_BDPV12</stp>
        <stp>AW770805 Corp</stp>
        <stp>interval_high</stp>
        <stp>[DATA_BBG.xlsx]BBGdata!R90C20</stp>
        <stp>calc_interval=30d</stp>
        <stp>market_data_override=blp_i_sprd_mid</stp>
        <tr r="T90" s="2"/>
      </tp>
      <tp>
        <v>330.07900000000001</v>
        <stp/>
        <stp>##V3_BDPV12</stp>
        <stp>AU654475 Corp</stp>
        <stp>interval_low</stp>
        <stp>[DATA_BBG.xlsx]BBGdata!R80C19</stp>
        <stp>calc_interval=30d</stp>
        <stp>market_data_override=blp_i_sprd_mid</stp>
        <tr r="S80" s="2"/>
      </tp>
      <tp>
        <v>181.91365517241383</v>
        <stp/>
        <stp>##V3_BDPV12</stp>
        <stp>ZQ099270 Corp</stp>
        <stp>interval_avg</stp>
        <stp>[DATA_BBG.xlsx]BBGdata!R28C17</stp>
        <stp>calc_interval=30d</stp>
        <stp>market_data_override=blp_i_sprd_mid</stp>
        <tr r="Q28" s="2"/>
      </tp>
      <tp>
        <v>350.483</v>
        <stp/>
        <stp>##V3_BDPV12</stp>
        <stp>AZ018655 Corp</stp>
        <stp>interval_high</stp>
        <stp>[DATA_BBG.xlsx]BBGdata!R16C20</stp>
        <stp>calc_interval=30d</stp>
        <stp>market_data_override=blp_i_sprd_mid</stp>
        <tr r="T16" s="2"/>
      </tp>
      <tp>
        <v>283.19499999999999</v>
        <stp/>
        <stp>##V3_BDPV12</stp>
        <stp>AQ711148 Corp</stp>
        <stp>interval_high</stp>
        <stp>[DATA_BBG.xlsx]BBGdata!R88C20</stp>
        <stp>calc_interval=30d</stp>
        <stp>market_data_override=blp_i_sprd_mid</stp>
        <tr r="T88" s="2"/>
      </tp>
      <tp>
        <v>212.131</v>
        <stp/>
        <stp>##V3_BDPV12</stp>
        <stp>AZ208021 Corp</stp>
        <stp>interval_high</stp>
        <stp>[DATA_BBG.xlsx]BBGdata!R13C20</stp>
        <stp>calc_interval=30d</stp>
        <stp>market_data_override=blp_i_sprd_mid</stp>
        <tr r="T13" s="2"/>
      </tp>
      <tp>
        <v>280.8866880500957</v>
        <stp/>
        <stp>##V3_BDPV12</stp>
        <stp>QJ191077 Corp</stp>
        <stp>interval_avg</stp>
        <stp>[DATA_BBG.xlsx]BBGdata!R52C17</stp>
        <stp>calc_interval=30d</stp>
        <stp>market_data_override=blp_i_sprd_mid</stp>
        <tr r="Q52" s="2"/>
      </tp>
      <tp>
        <v>44.966176211194373</v>
        <stp/>
        <stp>##V3_BDPV12</stp>
        <stp>AO262498 Corp</stp>
        <stp>interval_std_dev</stp>
        <stp>[DATA_BBG.xlsx]BBGdata!R195C18</stp>
        <stp>calc_interval=30d</stp>
        <stp>market_data_override=blp_i_sprd_mid</stp>
        <tr r="R195" s="2"/>
      </tp>
      <tp>
        <v>24.091583630001466</v>
        <stp/>
        <stp>##V3_BDPV12</stp>
        <stp>AO262515 Corp</stp>
        <stp>interval_std_dev</stp>
        <stp>[DATA_BBG.xlsx]BBGdata!R196C18</stp>
        <stp>calc_interval=30d</stp>
        <stp>market_data_override=blp_i_sprd_mid</stp>
        <tr r="R196" s="2"/>
      </tp>
      <tp t="s">
        <v>OMVAV 5 1/4 PERP</v>
        <stp/>
        <stp>##V3_BDPV12</stp>
        <stp>UV853118 Corp</stp>
        <stp>security name</stp>
        <stp>[DATA_BBG.xlsx]BBGdata!R30C3</stp>
        <tr r="C30" s="2"/>
      </tp>
      <tp t="s">
        <v>VOD 6 1/4 10/03/78</v>
        <stp/>
        <stp>##V3_BDPV12</stp>
        <stp>AU654357 Corp</stp>
        <stp>security name</stp>
        <stp>[DATA_BBG.xlsx]BBGdata!R81C3</stp>
        <tr r="C81" s="2"/>
      </tp>
      <tp t="s">
        <v>TELEFO 3 PERP</v>
        <stp/>
        <stp>##V3_BDPV12</stp>
        <stp>AR738776 Corp</stp>
        <stp>security name</stp>
        <stp>[DATA_BBG.xlsx]BBGdata!R72C3</stp>
        <tr r="C72" s="2"/>
      </tp>
      <tp t="s">
        <v>BBB-</v>
        <stp/>
        <stp>##V3_BDPV12</stp>
        <stp>EJ811600 Corp</stp>
        <stp>bb_composite</stp>
        <stp>[DATA_BBG.xlsx]BBGdata!R154C16</stp>
        <tr r="P154" s="2"/>
      </tp>
    </main>
    <main first="bloomberg.rtd">
      <tp t="s">
        <v>BBB</v>
        <stp/>
        <stp>##V3_BDPV12</stp>
        <stp>AS146490 Corp</stp>
        <stp>bb_composite</stp>
        <stp>[DATA_BBG.xlsx]BBGdata!R170C16</stp>
        <tr r="P170" s="2"/>
      </tp>
    </main>
    <main first="bloomberg.rtd">
      <tp t="s">
        <v>Energy</v>
        <stp/>
        <stp>##V3_BDPV12</stp>
        <stp>EK755354 Corp</stp>
        <stp>industry_sector</stp>
        <stp>[DATA_BBG.xlsx]BBGdata!R42C10</stp>
        <tr r="J42" s="2"/>
      </tp>
      <tp t="s">
        <v>Energy</v>
        <stp/>
        <stp>##V3_BDPV12</stp>
        <stp>EK755342 Corp</stp>
        <stp>industry_sector</stp>
        <stp>[DATA_BBG.xlsx]BBGdata!R46C10</stp>
        <tr r="J46" s="2"/>
      </tp>
      <tp t="s">
        <v>Energy</v>
        <stp/>
        <stp>##V3_BDPV12</stp>
        <stp>BK122273 Corp</stp>
        <stp>industry_sector</stp>
        <stp>[DATA_BBG.xlsx]BBGdata!R37C10</stp>
        <tr r="J37" s="2"/>
      </tp>
      <tp t="s">
        <v>29/01/2024</v>
        <stp/>
        <stp>##V3_BDPV12</stp>
        <stp>AL211915 Corp</stp>
        <stp>nxt_call_dt</stp>
        <stp>[DATA_BBG.xlsx]BBGdata!R62C6</stp>
        <tr r="F62" s="2"/>
      </tp>
      <tp t="s">
        <v>22/03/2026</v>
        <stp/>
        <stp>##V3_BDPV12</stp>
        <stp>BK122273 Corp</stp>
        <stp>nxt_call_dt</stp>
        <stp>[DATA_BBG.xlsx]BBGdata!R37C6</stp>
        <tr r="F37" s="2"/>
      </tp>
      <tp t="s">
        <v>Basic Materials</v>
        <stp/>
        <stp>##V3_BDPV12</stp>
        <stp>EK545606 Corp</stp>
        <stp>industry_sector</stp>
        <stp>[DATA_BBG.xlsx]BBGdata!R15C10</stp>
        <tr r="J15" s="2"/>
      </tp>
      <tp t="s">
        <v>BBB-</v>
        <stp/>
        <stp>##V3_BDPV12</stp>
        <stp>AZ018655 Corp</stp>
        <stp>rtg_sp</stp>
        <stp>[DATA_BBG.xlsx]BBGdata!R16C15</stp>
        <tr r="O16" s="2"/>
      </tp>
      <tp t="s">
        <v>BB+</v>
        <stp/>
        <stp>##V3_BDPV12</stp>
        <stp>AR738797 Corp</stp>
        <stp>rtg_sp</stp>
        <stp>[DATA_BBG.xlsx]BBGdata!R75C15</stp>
        <tr r="O75" s="2"/>
      </tp>
      <tp t="s">
        <v>BB+</v>
        <stp/>
        <stp>##V3_BDPV12</stp>
        <stp>BJ736567 Corp</stp>
        <stp>rtg_sp</stp>
        <stp>[DATA_BBG.xlsx]BBGdata!R10C15</stp>
        <tr r="O10" s="2"/>
      </tp>
      <tp t="s">
        <v>BB+</v>
        <stp/>
        <stp>##V3_BDPV12</stp>
        <stp>AU654481 Corp</stp>
        <stp>rtg_sp</stp>
        <stp>[DATA_BBG.xlsx]BBGdata!R78C15</stp>
        <tr r="O78" s="2"/>
      </tp>
      <tp t="s">
        <v>07/08/2022</v>
        <stp/>
        <stp>##V3_BDPV12</stp>
        <stp>AO148682 Corp</stp>
        <stp>nxt_call_dt</stp>
        <stp>[DATA_BBG.xlsx]BBGdata!R20C6</stp>
        <tr r="F20" s="2"/>
      </tp>
      <tp t="s">
        <v>Communications</v>
        <stp/>
        <stp>##V3_BDPV12</stp>
        <stp>AL211915 Corp</stp>
        <stp>industry_sector</stp>
        <stp>[DATA_BBG.xlsx]BBGdata!R62C10</stp>
        <tr r="J62" s="2"/>
      </tp>
      <tp t="s">
        <v>02/01/2022</v>
        <stp/>
        <stp>##V3_BDPV12</stp>
        <stp>LW253022 Corp</stp>
        <stp>nxt_call_dt</stp>
        <stp>[DATA_BBG.xlsx]BBGdata!R61C6</stp>
        <tr r="F61" s="2"/>
      </tp>
      <tp t="s">
        <v>BB</v>
        <stp/>
        <stp>##V3_BDPV12</stp>
        <stp>AL211915 Corp</stp>
        <stp>rtg_sp</stp>
        <stp>[DATA_BBG.xlsx]BBGdata!R62C15</stp>
        <tr r="O62" s="2"/>
      </tp>
      <tp t="s">
        <v>BBB-</v>
        <stp/>
        <stp>##V3_BDPV12</stp>
        <stp>AZ371883 Corp</stp>
        <stp>rtg_sp</stp>
        <stp>[DATA_BBG.xlsx]BBGdata!R91C15</stp>
        <tr r="O91" s="2"/>
      </tp>
      <tp t="s">
        <v>BB</v>
        <stp/>
        <stp>##V3_BDPV12</stp>
        <stp>UV785974 Corp</stp>
        <stp>rtg_sp</stp>
        <stp>[DATA_BBG.xlsx]BBGdata!R146C15</stp>
        <tr r="O146" s="2"/>
      </tp>
      <tp t="s">
        <v>#N/A N/A</v>
        <stp/>
        <stp>##V3_BDPV12</stp>
        <stp>ZP707724 Corp</stp>
        <stp>rtg_sp</stp>
        <stp>[DATA_BBG.xlsx]BBGdata!R76C15</stp>
        <tr r="O76" s="2"/>
      </tp>
      <tp t="s">
        <v>BBB-</v>
        <stp/>
        <stp>##V3_BDPV12</stp>
        <stp>ZP870673 Corp</stp>
        <stp>rtg_sp</stp>
        <stp>[DATA_BBG.xlsx]BBGdata!R60C15</stp>
        <tr r="O60" s="2"/>
      </tp>
      <tp t="s">
        <v>Utilities</v>
        <stp/>
        <stp>##V3_BDPV12</stp>
        <stp>AQ711148 Corp</stp>
        <stp>industry_sector</stp>
        <stp>[DATA_BBG.xlsx]BBGdata!R88C10</stp>
        <tr r="J88" s="2"/>
      </tp>
      <tp t="s">
        <v>Consumer, Non-cyclical</v>
        <stp/>
        <stp>##V3_BDPV12</stp>
        <stp>AP691131 Corp</stp>
        <stp>industry_sector</stp>
        <stp>[DATA_BBG.xlsx]BBGdata!R24C10</stp>
        <tr r="J24" s="2"/>
      </tp>
      <tp t="s">
        <v>Utilities</v>
        <stp/>
        <stp>##V3_BDPV12</stp>
        <stp>AZ371883 Corp</stp>
        <stp>industry_sector</stp>
        <stp>[DATA_BBG.xlsx]BBGdata!R91C10</stp>
        <tr r="J91" s="2"/>
      </tp>
      <tp t="s">
        <v>Industrial</v>
        <stp/>
        <stp>##V3_BDPV12</stp>
        <stp>AP909674 Corp</stp>
        <stp>industry_sector</stp>
        <stp>[DATA_BBG.xlsx]BBGdata!R167C10</stp>
        <tr r="J167" s="2"/>
      </tp>
      <tp>
        <v>452.25565842285164</v>
        <stp/>
        <stp>##V3_BDPV12</stp>
        <stp>AP809058 Corp</stp>
        <stp>interval_avg</stp>
        <stp>[DATA_BBG.xlsx]BBGdata!R23C17</stp>
        <stp>calc_interval=30d</stp>
        <stp>market_data_override=blp_i_sprd_mid</stp>
        <tr r="Q23" s="2"/>
      </tp>
      <tp>
        <v>258.43</v>
        <stp/>
        <stp>##V3_BDPV12</stp>
        <stp>ZR441424 Corp</stp>
        <stp>interval_low</stp>
        <stp>[DATA_BBG.xlsx]BBGdata!R94C19</stp>
        <stp>calc_interval=30d</stp>
        <stp>market_data_override=blp_i_sprd_mid</stp>
        <tr r="S94" s="2"/>
      </tp>
      <tp>
        <v>270.64603448275858</v>
        <stp/>
        <stp>##V3_BDPV12</stp>
        <stp>EK803079 Corp</stp>
        <stp>interval_avg</stp>
        <stp>[DATA_BBG.xlsx]BBGdata!R33C17</stp>
        <stp>calc_interval=30d</stp>
        <stp>market_data_override=blp_i_sprd_mid</stp>
        <tr r="Q33" s="2"/>
      </tp>
      <tp>
        <v>206.20731034482756</v>
        <stp/>
        <stp>##V3_BDPV12</stp>
        <stp>AP691131 Corp</stp>
        <stp>interval_avg</stp>
        <stp>[DATA_BBG.xlsx]BBGdata!R24C17</stp>
        <stp>calc_interval=30d</stp>
        <stp>market_data_override=blp_i_sprd_mid</stp>
        <tr r="Q24" s="2"/>
      </tp>
      <tp>
        <v>380.48780950564696</v>
        <stp/>
        <stp>##V3_BDPV12</stp>
        <stp>AU654357 Corp</stp>
        <stp>interval_avg</stp>
        <stp>[DATA_BBG.xlsx]BBGdata!R81C17</stp>
        <stp>calc_interval=30d</stp>
        <stp>market_data_override=blp_i_sprd_mid</stp>
        <tr r="Q81" s="2"/>
      </tp>
      <tp>
        <v>399.06099999999998</v>
        <stp/>
        <stp>##V3_BDPV12</stp>
        <stp>BG013162 Corp</stp>
        <stp>interval_high</stp>
        <stp>[DATA_BBG.xlsx]BBGdata!R83C20</stp>
        <stp>calc_interval=30d</stp>
        <stp>market_data_override=blp_i_sprd_mid</stp>
        <tr r="T83" s="2"/>
      </tp>
      <tp>
        <v>162.09700000000001</v>
        <stp/>
        <stp>##V3_BDPV12</stp>
        <stp>EJ744879 Corp</stp>
        <stp>interval_high</stp>
        <stp>[DATA_BBG.xlsx]BBGdata!R87C20</stp>
        <stp>calc_interval=30d</stp>
        <stp>market_data_override=blp_i_sprd_mid</stp>
        <tr r="T87" s="2"/>
      </tp>
      <tp>
        <v>388.45366666666666</v>
        <stp/>
        <stp>##V3_BDPV12</stp>
        <stp>BJ814648 Corp</stp>
        <stp>interval_avg</stp>
        <stp>[DATA_BBG.xlsx]BBGdata!R35C17</stp>
        <stp>calc_interval=30d</stp>
        <stp>market_data_override=blp_i_sprd_mid</stp>
        <tr r="Q35" s="2"/>
      </tp>
    </main>
    <main first="bloomberg.rtd">
      <tp>
        <v>232.60300000000001</v>
        <stp/>
        <stp>##V3_BDPV12</stp>
        <stp>EK024532 Corp</stp>
        <stp>interval_low</stp>
        <stp>[DATA_BBG.xlsx]BBGdata!R95C19</stp>
        <stp>calc_interval=30d</stp>
        <stp>market_data_override=blp_i_sprd_mid</stp>
        <tr r="S95" s="2"/>
      </tp>
      <tp>
        <v>174.727</v>
        <stp/>
        <stp>##V3_BDPV12</stp>
        <stp>AR887333 Corp</stp>
        <stp>interval_low</stp>
        <stp>[DATA_BBG.xlsx]BBGdata!R25C19</stp>
        <stp>calc_interval=30d</stp>
        <stp>market_data_override=blp_i_sprd_mid</stp>
        <tr r="S25" s="2"/>
      </tp>
      <tp>
        <v>548.75800000000004</v>
        <stp/>
        <stp>##V3_BDPV12</stp>
        <stp>LW253022 Corp</stp>
        <stp>interval_high</stp>
        <stp>[DATA_BBG.xlsx]BBGdata!R61C20</stp>
        <stp>calc_interval=30d</stp>
        <stp>market_data_override=blp_i_sprd_mid</stp>
        <tr r="T61" s="2"/>
      </tp>
      <tp>
        <v>187.53</v>
        <stp/>
        <stp>##V3_BDPV12</stp>
        <stp>EK293278 Corp</stp>
        <stp>interval_low</stp>
        <stp>[DATA_BBG.xlsx]BBGdata!R89C19</stp>
        <stp>calc_interval=30d</stp>
        <stp>market_data_override=blp_i_sprd_mid</stp>
        <tr r="S89" s="2"/>
      </tp>
      <tp>
        <v>193.29444827586207</v>
        <stp/>
        <stp>##V3_BDPV12</stp>
        <stp>ZQ100348 Corp</stp>
        <stp>interval_avg</stp>
        <stp>[DATA_BBG.xlsx]BBGdata!R29C17</stp>
        <stp>calc_interval=30d</stp>
        <stp>market_data_override=blp_i_sprd_mid</stp>
        <tr r="Q29" s="2"/>
      </tp>
      <tp>
        <v>256.70600000000002</v>
        <stp/>
        <stp>##V3_BDPV12</stp>
        <stp>AZ371883 Corp</stp>
        <stp>interval_high</stp>
        <stp>[DATA_BBG.xlsx]BBGdata!R91C20</stp>
        <stp>calc_interval=30d</stp>
        <stp>market_data_override=blp_i_sprd_mid</stp>
        <tr r="T91" s="2"/>
      </tp>
      <tp>
        <v>293.67599999999999</v>
        <stp/>
        <stp>##V3_BDPV12</stp>
        <stp>EK848378 Corp</stp>
        <stp>interval_low</stp>
        <stp>[DATA_BBG.xlsx]BBGdata!R55C19</stp>
        <stp>calc_interval=30d</stp>
        <stp>market_data_override=blp_i_sprd_mid</stp>
        <tr r="S55" s="2"/>
      </tp>
      <tp>
        <v>358.65600000000001</v>
        <stp/>
        <stp>##V3_BDPV12</stp>
        <stp>BK123548 Corp</stp>
        <stp>interval_low</stp>
        <stp>[DATA_BBG.xlsx]BBGdata!R39C19</stp>
        <stp>calc_interval=30d</stp>
        <stp>market_data_override=blp_i_sprd_mid</stp>
        <tr r="S39" s="2"/>
      </tp>
      <tp t="s">
        <v>10/04/2025</v>
        <stp/>
        <stp>##V3_BDPV12</stp>
        <stp>EK824997 Corp</stp>
        <stp>nxt_call_dt</stp>
        <stp>[DATA_BBG.xlsx]BBGdata!R130C6</stp>
        <tr r="F130" s="2"/>
      </tp>
      <tp t="s">
        <v>REPSM 3 7/8 PERP</v>
        <stp/>
        <stp>##V3_BDPV12</stp>
        <stp>EK803079 Corp</stp>
        <stp>security name</stp>
        <stp>[DATA_BBG.xlsx]BBGdata!R33C3</stp>
        <tr r="C33" s="2"/>
      </tp>
      <tp t="s">
        <v>22/01/2024</v>
        <stp/>
        <stp>##V3_BDPV12</stp>
        <stp>EK027221 Corp</stp>
        <stp>nxt_call_dt</stp>
        <stp>[DATA_BBG.xlsx]BBGdata!R103C6</stp>
        <tr r="F103" s="2"/>
      </tp>
      <tp t="s">
        <v>ORAFP 5 PERP</v>
        <stp/>
        <stp>##V3_BDPV12</stp>
        <stp>EK508523 Corp</stp>
        <stp>security name</stp>
        <stp>[DATA_BBG.xlsx]BBGdata!R66C3</stp>
        <tr r="C66" s="2"/>
      </tp>
      <tp t="s">
        <v>BHP 6 1/2 10/22/77</v>
        <stp/>
        <stp>##V3_BDPV12</stp>
        <stp>QJ191077 Corp</stp>
        <stp>security name</stp>
        <stp>[DATA_BBG.xlsx]BBGdata!R52C3</stp>
        <tr r="C52" s="2"/>
      </tp>
      <tp t="s">
        <v>AKEFP 4 3/4 PERP</v>
        <stp/>
        <stp>##V3_BDPV12</stp>
        <stp>EK545606 Corp</stp>
        <stp>security name</stp>
        <stp>[DATA_BBG.xlsx]BBGdata!R15C3</stp>
        <tr r="C15" s="2"/>
      </tp>
      <tp t="s">
        <v>24/08/2026</v>
        <stp/>
        <stp>##V3_BDPV12</stp>
        <stp>AS640440 Corp</stp>
        <stp>nxt_call_dt</stp>
        <stp>[DATA_BBG.xlsx]BBGdata!R120C6</stp>
        <tr r="F120" s="2"/>
      </tp>
      <tp>
        <v>20.463160863371954</v>
        <stp/>
        <stp>##V3_BDPV12</stp>
        <stp>ZR668027 Corp</stp>
        <stp>interval_std_dev</stp>
        <stp>[DATA_BBG.xlsx]BBGdata!R174C18</stp>
        <stp>calc_interval=30d</stp>
        <stp>market_data_override=blp_i_sprd_mid</stp>
        <tr r="R174" s="2"/>
      </tp>
      <tp>
        <v>16.9123852426575</v>
        <stp/>
        <stp>##V3_BDPV12</stp>
        <stp>ZQ578143 Corp</stp>
        <stp>interval_std_dev</stp>
        <stp>[DATA_BBG.xlsx]BBGdata!R175C18</stp>
        <stp>calc_interval=30d</stp>
        <stp>market_data_override=blp_i_sprd_mid</stp>
        <tr r="R175" s="2"/>
      </tp>
      <tp>
        <v>94.797791339691031</v>
        <stp/>
        <stp>##V3_BDPV12</stp>
        <stp>UV309787 Corp</stp>
        <stp>interval_std_dev</stp>
        <stp>[DATA_BBG.xlsx]BBGdata!R191C18</stp>
        <stp>calc_interval=30d</stp>
        <stp>market_data_override=blp_i_sprd_mid</stp>
        <tr r="R191" s="2"/>
      </tp>
      <tp t="s">
        <v>12/11/2024</v>
        <stp/>
        <stp>##V3_BDPV12</stp>
        <stp>AX076550 Corp</stp>
        <stp>nxt_call_dt</stp>
        <stp>[DATA_BBG.xlsx]BBGdata!R126C6</stp>
        <tr r="F126" s="2"/>
      </tp>
      <tp t="s">
        <v>Communications</v>
        <stp/>
        <stp>##V3_BDPV12</stp>
        <stp>ZR655675 Corp</stp>
        <stp>industry_sector</stp>
        <stp>[DATA_BBG.xlsx]BBGdata!R77C10</stp>
        <tr r="J77" s="2"/>
      </tp>
      <tp t="s">
        <v>Utilities</v>
        <stp/>
        <stp>##V3_BDPV12</stp>
        <stp>AM717420 Corp</stp>
        <stp>industry_sector</stp>
        <stp>[DATA_BBG.xlsx]BBGdata!R135C10</stp>
        <tr r="J135" s="2"/>
      </tp>
      <tp t="s">
        <v>Utilities</v>
        <stp/>
        <stp>##V3_BDPV12</stp>
        <stp>EJ723329 Corp</stp>
        <stp>industry_sector</stp>
        <stp>[DATA_BBG.xlsx]BBGdata!R142C10</stp>
        <tr r="J142" s="2"/>
      </tp>
      <tp t="s">
        <v>Utilities</v>
        <stp/>
        <stp>##V3_BDPV12</stp>
        <stp>EK027221 Corp</stp>
        <stp>industry_sector</stp>
        <stp>[DATA_BBG.xlsx]BBGdata!R103C10</stp>
        <tr r="J103" s="2"/>
      </tp>
      <tp t="s">
        <v>Utilities</v>
        <stp/>
        <stp>##V3_BDPV12</stp>
        <stp>EJ575377 Corp</stp>
        <stp>industry_sector</stp>
        <stp>[DATA_BBG.xlsx]BBGdata!R133C10</stp>
        <tr r="J133" s="2"/>
      </tp>
      <tp t="s">
        <v>Utilities</v>
        <stp/>
        <stp>##V3_BDPV12</stp>
        <stp>EK770296 Corp</stp>
        <stp>industry_sector</stp>
        <stp>[DATA_BBG.xlsx]BBGdata!R137C10</stp>
        <tr r="J137" s="2"/>
      </tp>
      <tp t="s">
        <v>Utilities</v>
        <stp/>
        <stp>##V3_BDPV12</stp>
        <stp>EJ843360 Corp</stp>
        <stp>industry_sector</stp>
        <stp>[DATA_BBG.xlsx]BBGdata!R123C10</stp>
        <tr r="J123" s="2"/>
      </tp>
      <tp t="s">
        <v>Consumer, Cyclical</v>
        <stp/>
        <stp>##V3_BDPV12</stp>
        <stp>EK628291 Corp</stp>
        <stp>industry_sector</stp>
        <stp>[DATA_BBG.xlsx]BBGdata!R150C10</stp>
        <tr r="J150" s="2"/>
      </tp>
      <tp t="s">
        <v>Utilities</v>
        <stp/>
        <stp>##V3_BDPV12</stp>
        <stp>EK588292 Corp</stp>
        <stp>industry_sector</stp>
        <stp>[DATA_BBG.xlsx]BBGdata!R127C10</stp>
        <tr r="J127" s="2"/>
      </tp>
      <tp t="s">
        <v>Industrial</v>
        <stp/>
        <stp>##V3_BDPV12</stp>
        <stp>EK523297 Corp</stp>
        <stp>industry_sector</stp>
        <stp>[DATA_BBG.xlsx]BBGdata!R192C10</stp>
        <tr r="J192" s="2"/>
      </tp>
      <tp t="s">
        <v>PERP/CALL</v>
        <stp/>
        <stp>##V3_BDPV12</stp>
        <stp>QJ937853 Corp</stp>
        <stp>mty_typ</stp>
        <stp>[DATA_BBG.xlsx]BBGdata!R2C7</stp>
        <tr r="G2" s="2"/>
      </tp>
      <tp t="s">
        <v>Financial</v>
        <stp/>
        <stp>##V3_BDPV12</stp>
        <stp>AN964724 Corp</stp>
        <stp>industry_sector</stp>
        <stp>[DATA_BBG.xlsx]BBGdata!R181C10</stp>
        <tr r="J181" s="2"/>
      </tp>
      <tp t="s">
        <v>XS2077670003</v>
        <stp/>
        <stp>##V3_BDPV12</stp>
        <stp>ZQ512606 Corp</stp>
        <stp>ID_ISIN</stp>
        <stp>[DATA_BBG.xlsx]BBGdata!R8C2</stp>
        <tr r="B8" s="2"/>
      </tp>
      <tp t="s">
        <v>XS2077670342</v>
        <stp/>
        <stp>##V3_BDPV12</stp>
        <stp>ZQ513315 Corp</stp>
        <stp>ID_ISIN</stp>
        <stp>[DATA_BBG.xlsx]BBGdata!R9C2</stp>
        <tr r="B9" s="2"/>
      </tp>
      <tp t="s">
        <v>USD</v>
        <stp/>
        <stp>##V3_BDPV12</stp>
        <stp>QJ201812 Corp</stp>
        <stp>crncy</stp>
        <stp>[DATA_BBG.xlsx]BBGdata!R50C8</stp>
        <tr r="H50" s="2"/>
      </tp>
      <tp>
        <v>1500000000</v>
        <stp/>
        <stp>##V3_BDPV12</stp>
        <stp>EK352403 Corp</stp>
        <stp>amt_outstanding</stp>
        <stp>[DATA_BBG.xlsx]BBGdata!R7C9</stp>
        <tr r="I7" s="2"/>
      </tp>
      <tp t="s">
        <v>USD</v>
        <stp/>
        <stp>##V3_BDPV12</stp>
        <stp>BK115993 Corp</stp>
        <stp>crncy</stp>
        <stp>[DATA_BBG.xlsx]BBGdata!R40C8</stp>
        <tr r="H40" s="2"/>
      </tp>
      <tp>
        <v>149.37200000000001</v>
        <stp/>
        <stp>##V3_BDPV12</stp>
        <stp>UV391246 Corp</stp>
        <stp>interval_high</stp>
        <stp>[DATA_BBG.xlsx]BBGdata!R26C20</stp>
        <stp>calc_interval=30d</stp>
        <stp>market_data_override=blp_i_sprd_mid</stp>
        <tr r="T26" s="2"/>
      </tp>
      <tp t="s">
        <v>EVKGR 2 1/8 07/07/77</v>
        <stp/>
        <stp>##V3_BDPV12</stp>
        <stp>AO148682 Corp</stp>
        <stp>security name</stp>
        <stp>[DATA_BBG.xlsx]BBGdata!R20C3</stp>
        <tr r="C20" s="2"/>
      </tp>
      <tp t="s">
        <v>REPSM 3 3/4 PERP</v>
        <stp/>
        <stp>##V3_BDPV12</stp>
        <stp>BJ814648 Corp</stp>
        <stp>security name</stp>
        <stp>[DATA_BBG.xlsx]BBGdata!R35C3</stp>
        <tr r="C35" s="2"/>
      </tp>
      <tp t="s">
        <v>#N/A Field Not Applicable</v>
        <stp/>
        <stp>##V3_BDPV12</stp>
        <stp>EK337178 Corp</stp>
        <stp>nxt_call_dt</stp>
        <stp>[DATA_BBG.xlsx]BBGdata!R162C6</stp>
        <tr r="F162" s="2"/>
      </tp>
      <tp t="s">
        <v>04/09/2023</v>
        <stp/>
        <stp>##V3_BDPV12</stp>
        <stp>EJ811600 Corp</stp>
        <stp>nxt_call_dt</stp>
        <stp>[DATA_BBG.xlsx]BBGdata!R154C6</stp>
        <tr r="F154" s="2"/>
      </tp>
      <tp t="s">
        <v>22/01/2029</v>
        <stp/>
        <stp>##V3_BDPV12</stp>
        <stp>EK024610 Corp</stp>
        <stp>nxt_call_dt</stp>
        <stp>[DATA_BBG.xlsx]BBGdata!R101C6</stp>
        <tr r="F101" s="2"/>
      </tp>
      <tp t="s">
        <v>27/06/2024</v>
        <stp/>
        <stp>##V3_BDPV12</stp>
        <stp>AT214421 Corp</stp>
        <stp>nxt_call_dt</stp>
        <stp>[DATA_BBG.xlsx]BBGdata!R155C6</stp>
        <tr r="F155" s="2"/>
      </tp>
      <tp t="s">
        <v>#N/A N/A</v>
        <stp/>
        <stp>##V3_BDPV12</stp>
        <stp>UV785974 Corp</stp>
        <stp>interval_std_dev</stp>
        <stp>[DATA_BBG.xlsx]BBGdata!R146C18</stp>
        <stp>calc_interval=30d</stp>
        <stp>market_data_override=blp_i_sprd_mid</stp>
        <tr r="R146" s="2"/>
      </tp>
      <tp>
        <v>21.276069069016401</v>
        <stp/>
        <stp>##V3_BDPV12</stp>
        <stp>ZP989429 Corp</stp>
        <stp>interval_std_dev</stp>
        <stp>[DATA_BBG.xlsx]BBGdata!R172C18</stp>
        <stp>calc_interval=30d</stp>
        <stp>market_data_override=blp_i_sprd_mid</stp>
        <tr r="R172" s="2"/>
      </tp>
      <tp>
        <v>27.253930885187589</v>
        <stp/>
        <stp>##V3_BDPV12</stp>
        <stp>QZ912649 Corp</stp>
        <stp>interval_std_dev</stp>
        <stp>[DATA_BBG.xlsx]BBGdata!R178C18</stp>
        <stp>calc_interval=30d</stp>
        <stp>market_data_override=blp_i_sprd_mid</stp>
        <tr r="R178" s="2"/>
      </tp>
      <tp>
        <v>62.076223446694485</v>
        <stp/>
        <stp>##V3_BDPV12</stp>
        <stp>ZP659512 Corp</stp>
        <stp>interval_std_dev</stp>
        <stp>[DATA_BBG.xlsx]BBGdata!R177C18</stp>
        <stp>calc_interval=30d</stp>
        <stp>market_data_override=blp_i_sprd_mid</stp>
        <tr r="R177" s="2"/>
      </tp>
      <tp>
        <v>57.526581446182206</v>
        <stp/>
        <stp>##V3_BDPV12</stp>
        <stp>ZQ258633 Corp</stp>
        <stp>interval_std_dev</stp>
        <stp>[DATA_BBG.xlsx]BBGdata!R164C18</stp>
        <stp>calc_interval=30d</stp>
        <stp>market_data_override=blp_i_sprd_mid</stp>
        <tr r="R164" s="2"/>
      </tp>
      <tp t="s">
        <v>Consumer, Cyclical</v>
        <stp/>
        <stp>##V3_BDPV12</stp>
        <stp>EK131372 Corp</stp>
        <stp>industry_sector</stp>
        <stp>[DATA_BBG.xlsx]BBGdata!R157C10</stp>
        <tr r="J157" s="2"/>
      </tp>
      <tp t="s">
        <v>Consumer, Cyclical</v>
        <stp/>
        <stp>##V3_BDPV12</stp>
        <stp>EK131366 Corp</stp>
        <stp>industry_sector</stp>
        <stp>[DATA_BBG.xlsx]BBGdata!R151C10</stp>
        <tr r="J151" s="2"/>
      </tp>
      <tp t="s">
        <v>Consumer, Cyclical</v>
        <stp/>
        <stp>##V3_BDPV12</stp>
        <stp>EK808355 Corp</stp>
        <stp>industry_sector</stp>
        <stp>[DATA_BBG.xlsx]BBGdata!R165C10</stp>
        <tr r="J165" s="2"/>
      </tp>
      <tp t="s">
        <v>Utilities</v>
        <stp/>
        <stp>##V3_BDPV12</stp>
        <stp>EJ817236 Corp</stp>
        <stp>industry_sector</stp>
        <stp>[DATA_BBG.xlsx]BBGdata!R121C10</stp>
        <tr r="J121" s="2"/>
      </tp>
      <tp t="s">
        <v>PERP/CALL</v>
        <stp/>
        <stp>##V3_BDPV12</stp>
        <stp>EJ917655 Corp</stp>
        <stp>mty_typ</stp>
        <stp>[DATA_BBG.xlsx]BBGdata!R3C7</stp>
        <tr r="G3" s="2"/>
      </tp>
      <tp t="s">
        <v>PERP/CALL</v>
        <stp/>
        <stp>##V3_BDPV12</stp>
        <stp>AV915324 Corp</stp>
        <stp>mty_typ</stp>
        <stp>[DATA_BBG.xlsx]BBGdata!R4C7</stp>
        <tr r="G4" s="2"/>
      </tp>
      <tp t="s">
        <v>EUR</v>
        <stp/>
        <stp>##V3_BDPV12</stp>
        <stp>AM938782 Corp</stp>
        <stp>crncy</stp>
        <stp>[DATA_BBG.xlsx]BBGdata!R59C8</stp>
        <tr r="H59" s="2"/>
      </tp>
      <tp t="s">
        <v>USD</v>
        <stp/>
        <stp>##V3_BDPV12</stp>
        <stp>QJ201811 Corp</stp>
        <stp>crncy</stp>
        <stp>[DATA_BBG.xlsx]BBGdata!R51C8</stp>
        <tr r="H51" s="2"/>
      </tp>
      <tp>
        <v>320.48428344726563</v>
        <stp/>
        <stp>##V3_BDPV12</stp>
        <stp>ZQ512606 Corp</stp>
        <stp>blp_i_sprd_mid</stp>
        <stp>[DATA_BBG.xlsx]BBGdata!R8C13</stp>
        <tr r="M8" s="2"/>
      </tp>
      <tp t="s">
        <v>29/01/2026</v>
        <stp/>
        <stp>##V3_BDPV12</stp>
        <stp>EJ516173 Corp</stp>
        <stp>nxt_call_dt</stp>
        <stp>[DATA_BBG.xlsx]BBGdata!R100C6</stp>
        <tr r="F100" s="2"/>
      </tp>
      <tp t="s">
        <v>TOTAL 2 1/4 PERP</v>
        <stp/>
        <stp>##V3_BDPV12</stp>
        <stp>EK755354 Corp</stp>
        <stp>security name</stp>
        <stp>[DATA_BBG.xlsx]BBGdata!R42C3</stp>
        <tr r="C42" s="2"/>
      </tp>
      <tp>
        <v>12.946907000022829</v>
        <stp/>
        <stp>##V3_BDPV12</stp>
        <stp>QJ787834 Corp</stp>
        <stp>interval_std_dev</stp>
        <stp>[DATA_BBG.xlsx]BBGdata!R116C18</stp>
        <stp>calc_interval=30d</stp>
        <stp>market_data_override=blp_i_sprd_mid</stp>
        <tr r="R116" s="2"/>
      </tp>
      <tp t="s">
        <v>BPLN 4 7/8 PERP</v>
        <stp/>
        <stp>##V3_BDPV12</stp>
        <stp>BK116008 Corp</stp>
        <stp>security name</stp>
        <stp>[DATA_BBG.xlsx]BBGdata!R41C3</stp>
        <tr r="C41" s="2"/>
      </tp>
      <tp t="s">
        <v>24/03/2026</v>
        <stp/>
        <stp>##V3_BDPV12</stp>
        <stp>EK131372 Corp</stp>
        <stp>nxt_call_dt</stp>
        <stp>[DATA_BBG.xlsx]BBGdata!R157C6</stp>
        <tr r="F157" s="2"/>
      </tp>
      <tp t="s">
        <v>10/09/2020</v>
        <stp/>
        <stp>##V3_BDPV12</stp>
        <stp>EJ817236 Corp</stp>
        <stp>nxt_call_dt</stp>
        <stp>[DATA_BBG.xlsx]BBGdata!R121C6</stp>
        <tr r="F121" s="2"/>
      </tp>
      <tp t="s">
        <v>18/06/2025</v>
        <stp/>
        <stp>##V3_BDPV12</stp>
        <stp>EJ575377 Corp</stp>
        <stp>nxt_call_dt</stp>
        <stp>[DATA_BBG.xlsx]BBGdata!R133C6</stp>
        <tr r="F133" s="2"/>
      </tp>
      <tp t="s">
        <v>16/06/2022</v>
        <stp/>
        <stp>##V3_BDPV12</stp>
        <stp>AM717420 Corp</stp>
        <stp>nxt_call_dt</stp>
        <stp>[DATA_BBG.xlsx]BBGdata!R135C6</stp>
        <tr r="F135" s="2"/>
      </tp>
      <tp t="s">
        <v>07/03/2023</v>
        <stp/>
        <stp>##V3_BDPV12</stp>
        <stp>AO971106 Corp</stp>
        <stp>nxt_call_dt</stp>
        <stp>[DATA_BBG.xlsx]BBGdata!R173C6</stp>
        <tr r="F173" s="2"/>
      </tp>
      <tp>
        <v>35.272827428028052</v>
        <stp/>
        <stp>##V3_BDPV12</stp>
        <stp>QZ677477 Corp</stp>
        <stp>interval_std_dev</stp>
        <stp>[DATA_BBG.xlsx]BBGdata!R110C18</stp>
        <stp>calc_interval=30d</stp>
        <stp>market_data_override=blp_i_sprd_mid</stp>
        <tr r="R110" s="2"/>
      </tp>
      <tp t="s">
        <v>30/01/2024</v>
        <stp/>
        <stp>##V3_BDPV12</stp>
        <stp>AW875570 Corp</stp>
        <stp>nxt_call_dt</stp>
        <stp>[DATA_BBG.xlsx]BBGdata!R147C6</stp>
        <tr r="F147" s="2"/>
      </tp>
      <tp t="s">
        <v>22/02/2023</v>
        <stp/>
        <stp>##V3_BDPV12</stp>
        <stp>AQ026565 Corp</stp>
        <stp>nxt_call_dt</stp>
        <stp>[DATA_BBG.xlsx]BBGdata!R124C6</stp>
        <tr r="F124" s="2"/>
      </tp>
      <tp>
        <v>22.789583573546597</v>
        <stp/>
        <stp>##V3_BDPV12</stp>
        <stp>QZ716550 Corp</stp>
        <stp>interval_std_dev</stp>
        <stp>[DATA_BBG.xlsx]BBGdata!R106C18</stp>
        <stp>calc_interval=30d</stp>
        <stp>market_data_override=blp_i_sprd_mid</stp>
        <tr r="R106" s="2"/>
      </tp>
      <tp>
        <v>27.418831128533636</v>
        <stp/>
        <stp>##V3_BDPV12</stp>
        <stp>UV323151 Corp</stp>
        <stp>interval_std_dev</stp>
        <stp>[DATA_BBG.xlsx]BBGdata!R113C18</stp>
        <stp>calc_interval=30d</stp>
        <stp>market_data_override=blp_i_sprd_mid</stp>
        <tr r="R113" s="2"/>
      </tp>
      <tp t="s">
        <v>BB+</v>
        <stp/>
        <stp>##V3_BDPV12</stp>
        <stp>EK888464 Corp</stp>
        <stp>rtg_sp</stp>
        <stp>[DATA_BBG.xlsx]BBGdata!R141C15</stp>
        <tr r="O141" s="2"/>
      </tp>
      <tp t="s">
        <v>BBB-</v>
        <stp/>
        <stp>##V3_BDPV12</stp>
        <stp>EK768069 Corp</stp>
        <stp>rtg_sp</stp>
        <stp>[DATA_BBG.xlsx]BBGdata!R134C15</stp>
        <tr r="O134" s="2"/>
      </tp>
      <tp t="s">
        <v>#N/A N/A</v>
        <stp/>
        <stp>##V3_BDPV12</stp>
        <stp>EK808355 Corp</stp>
        <stp>rtg_sp</stp>
        <stp>[DATA_BBG.xlsx]BBGdata!R165C15</stp>
        <tr r="O165" s="2"/>
      </tp>
      <tp t="s">
        <v>BBB</v>
        <stp/>
        <stp>##V3_BDPV12</stp>
        <stp>EK628291 Corp</stp>
        <stp>rtg_sp</stp>
        <stp>[DATA_BBG.xlsx]BBGdata!R150C15</stp>
        <tr r="O150" s="2"/>
      </tp>
      <tp t="s">
        <v>BB+</v>
        <stp/>
        <stp>##V3_BDPV12</stp>
        <stp>EK588292 Corp</stp>
        <stp>rtg_sp</stp>
        <stp>[DATA_BBG.xlsx]BBGdata!R127C15</stp>
        <tr r="O127" s="2"/>
      </tp>
      <tp t="s">
        <v>NR</v>
        <stp/>
        <stp>##V3_BDPV12</stp>
        <stp>EK858851 Corp</stp>
        <stp>rtg_sp</stp>
        <stp>[DATA_BBG.xlsx]BBGdata!R111C15</stp>
        <tr r="O111" s="2"/>
      </tp>
      <tp t="s">
        <v>NR</v>
        <stp/>
        <stp>##V3_BDPV12</stp>
        <stp>EK858869 Corp</stp>
        <stp>rtg_sp</stp>
        <stp>[DATA_BBG.xlsx]BBGdata!R112C15</stp>
        <tr r="O112" s="2"/>
      </tp>
      <tp t="s">
        <v>Consumer, Non-cyclical</v>
        <stp/>
        <stp>##V3_BDPV12</stp>
        <stp>ZR457518 Corp</stp>
        <stp>industry_sector</stp>
        <stp>[DATA_BBG.xlsx]BBGdata!R21C10</stp>
        <tr r="J21" s="2"/>
      </tp>
      <tp t="s">
        <v>Communications</v>
        <stp/>
        <stp>##V3_BDPV12</stp>
        <stp>ZP707724 Corp</stp>
        <stp>industry_sector</stp>
        <stp>[DATA_BBG.xlsx]BBGdata!R76C10</stp>
        <tr r="J76" s="2"/>
      </tp>
      <tp t="s">
        <v>Utilities</v>
        <stp/>
        <stp>##V3_BDPV12</stp>
        <stp>EK785024 Corp</stp>
        <stp>industry_sector</stp>
        <stp>[DATA_BBG.xlsx]BBGdata!R115C10</stp>
        <tr r="J115" s="2"/>
      </tp>
      <tp t="s">
        <v>Utilities</v>
        <stp/>
        <stp>##V3_BDPV12</stp>
        <stp>EJ516173 Corp</stp>
        <stp>industry_sector</stp>
        <stp>[DATA_BBG.xlsx]BBGdata!R100C10</stp>
        <tr r="J100" s="2"/>
      </tp>
      <tp t="s">
        <v>Utilities</v>
        <stp/>
        <stp>##V3_BDPV12</stp>
        <stp>EK768069 Corp</stp>
        <stp>industry_sector</stp>
        <stp>[DATA_BBG.xlsx]BBGdata!R134C10</stp>
        <tr r="J134" s="2"/>
      </tp>
      <tp t="s">
        <v>Utilities</v>
        <stp/>
        <stp>##V3_BDPV12</stp>
        <stp>EK825033 Corp</stp>
        <stp>industry_sector</stp>
        <stp>[DATA_BBG.xlsx]BBGdata!R129C10</stp>
        <tr r="J129" s="2"/>
      </tp>
      <tp t="s">
        <v>Communications</v>
        <stp/>
        <stp>##V3_BDPV12</stp>
        <stp>AO262498 Corp</stp>
        <stp>industry_sector</stp>
        <stp>[DATA_BBG.xlsx]BBGdata!R195C10</stp>
        <tr r="J195" s="2"/>
      </tp>
      <tp t="s">
        <v>XS0992293901</v>
        <stp/>
        <stp>##V3_BDPV12</stp>
        <stp>EJ917655 Corp</stp>
        <stp>ID_ISIN</stp>
        <stp>[DATA_BBG.xlsx]BBGdata!R3C2</stp>
        <tr r="B3" s="2"/>
      </tp>
      <tp t="s">
        <v>Consumer, Non-cyclical</v>
        <stp/>
        <stp>##V3_BDPV12</stp>
        <stp>EJ891119 Corp</stp>
        <stp>industry_sector</stp>
        <stp>[DATA_BBG.xlsx]BBGdata!R190C10</stp>
        <tr r="J190" s="2"/>
      </tp>
      <tp t="s">
        <v>BE6309987400</v>
        <stp/>
        <stp>##V3_BDPV12</stp>
        <stp>AV915324 Corp</stp>
        <stp>ID_ISIN</stp>
        <stp>[DATA_BBG.xlsx]BBGdata!R4C2</stp>
        <tr r="B4" s="2"/>
      </tp>
      <tp t="s">
        <v>EUR</v>
        <stp/>
        <stp>##V3_BDPV12</stp>
        <stp>EK293278 Corp</stp>
        <stp>crncy</stp>
        <stp>[DATA_BBG.xlsx]BBGdata!R89C8</stp>
        <tr r="H89" s="2"/>
      </tp>
      <tp t="s">
        <v>EUR</v>
        <stp/>
        <stp>##V3_BDPV12</stp>
        <stp>AL243419 Corp</stp>
        <stp>crncy</stp>
        <stp>[DATA_BBG.xlsx]BBGdata!R18C8</stp>
        <tr r="H18" s="2"/>
      </tp>
      <tp t="s">
        <v>EUR</v>
        <stp/>
        <stp>##V3_BDPV12</stp>
        <stp>EK856946 Corp</stp>
        <stp>crncy</stp>
        <stp>[DATA_BBG.xlsx]BBGdata!R22C8</stp>
        <tr r="H22" s="2"/>
      </tp>
      <tp t="s">
        <v>EUR</v>
        <stp/>
        <stp>##V3_BDPV12</stp>
        <stp>EK821917 Corp</stp>
        <stp>crncy</stp>
        <stp>[DATA_BBG.xlsx]BBGdata!R92C8</stp>
        <tr r="H92" s="2"/>
      </tp>
      <tp>
        <v>462.89100000000002</v>
        <stp/>
        <stp>##V3_BDPV12</stp>
        <stp>ZR796862 Corp</stp>
        <stp>interval_high</stp>
        <stp>[DATA_BBG.xlsx]BBGdata!R85C20</stp>
        <stp>calc_interval=30d</stp>
        <stp>market_data_override=blp_i_sprd_mid</stp>
        <tr r="T85" s="2"/>
      </tp>
      <tp>
        <v>432.20600000000002</v>
        <stp/>
        <stp>##V3_BDPV12</stp>
        <stp>ZR796682 Corp</stp>
        <stp>interval_high</stp>
        <stp>[DATA_BBG.xlsx]BBGdata!R84C20</stp>
        <stp>calc_interval=30d</stp>
        <stp>market_data_override=blp_i_sprd_mid</stp>
        <tr r="T84" s="2"/>
      </tp>
      <tp t="s">
        <v>17/06/2029</v>
        <stp/>
        <stp>##V3_BDPV12</stp>
        <stp>BJ980938 Corp</stp>
        <stp>nxt_call_dt</stp>
        <stp>[DATA_BBG.xlsx]BBGdata!R160C6</stp>
        <tr r="F160" s="2"/>
      </tp>
      <tp t="s">
        <v>BHP 5 5/8 10/22/79</v>
        <stp/>
        <stp>##V3_BDPV12</stp>
        <stp>QJ190880 Corp</stp>
        <stp>security name</stp>
        <stp>[DATA_BBG.xlsx]BBGdata!R49C3</stp>
        <tr r="C49" s="2"/>
      </tp>
      <tp t="s">
        <v>OMVAV 6 1/4 PERP</v>
        <stp/>
        <stp>##V3_BDPV12</stp>
        <stp>QJ993374 Corp</stp>
        <stp>security name</stp>
        <stp>[DATA_BBG.xlsx]BBGdata!R32C3</stp>
        <tr r="C32" s="2"/>
      </tp>
      <tp t="s">
        <v>EDF 4 1/8 PERP</v>
        <stp/>
        <stp>##V3_BDPV12</stp>
        <stp>EK024532 Corp</stp>
        <stp>security name</stp>
        <stp>[DATA_BBG.xlsx]BBGdata!R95C3</stp>
        <tr r="C95" s="2"/>
      </tp>
      <tp>
        <v>338.28646850585938</v>
        <stp/>
        <stp>##V3_BDPV12</stp>
        <stp>ZQ513315 Corp</stp>
        <stp>blp_i_sprd_mid</stp>
        <stp>[DATA_BBG.xlsx]BBGdata!R9C13</stp>
        <tr r="M9" s="2"/>
      </tp>
      <tp t="s">
        <v>MRKGR 3 3/8 12/12/74</v>
        <stp/>
        <stp>##V3_BDPV12</stp>
        <stp>EK648265 Corp</stp>
        <stp>security name</stp>
        <stp>[DATA_BBG.xlsx]BBGdata!R12C3</stp>
        <tr r="C12" s="2"/>
      </tp>
      <tp t="s">
        <v>MRKGR 2 5/8 12/12/74</v>
        <stp/>
        <stp>##V3_BDPV12</stp>
        <stp>EK634166 Corp</stp>
        <stp>security name</stp>
        <stp>[DATA_BBG.xlsx]BBGdata!R11C3</stp>
        <tr r="C11" s="2"/>
      </tp>
      <tp t="s">
        <v>01/04/2021</v>
        <stp/>
        <stp>##V3_BDPV12</stp>
        <stp>EK770296 Corp</stp>
        <stp>nxt_call_dt</stp>
        <stp>[DATA_BBG.xlsx]BBGdata!R137C6</stp>
        <tr r="F137" s="2"/>
      </tp>
      <tp t="s">
        <v>14/12/2022</v>
        <stp/>
        <stp>##V3_BDPV12</stp>
        <stp>AN880322 Corp</stp>
        <stp>nxt_call_dt</stp>
        <stp>[DATA_BBG.xlsx]BBGdata!R153C6</stp>
        <tr r="F153" s="2"/>
      </tp>
      <tp t="s">
        <v>SEVFP 2 7/8 PERP</v>
        <stp/>
        <stp>##V3_BDPV12</stp>
        <stp>AN206662 Corp</stp>
        <stp>security name</stp>
        <stp>[DATA_BBG.xlsx]BBGdata!R93C3</stp>
        <tr r="C93" s="2"/>
      </tp>
      <tp t="s">
        <v>24/07/2023</v>
        <stp/>
        <stp>##V3_BDPV12</stp>
        <stp>AS256491 Corp</stp>
        <stp>nxt_call_dt</stp>
        <stp>[DATA_BBG.xlsx]BBGdata!R185C6</stp>
        <tr r="F185" s="2"/>
      </tp>
      <tp t="s">
        <v>Technology</v>
        <stp/>
        <stp>##V3_BDPV12</stp>
        <stp>ZR796862 Corp</stp>
        <stp>industry_sector</stp>
        <stp>[DATA_BBG.xlsx]BBGdata!R85C10</stp>
        <tr r="J85" s="2"/>
      </tp>
      <tp t="s">
        <v>Communications</v>
        <stp/>
        <stp>##V3_BDPV12</stp>
        <stp>ZQ376350 Corp</stp>
        <stp>industry_sector</stp>
        <stp>[DATA_BBG.xlsx]BBGdata!R58C10</stp>
        <tr r="J58" s="2"/>
      </tp>
      <tp t="s">
        <v>Technology</v>
        <stp/>
        <stp>##V3_BDPV12</stp>
        <stp>ZR796682 Corp</stp>
        <stp>industry_sector</stp>
        <stp>[DATA_BBG.xlsx]BBGdata!R84C10</stp>
        <tr r="J84" s="2"/>
      </tp>
      <tp t="s">
        <v>Consumer, Cyclical</v>
        <stp/>
        <stp>##V3_BDPV12</stp>
        <stp>EK337178 Corp</stp>
        <stp>industry_sector</stp>
        <stp>[DATA_BBG.xlsx]BBGdata!R162C10</stp>
        <tr r="J162" s="2"/>
      </tp>
      <tp t="s">
        <v>Communications</v>
        <stp/>
        <stp>##V3_BDPV12</stp>
        <stp>AO262515 Corp</stp>
        <stp>industry_sector</stp>
        <stp>[DATA_BBG.xlsx]BBGdata!R196C10</stp>
        <tr r="J196" s="2"/>
      </tp>
      <tp t="s">
        <v>XS1323897485</v>
        <stp/>
        <stp>##V3_BDPV12</stp>
        <stp>QJ937853 Corp</stp>
        <stp>ID_ISIN</stp>
        <stp>[DATA_BBG.xlsx]BBGdata!R2C2</stp>
        <tr r="B2" s="2"/>
      </tp>
      <tp t="s">
        <v>Utilities</v>
        <stp/>
        <stp>##V3_BDPV12</stp>
        <stp>AM888722 Corp</stp>
        <stp>industry_sector</stp>
        <stp>[DATA_BBG.xlsx]BBGdata!R114C10</stp>
        <tr r="J114" s="2"/>
      </tp>
      <tp t="s">
        <v>CALLABLE</v>
        <stp/>
        <stp>##V3_BDPV12</stp>
        <stp>ZQ512606 Corp</stp>
        <stp>mty_typ</stp>
        <stp>[DATA_BBG.xlsx]BBGdata!R8C7</stp>
        <tr r="G8" s="2"/>
      </tp>
      <tp t="s">
        <v>CALLABLE</v>
        <stp/>
        <stp>##V3_BDPV12</stp>
        <stp>ZQ513315 Corp</stp>
        <stp>mty_typ</stp>
        <stp>[DATA_BBG.xlsx]BBGdata!R9C7</stp>
        <tr r="G9" s="2"/>
      </tp>
      <tp t="s">
        <v>GBP</v>
        <stp/>
        <stp>##V3_BDPV12</stp>
        <stp>EK041241 Corp</stp>
        <stp>crncy</stp>
        <stp>[DATA_BBG.xlsx]BBGdata!R68C8</stp>
        <tr r="H68" s="2"/>
      </tp>
      <tp t="s">
        <v>EUR</v>
        <stp/>
        <stp>##V3_BDPV12</stp>
        <stp>BK123260 Corp</stp>
        <stp>crncy</stp>
        <stp>[DATA_BBG.xlsx]BBGdata!R38C8</stp>
        <tr r="H38" s="2"/>
      </tp>
      <tp t="s">
        <v>EUR</v>
        <stp/>
        <stp>##V3_BDPV12</stp>
        <stp>EJ814830 Corp</stp>
        <stp>crncy</stp>
        <stp>[DATA_BBG.xlsx]BBGdata!R53C8</stp>
        <tr r="H53" s="2"/>
      </tp>
      <tp>
        <v>261.32255455004253</v>
        <stp/>
        <stp>##V3_BDPV12</stp>
        <stp>QJ190880 Corp</stp>
        <stp>interval_high</stp>
        <stp>[DATA_BBG.xlsx]BBGdata!R49C20</stp>
        <stp>calc_interval=30d</stp>
        <stp>market_data_override=blp_i_sprd_mid</stp>
        <tr r="T49" s="2"/>
      </tp>
      <tp>
        <v>360.98718410973714</v>
        <stp/>
        <stp>##V3_BDPV12</stp>
        <stp>QJ191077 Corp</stp>
        <stp>interval_high</stp>
        <stp>[DATA_BBG.xlsx]BBGdata!R52C20</stp>
        <stp>calc_interval=30d</stp>
        <stp>market_data_override=blp_i_sprd_mid</stp>
        <tr r="T52" s="2"/>
      </tp>
      <tp>
        <v>269.03136612021854</v>
        <stp/>
        <stp>##V3_BDPV12</stp>
        <stp>QJ190690 Corp</stp>
        <stp>interval_high</stp>
        <stp>[DATA_BBG.xlsx]BBGdata!R48C20</stp>
        <stp>calc_interval=30d</stp>
        <stp>market_data_override=blp_i_sprd_mid</stp>
        <tr r="T48" s="2"/>
      </tp>
      <tp>
        <v>337.3486166607164</v>
        <stp/>
        <stp>##V3_BDPV12</stp>
        <stp>QJ201812 Corp</stp>
        <stp>interval_high</stp>
        <stp>[DATA_BBG.xlsx]BBGdata!R50C20</stp>
        <stp>calc_interval=30d</stp>
        <stp>market_data_override=blp_i_sprd_mid</stp>
        <tr r="T50" s="2"/>
      </tp>
      <tp>
        <v>319.93975212397083</v>
        <stp/>
        <stp>##V3_BDPV12</stp>
        <stp>QJ201811 Corp</stp>
        <stp>interval_high</stp>
        <stp>[DATA_BBG.xlsx]BBGdata!R51C20</stp>
        <stp>calc_interval=30d</stp>
        <stp>market_data_override=blp_i_sprd_mid</stp>
        <tr r="T51" s="2"/>
      </tp>
      <tp>
        <v>249.92699999999999</v>
        <stp/>
        <stp>##V3_BDPV12</stp>
        <stp>QZ730280 Corp</stp>
        <stp>interval_high</stp>
        <stp>[DATA_BBG.xlsx]BBGdata!R44C20</stp>
        <stp>calc_interval=30d</stp>
        <stp>market_data_override=blp_i_sprd_mid</stp>
        <tr r="T44" s="2"/>
      </tp>
      <tp>
        <v>260.30399999999997</v>
        <stp/>
        <stp>##V3_BDPV12</stp>
        <stp>QZ730458 Corp</stp>
        <stp>interval_high</stp>
        <stp>[DATA_BBG.xlsx]BBGdata!R47C20</stp>
        <stp>calc_interval=30d</stp>
        <stp>market_data_override=blp_i_sprd_mid</stp>
        <tr r="T47" s="2"/>
      </tp>
      <tp>
        <v>302.18099999999998</v>
        <stp/>
        <stp>##V3_BDPV12</stp>
        <stp>UV853118 Corp</stp>
        <stp>interval_high</stp>
        <stp>[DATA_BBG.xlsx]BBGdata!R30C20</stp>
        <stp>calc_interval=30d</stp>
        <stp>market_data_override=blp_i_sprd_mid</stp>
        <tr r="T30" s="2"/>
      </tp>
      <tp t="s">
        <v>01/12/2021</v>
        <stp/>
        <stp>##V3_BDPV12</stp>
        <stp>EK605885 Corp</stp>
        <stp>nxt_call_dt</stp>
        <stp>[DATA_BBG.xlsx]BBGdata!R145C6</stp>
        <tr r="F145" s="2"/>
      </tp>
      <tp t="s">
        <v>TELEFO 5 7/8 PERP</v>
        <stp/>
        <stp>##V3_BDPV12</stp>
        <stp>EK143492 Corp</stp>
        <stp>security name</stp>
        <stp>[DATA_BBG.xlsx]BBGdata!R73C3</stp>
        <tr r="C73" s="2"/>
      </tp>
      <tp t="s">
        <v>ORAFP 4 PERP</v>
        <stp/>
        <stp>##V3_BDPV12</stp>
        <stp>EK508481 Corp</stp>
        <stp>security name</stp>
        <stp>[DATA_BBG.xlsx]BBGdata!R63C3</stp>
        <tr r="C63" s="2"/>
      </tp>
      <tp>
        <v>297.72036743164063</v>
        <stp/>
        <stp>##V3_BDPV12</stp>
        <stp>EK352403 Corp</stp>
        <stp>blp_i_sprd_mid</stp>
        <stp>[DATA_BBG.xlsx]BBGdata!R7C13</stp>
        <tr r="M7" s="2"/>
      </tp>
      <tp t="s">
        <v>19/07/2027</v>
        <stp/>
        <stp>##V3_BDPV12</stp>
        <stp>AO262515 Corp</stp>
        <stp>nxt_call_dt</stp>
        <stp>[DATA_BBG.xlsx]BBGdata!R196C6</stp>
        <tr r="F196" s="2"/>
      </tp>
      <tp t="s">
        <v>19/03/2027</v>
        <stp/>
        <stp>##V3_BDPV12</stp>
        <stp>EK785024 Corp</stp>
        <stp>nxt_call_dt</stp>
        <stp>[DATA_BBG.xlsx]BBGdata!R115C6</stp>
        <tr r="F115" s="2"/>
      </tp>
      <tp t="s">
        <v>24/03/2021</v>
        <stp/>
        <stp>##V3_BDPV12</stp>
        <stp>EK131366 Corp</stp>
        <stp>nxt_call_dt</stp>
        <stp>[DATA_BBG.xlsx]BBGdata!R151C6</stp>
        <tr r="F151" s="2"/>
      </tp>
      <tp t="s">
        <v>24/09/2023</v>
        <stp/>
        <stp>##V3_BDPV12</stp>
        <stp>EJ843360 Corp</stp>
        <stp>nxt_call_dt</stp>
        <stp>[DATA_BBG.xlsx]BBGdata!R123C6</stp>
        <tr r="F123" s="2"/>
      </tp>
      <tp t="s">
        <v>20/03/2030</v>
        <stp/>
        <stp>##V3_BDPV12</stp>
        <stp>EK811579 Corp</stp>
        <stp>nxt_call_dt</stp>
        <stp>[DATA_BBG.xlsx]BBGdata!R161C6</stp>
        <tr r="F161" s="2"/>
      </tp>
      <tp t="s">
        <v>18/02/2022</v>
        <stp/>
        <stp>##V3_BDPV12</stp>
        <stp>EK753416 Corp</stp>
        <stp>nxt_call_dt</stp>
        <stp>[DATA_BBG.xlsx]BBGdata!R183C6</stp>
        <tr r="F183" s="2"/>
      </tp>
      <tp t="s">
        <v>24/08/2024</v>
        <stp/>
        <stp>##V3_BDPV12</stp>
        <stp>AQ077157 Corp</stp>
        <stp>nxt_call_dt</stp>
        <stp>[DATA_BBG.xlsx]BBGdata!R143C6</stp>
        <tr r="F143" s="2"/>
      </tp>
      <tp t="s">
        <v>09/08/2023</v>
        <stp/>
        <stp>##V3_BDPV12</stp>
        <stp>AS322477 Corp</stp>
        <stp>nxt_call_dt</stp>
        <stp>[DATA_BBG.xlsx]BBGdata!R186C6</stp>
        <tr r="F186" s="2"/>
      </tp>
      <tp t="s">
        <v>31/07/2024</v>
        <stp/>
        <stp>##V3_BDPV12</stp>
        <stp>AZ920495 Corp</stp>
        <stp>nxt_call_dt</stp>
        <stp>[DATA_BBG.xlsx]BBGdata!R194C6</stp>
        <tr r="F194" s="2"/>
      </tp>
      <tp t="s">
        <v>Communications</v>
        <stp/>
        <stp>##V3_BDPV12</stp>
        <stp>ZP991036 Corp</stp>
        <stp>industry_sector</stp>
        <stp>[DATA_BBG.xlsx]BBGdata!R86C10</stp>
        <tr r="J86" s="2"/>
      </tp>
      <tp t="s">
        <v>Utilities</v>
        <stp/>
        <stp>##V3_BDPV12</stp>
        <stp>ZR441424 Corp</stp>
        <stp>industry_sector</stp>
        <stp>[DATA_BBG.xlsx]BBGdata!R94C10</stp>
        <tr r="J94" s="2"/>
      </tp>
      <tp t="s">
        <v>Utilities</v>
        <stp/>
        <stp>##V3_BDPV12</stp>
        <stp>EJ670730 Corp</stp>
        <stp>industry_sector</stp>
        <stp>[DATA_BBG.xlsx]BBGdata!R118C10</stp>
        <tr r="J118" s="2"/>
      </tp>
      <tp t="s">
        <v>Utilities</v>
        <stp/>
        <stp>##V3_BDPV12</stp>
        <stp>EK024610 Corp</stp>
        <stp>industry_sector</stp>
        <stp>[DATA_BBG.xlsx]BBGdata!R101C10</stp>
        <tr r="J101" s="2"/>
      </tp>
      <tp t="s">
        <v>Consumer, Cyclical</v>
        <stp/>
        <stp>##V3_BDPV12</stp>
        <stp>AN880326 Corp</stp>
        <stp>industry_sector</stp>
        <stp>[DATA_BBG.xlsx]BBGdata!R158C10</stp>
        <tr r="J158" s="2"/>
      </tp>
      <tp t="s">
        <v>Consumer, Cyclical</v>
        <stp/>
        <stp>##V3_BDPV12</stp>
        <stp>AN880322 Corp</stp>
        <stp>industry_sector</stp>
        <stp>[DATA_BBG.xlsx]BBGdata!R153C10</stp>
        <tr r="J153" s="2"/>
      </tp>
      <tp t="s">
        <v>Utilities</v>
        <stp/>
        <stp>##V3_BDPV12</stp>
        <stp>BK293686 Corp</stp>
        <stp>industry_sector</stp>
        <stp>[DATA_BBG.xlsx]BBGdata!R138C10</stp>
        <tr r="J138" s="2"/>
      </tp>
      <tp t="s">
        <v>Consumer, Cyclical</v>
        <stp/>
        <stp>##V3_BDPV12</stp>
        <stp>EK811633 Corp</stp>
        <stp>industry_sector</stp>
        <stp>[DATA_BBG.xlsx]BBGdata!R152C10</stp>
        <tr r="J152" s="2"/>
      </tp>
      <tp t="s">
        <v>PERP/CALL</v>
        <stp/>
        <stp>##V3_BDPV12</stp>
        <stp>QJ937566 Corp</stp>
        <stp>mty_typ</stp>
        <stp>[DATA_BBG.xlsx]BBGdata!R5C7</stp>
        <tr r="G5" s="2"/>
      </tp>
      <tp t="s">
        <v>EUR</v>
        <stp/>
        <stp>##V3_BDPV12</stp>
        <stp>EK024568 Corp</stp>
        <stp>crncy</stp>
        <stp>[DATA_BBG.xlsx]BBGdata!R98C8</stp>
        <tr r="H98" s="2"/>
      </tp>
      <tp t="s">
        <v>GBP</v>
        <stp/>
        <stp>##V3_BDPV12</stp>
        <stp>EJ814840 Corp</stp>
        <stp>crncy</stp>
        <stp>[DATA_BBG.xlsx]BBGdata!R54C8</stp>
        <tr r="H54" s="2"/>
      </tp>
      <tp>
        <v>325.11799999999999</v>
        <stp/>
        <stp>##V3_BDPV12</stp>
        <stp>ZR441424 Corp</stp>
        <stp>interval_high</stp>
        <stp>[DATA_BBG.xlsx]BBGdata!R94C20</stp>
        <stp>calc_interval=30d</stp>
        <stp>market_data_override=blp_i_sprd_mid</stp>
        <tr r="T94" s="2"/>
      </tp>
      <tp t="s">
        <v>15/09/2021</v>
        <stp/>
        <stp>##V3_BDPV12</stp>
        <stp>EK013966 Corp</stp>
        <stp>nxt_call_dt</stp>
        <stp>[DATA_BBG.xlsx]BBGdata!R122C6</stp>
        <tr r="F122" s="2"/>
      </tp>
      <tp t="s">
        <v>14/01/2026</v>
        <stp/>
        <stp>##V3_BDPV12</stp>
        <stp>BK290986 Corp</stp>
        <stp>nxt_call_dt</stp>
        <stp>[DATA_BBG.xlsx]BBGdata!R136C6</stp>
        <tr r="F136" s="2"/>
      </tp>
      <tp t="s">
        <v>BERTEL 3 04/23/75</v>
        <stp/>
        <stp>##V3_BDPV12</stp>
        <stp>EK848378 Corp</stp>
        <stp>security name</stp>
        <stp>[DATA_BBG.xlsx]BBGdata!R55C3</stp>
        <tr r="C55" s="2"/>
      </tp>
      <tp t="s">
        <v>REPSM 4.247 PERP</v>
        <stp/>
        <stp>##V3_BDPV12</stp>
        <stp>BJ815149 Corp</stp>
        <stp>security name</stp>
        <stp>[DATA_BBG.xlsx]BBGdata!R36C3</stp>
        <tr r="C36" s="2"/>
      </tp>
      <tp t="s">
        <v>ORAFP 5 1/4 PERP</v>
        <stp/>
        <stp>##V3_BDPV12</stp>
        <stp>EK041235 Corp</stp>
        <stp>security name</stp>
        <stp>[DATA_BBG.xlsx]BBGdata!R64C3</stp>
        <tr r="C64" s="2"/>
      </tp>
      <tp t="s">
        <v>31/01/2024</v>
        <stp/>
        <stp>##V3_BDPV12</stp>
        <stp>EJ891119 Corp</stp>
        <stp>nxt_call_dt</stp>
        <stp>[DATA_BBG.xlsx]BBGdata!R190C6</stp>
        <tr r="F190" s="2"/>
      </tp>
      <tp t="s">
        <v>26/06/2023</v>
        <stp/>
        <stp>##V3_BDPV12</stp>
        <stp>EJ723329 Corp</stp>
        <stp>nxt_call_dt</stp>
        <stp>[DATA_BBG.xlsx]BBGdata!R142C6</stp>
        <tr r="F142" s="2"/>
      </tp>
      <tp t="s">
        <v>21/07/2023</v>
        <stp/>
        <stp>##V3_BDPV12</stp>
        <stp>AN964724 Corp</stp>
        <stp>nxt_call_dt</stp>
        <stp>[DATA_BBG.xlsx]BBGdata!R181C6</stp>
        <tr r="F181" s="2"/>
      </tp>
      <tp t="s">
        <v>09/02/2021</v>
        <stp/>
        <stp>##V3_BDPV12</stp>
        <stp>EK523297 Corp</stp>
        <stp>nxt_call_dt</stp>
        <stp>[DATA_BBG.xlsx]BBGdata!R192C6</stp>
        <tr r="F192" s="2"/>
      </tp>
      <tp t="s">
        <v>17/06/2025</v>
        <stp/>
        <stp>##V3_BDPV12</stp>
        <stp>BJ980509 Corp</stp>
        <stp>nxt_call_dt</stp>
        <stp>[DATA_BBG.xlsx]BBGdata!R156C6</stp>
        <tr r="F156" s="2"/>
      </tp>
      <tp t="s">
        <v>25/06/2024</v>
        <stp/>
        <stp>##V3_BDPV12</stp>
        <stp>AZ207973 Corp</stp>
        <stp>nxt_call_dt</stp>
        <stp>[DATA_BBG.xlsx]BBGdata!R182C6</stp>
        <tr r="F182" s="2"/>
      </tp>
      <tp t="s">
        <v>26/03/2024</v>
        <stp/>
        <stp>##V3_BDPV12</stp>
        <stp>AR810587 Corp</stp>
        <stp>nxt_call_dt</stp>
        <stp>[DATA_BBG.xlsx]BBGdata!R125C6</stp>
        <tr r="F125" s="2"/>
      </tp>
      <tp>
        <v>28.32897000874414</v>
        <stp/>
        <stp>##V3_BDPV12</stp>
        <stp>QZ509895 Corp</stp>
        <stp>interval_std_dev</stp>
        <stp>[DATA_BBG.xlsx]BBGdata!R184C18</stp>
        <stp>calc_interval=30d</stp>
        <stp>market_data_override=blp_i_sprd_mid</stp>
        <tr r="R184" s="2"/>
      </tp>
      <tp t="s">
        <v>Industrial</v>
        <stp/>
        <stp>##V3_BDPV12</stp>
        <stp>ZQ100348 Corp</stp>
        <stp>industry_sector</stp>
        <stp>[DATA_BBG.xlsx]BBGdata!R29C10</stp>
        <tr r="J29" s="2"/>
      </tp>
      <tp t="s">
        <v>Communications</v>
        <stp/>
        <stp>##V3_BDPV12</stp>
        <stp>ZP870673 Corp</stp>
        <stp>industry_sector</stp>
        <stp>[DATA_BBG.xlsx]BBGdata!R60C10</stp>
        <tr r="J60" s="2"/>
      </tp>
      <tp t="s">
        <v>Communications</v>
        <stp/>
        <stp>##V3_BDPV12</stp>
        <stp>ZR570567 Corp</stp>
        <stp>industry_sector</stp>
        <stp>[DATA_BBG.xlsx]BBGdata!R67C10</stp>
        <tr r="J67" s="2"/>
      </tp>
      <tp t="s">
        <v>Utilities</v>
        <stp/>
        <stp>##V3_BDPV12</stp>
        <stp>EK872764 Corp</stp>
        <stp>industry_sector</stp>
        <stp>[DATA_BBG.xlsx]BBGdata!R128C10</stp>
        <tr r="J128" s="2"/>
      </tp>
      <tp t="s">
        <v>DE000A14J611</v>
        <stp/>
        <stp>##V3_BDPV12</stp>
        <stp>EK834863 Corp</stp>
        <stp>ID_ISIN</stp>
        <stp>[DATA_BBG.xlsx]BBGdata!R6C2</stp>
        <tr r="B6" s="2"/>
      </tp>
      <tp t="s">
        <v>Consumer, Cyclical</v>
        <stp/>
        <stp>##V3_BDPV12</stp>
        <stp>EJ811600 Corp</stp>
        <stp>industry_sector</stp>
        <stp>[DATA_BBG.xlsx]BBGdata!R154C10</stp>
        <tr r="J154" s="2"/>
      </tp>
      <tp t="s">
        <v>GBP</v>
        <stp/>
        <stp>##V3_BDPV12</stp>
        <stp>BK123548 Corp</stp>
        <stp>crncy</stp>
        <stp>[DATA_BBG.xlsx]BBGdata!R39C8</stp>
        <tr r="H39" s="2"/>
      </tp>
      <tp t="s">
        <v>EUR</v>
        <stp/>
        <stp>##V3_BDPV12</stp>
        <stp>AL211915 Corp</stp>
        <stp>crncy</stp>
        <stp>[DATA_BBG.xlsx]BBGdata!R62C8</stp>
        <tr r="H62" s="2"/>
      </tp>
      <tp t="s">
        <v>GBP</v>
        <stp/>
        <stp>##V3_BDPV12</stp>
        <stp>EK508571 Corp</stp>
        <stp>crncy</stp>
        <stp>[DATA_BBG.xlsx]BBGdata!R69C8</stp>
        <tr r="H69" s="2"/>
      </tp>
      <tp t="s">
        <v>EUR</v>
        <stp/>
        <stp>##V3_BDPV12</stp>
        <stp>EK814844 Corp</stp>
        <stp>crncy</stp>
        <stp>[DATA_BBG.xlsx]BBGdata!R34C8</stp>
        <tr r="H34" s="2"/>
      </tp>
      <tp>
        <v>492.86599999999999</v>
        <stp/>
        <stp>##V3_BDPV12</stp>
        <stp>ZP991036 Corp</stp>
        <stp>interval_high</stp>
        <stp>[DATA_BBG.xlsx]BBGdata!R86C20</stp>
        <stp>calc_interval=30d</stp>
        <stp>market_data_override=blp_i_sprd_mid</stp>
        <tr r="T86" s="2"/>
      </tp>
      <tp t="s">
        <v>29/01/2023</v>
        <stp/>
        <stp>##V3_BDPV12</stp>
        <stp>EJ530879 Corp</stp>
        <stp>nxt_call_dt</stp>
        <stp>[DATA_BBG.xlsx]BBGdata!R102C6</stp>
        <tr r="F102" s="2"/>
      </tp>
      <tp t="s">
        <v>02/04/2021</v>
        <stp/>
        <stp>##V3_BDPV12</stp>
        <stp>EK117900 Corp</stp>
        <stp>nxt_call_dt</stp>
        <stp>[DATA_BBG.xlsx]BBGdata!R105C6</stp>
        <tr r="F105" s="2"/>
      </tp>
      <tp t="s">
        <v>DBOERS 1 1/4 06/16/47</v>
        <stp/>
        <stp>##V3_BDPV12</stp>
        <stp>BJ924355 Corp</stp>
        <stp>security name</stp>
        <stp>[DATA_BBG.xlsx]BBGdata!R27C3</stp>
        <tr r="C27" s="2"/>
      </tp>
      <tp t="s">
        <v>TOTAL 2 5/8 PERP</v>
        <stp/>
        <stp>##V3_BDPV12</stp>
        <stp>EK755342 Corp</stp>
        <stp>security name</stp>
        <stp>[DATA_BBG.xlsx]BBGdata!R46C3</stp>
        <tr r="C46" s="2"/>
      </tp>
      <tp t="s">
        <v>KPN 7 03/28/73</v>
        <stp/>
        <stp>##V3_BDPV12</stp>
        <stp>EJ606316 Corp</stp>
        <stp>security name</stp>
        <stp>[DATA_BBG.xlsx]BBGdata!R57C3</stp>
        <tr r="C57" s="2"/>
      </tp>
      <tp t="s">
        <v>BPLN 3 1/4 PERP</v>
        <stp/>
        <stp>##V3_BDPV12</stp>
        <stp>BK122273 Corp</stp>
        <stp>security name</stp>
        <stp>[DATA_BBG.xlsx]BBGdata!R37C3</stp>
        <tr r="C37" s="2"/>
      </tp>
      <tp t="s">
        <v>12/01/2025</v>
        <stp/>
        <stp>##V3_BDPV12</stp>
        <stp>AZ576858 Corp</stp>
        <stp>nxt_call_dt</stp>
        <stp>[DATA_BBG.xlsx]BBGdata!R180C6</stp>
        <tr r="F180" s="2"/>
      </tp>
      <tp t="s">
        <v>25/01/2026</v>
        <stp/>
        <stp>##V3_BDPV12</stp>
        <stp>AS146490 Corp</stp>
        <stp>nxt_call_dt</stp>
        <stp>[DATA_BBG.xlsx]BBGdata!R170C6</stp>
        <tr r="F170" s="2"/>
      </tp>
      <tp>
        <v>25.424206714595883</v>
        <stp/>
        <stp>##V3_BDPV12</stp>
        <stp>ZS668300 Corp</stp>
        <stp>interval_std_dev</stp>
        <stp>[DATA_BBG.xlsx]BBGdata!R119C18</stp>
        <stp>calc_interval=30d</stp>
        <stp>market_data_override=blp_i_sprd_mid</stp>
        <tr r="R119" s="2"/>
      </tp>
      <tp t="s">
        <v>05/08/2024</v>
        <stp/>
        <stp>##V3_BDPV12</stp>
        <stp>AZ851393 Corp</stp>
        <stp>nxt_call_dt</stp>
        <stp>[DATA_BBG.xlsx]BBGdata!R107C6</stp>
        <tr r="F107" s="2"/>
      </tp>
      <tp t="s">
        <v>BB+</v>
        <stp/>
        <stp>##V3_BDPV12</stp>
        <stp>AM888722 Corp</stp>
        <stp>rtg_sp</stp>
        <stp>[DATA_BBG.xlsx]BBGdata!R114C15</stp>
        <tr r="O114" s="2"/>
      </tp>
      <tp t="s">
        <v>Communications</v>
        <stp/>
        <stp>##V3_BDPV12</stp>
        <stp>QZ498658 Corp</stp>
        <stp>industry_sector</stp>
        <stp>[DATA_BBG.xlsx]BBGdata!R70C10</stp>
        <tr r="J70" s="2"/>
      </tp>
      <tp t="s">
        <v>Communications</v>
        <stp/>
        <stp>##V3_BDPV12</stp>
        <stp>ZS023353 Corp</stp>
        <stp>industry_sector</stp>
        <stp>[DATA_BBG.xlsx]BBGdata!R65C10</stp>
        <tr r="J65" s="2"/>
      </tp>
      <tp t="s">
        <v>BB *-</v>
        <stp/>
        <stp>##V3_BDPV12</stp>
        <stp>AW798439 Corp</stp>
        <stp>rtg_sp</stp>
        <stp>[DATA_BBG.xlsx]BBGdata!R163C15</stp>
        <tr r="O163" s="2"/>
      </tp>
      <tp t="s">
        <v>A</v>
        <stp/>
        <stp>##V3_BDPV12</stp>
        <stp>AR008123 Corp</stp>
        <stp>rtg_sp</stp>
        <stp>[DATA_BBG.xlsx]BBGdata!R140C15</stp>
        <tr r="O140" s="2"/>
      </tp>
      <tp t="s">
        <v>Financial</v>
        <stp/>
        <stp>##V3_BDPV12</stp>
        <stp>EK753416 Corp</stp>
        <stp>industry_sector</stp>
        <stp>[DATA_BBG.xlsx]BBGdata!R183C10</stp>
        <tr r="J183" s="2"/>
      </tp>
      <tp t="s">
        <v>Utilities</v>
        <stp/>
        <stp>##V3_BDPV12</stp>
        <stp>EK888464 Corp</stp>
        <stp>industry_sector</stp>
        <stp>[DATA_BBG.xlsx]BBGdata!R141C10</stp>
        <tr r="J141" s="2"/>
      </tp>
      <tp t="s">
        <v>CALLABLE</v>
        <stp/>
        <stp>##V3_BDPV12</stp>
        <stp>EK834863 Corp</stp>
        <stp>mty_typ</stp>
        <stp>[DATA_BBG.xlsx]BBGdata!R6C7</stp>
        <tr r="G6" s="2"/>
      </tp>
      <tp t="s">
        <v>Consumer, Cyclical</v>
        <stp/>
        <stp>##V3_BDPV12</stp>
        <stp>BJ980509 Corp</stp>
        <stp>industry_sector</stp>
        <stp>[DATA_BBG.xlsx]BBGdata!R156C10</stp>
        <tr r="J156" s="2"/>
      </tp>
      <tp t="s">
        <v>EUR</v>
        <stp/>
        <stp>##V3_BDPV12</stp>
        <stp>EK864970 Corp</stp>
        <stp>crncy</stp>
        <stp>[DATA_BBG.xlsx]BBGdata!R56C8</stp>
        <tr r="H56" s="2"/>
      </tp>
      <tp t="s">
        <v>EUR</v>
        <stp/>
        <stp>##V3_BDPV12</stp>
        <stp>QJ190690 Corp</stp>
        <stp>crncy</stp>
        <stp>[DATA_BBG.xlsx]BBGdata!R48C8</stp>
        <tr r="H48" s="2"/>
      </tp>
      <tp t="s">
        <v>02/04/2021</v>
        <stp/>
        <stp>##V3_BDPV12</stp>
        <stp>EK117900 Corp</stp>
        <stp>nxt_call_dt</stp>
        <stp>[DATA_BBG.xlsx]BBGdata!R104C6</stp>
        <tr r="F104" s="2"/>
      </tp>
      <tp t="s">
        <v>19/07/2023</v>
        <stp/>
        <stp>##V3_BDPV12</stp>
        <stp>AO262498 Corp</stp>
        <stp>nxt_call_dt</stp>
        <stp>[DATA_BBG.xlsx]BBGdata!R195C6</stp>
        <tr r="F195" s="2"/>
      </tp>
      <tp t="s">
        <v>FIRMEN 3 3/4 PERP</v>
        <stp/>
        <stp>##V3_BDPV12</stp>
        <stp>BJ736567 Corp</stp>
        <stp>security name</stp>
        <stp>[DATA_BBG.xlsx]BBGdata!R10C3</stp>
        <tr r="C10" s="2"/>
      </tp>
      <tp t="s">
        <v>EDF 5 3/8 PERP</v>
        <stp/>
        <stp>##V3_BDPV12</stp>
        <stp>EJ516233 Corp</stp>
        <stp>security name</stp>
        <stp>[DATA_BBG.xlsx]BBGdata!R97C3</stp>
        <tr r="C97" s="2"/>
      </tp>
      <tp t="s">
        <v>20/03/2022</v>
        <stp/>
        <stp>##V3_BDPV12</stp>
        <stp>EK811633 Corp</stp>
        <stp>nxt_call_dt</stp>
        <stp>[DATA_BBG.xlsx]BBGdata!R152C6</stp>
        <tr r="F152" s="2"/>
      </tp>
      <tp t="s">
        <v>24/08/2023</v>
        <stp/>
        <stp>##V3_BDPV12</stp>
        <stp>AS640422 Corp</stp>
        <stp>nxt_call_dt</stp>
        <stp>[DATA_BBG.xlsx]BBGdata!R117C6</stp>
        <tr r="F117" s="2"/>
      </tp>
      <tp t="s">
        <v>08/07/2023</v>
        <stp/>
        <stp>##V3_BDPV12</stp>
        <stp>AR936992 Corp</stp>
        <stp>nxt_call_dt</stp>
        <stp>[DATA_BBG.xlsx]BBGdata!R171C6</stp>
        <tr r="F171" s="2"/>
      </tp>
      <tp t="s">
        <v>#N/A N/A</v>
        <stp/>
        <stp>##V3_BDPV12</stp>
        <stp>AM679347 Corp</stp>
        <stp>rtg_sp</stp>
        <stp>[DATA_BBG.xlsx]BBGdata!R193C15</stp>
        <tr r="O193" s="2"/>
      </tp>
      <tp t="s">
        <v>BB+</v>
        <stp/>
        <stp>##V3_BDPV12</stp>
        <stp>AP909674 Corp</stp>
        <stp>rtg_sp</stp>
        <stp>[DATA_BBG.xlsx]BBGdata!R167C15</stp>
        <tr r="O167" s="2"/>
      </tp>
      <tp t="s">
        <v>Basic Materials</v>
        <stp/>
        <stp>##V3_BDPV12</stp>
        <stp>ZP482524 Corp</stp>
        <stp>industry_sector</stp>
        <stp>[DATA_BBG.xlsx]BBGdata!R17C10</stp>
        <tr r="J17" s="2"/>
      </tp>
      <tp t="s">
        <v>Utilities</v>
        <stp/>
        <stp>##V3_BDPV12</stp>
        <stp>ZQ782646 Corp</stp>
        <stp>industry_sector</stp>
        <stp>[DATA_BBG.xlsx]BBGdata!R99C10</stp>
        <tr r="J99" s="2"/>
      </tp>
      <tp t="s">
        <v>Utilities</v>
        <stp/>
        <stp>##V3_BDPV12</stp>
        <stp>AM714338 Corp</stp>
        <stp>industry_sector</stp>
        <stp>[DATA_BBG.xlsx]BBGdata!R139C10</stp>
        <tr r="J139" s="2"/>
      </tp>
      <tp t="s">
        <v>Energy</v>
        <stp/>
        <stp>##V3_BDPV12</stp>
        <stp>AM679347 Corp</stp>
        <stp>industry_sector</stp>
        <stp>[DATA_BBG.xlsx]BBGdata!R193C10</stp>
        <tr r="J193" s="2"/>
      </tp>
      <tp t="s">
        <v>Consumer, Cyclical</v>
        <stp/>
        <stp>##V3_BDPV12</stp>
        <stp>EK811579 Corp</stp>
        <stp>industry_sector</stp>
        <stp>[DATA_BBG.xlsx]BBGdata!R161C10</stp>
        <tr r="J161" s="2"/>
      </tp>
      <tp t="s">
        <v>Financial</v>
        <stp/>
        <stp>##V3_BDPV12</stp>
        <stp>AO971106 Corp</stp>
        <stp>industry_sector</stp>
        <stp>[DATA_BBG.xlsx]BBGdata!R173C10</stp>
        <tr r="J173" s="2"/>
      </tp>
      <tp t="s">
        <v>XS1323897725</v>
        <stp/>
        <stp>##V3_BDPV12</stp>
        <stp>QJ937566 Corp</stp>
        <stp>ID_ISIN</stp>
        <stp>[DATA_BBG.xlsx]BBGdata!R5C2</stp>
        <tr r="B5" s="2"/>
      </tp>
      <tp t="s">
        <v>EUR</v>
        <stp/>
        <stp>##V3_BDPV12</stp>
        <stp>BG013162 Corp</stp>
        <stp>crncy</stp>
        <stp>[DATA_BBG.xlsx]BBGdata!R83C8</stp>
        <tr r="H83" s="2"/>
      </tp>
      <tp t="s">
        <v>EUR</v>
        <stp/>
        <stp>##V3_BDPV12</stp>
        <stp>EJ744879 Corp</stp>
        <stp>crncy</stp>
        <stp>[DATA_BBG.xlsx]BBGdata!R87C8</stp>
        <tr r="H87" s="2"/>
      </tp>
      <tp>
        <v>348.06299999999999</v>
        <stp/>
        <stp>##V3_BDPV12</stp>
        <stp>QJ993374 Corp</stp>
        <stp>interval_high</stp>
        <stp>[DATA_BBG.xlsx]BBGdata!R32C20</stp>
        <stp>calc_interval=30d</stp>
        <stp>market_data_override=blp_i_sprd_mid</stp>
        <tr r="T32" s="2"/>
      </tp>
      <tp>
        <v>437.26499999999999</v>
        <stp/>
        <stp>##V3_BDPV12</stp>
        <stp>ZQ782646 Corp</stp>
        <stp>interval_high</stp>
        <stp>[DATA_BBG.xlsx]BBGdata!R99C20</stp>
        <stp>calc_interval=30d</stp>
        <stp>market_data_override=blp_i_sprd_mid</stp>
        <tr r="T99" s="2"/>
      </tp>
      <tp>
        <v>210.35400000000001</v>
        <stp/>
        <stp>##V3_BDPV12</stp>
        <stp>ZQ099270 Corp</stp>
        <stp>interval_high</stp>
        <stp>[DATA_BBG.xlsx]BBGdata!R28C20</stp>
        <stp>calc_interval=30d</stp>
        <stp>market_data_override=blp_i_sprd_mid</stp>
        <tr r="T28" s="2"/>
      </tp>
      <tp t="s">
        <v>SEVFP 2 1/2 PERP</v>
        <stp/>
        <stp>##V3_BDPV12</stp>
        <stp>EK821917 Corp</stp>
        <stp>security name</stp>
        <stp>[DATA_BBG.xlsx]BBGdata!R92C3</stp>
        <tr r="C92" s="2"/>
      </tp>
      <tp t="s">
        <v>ERFFP 4 7/8 PERP</v>
        <stp/>
        <stp>##V3_BDPV12</stp>
        <stp>EK856946 Corp</stp>
        <stp>security name</stp>
        <stp>[DATA_BBG.xlsx]BBGdata!R22C3</stp>
        <tr r="C22" s="2"/>
      </tp>
      <tp t="s">
        <v>LXSGR 4 1/2 12/06/76</v>
        <stp/>
        <stp>##V3_BDPV12</stp>
        <stp>AL243419 Corp</stp>
        <stp>security name</stp>
        <stp>[DATA_BBG.xlsx]BBGdata!R18C3</stp>
        <tr r="C18" s="2"/>
      </tp>
      <tp t="s">
        <v>10/09/2020</v>
        <stp/>
        <stp>##V3_BDPV12</stp>
        <stp>EK768069 Corp</stp>
        <stp>nxt_call_dt</stp>
        <stp>[DATA_BBG.xlsx]BBGdata!R134C6</stp>
        <tr r="F134" s="2"/>
      </tp>
      <tp t="s">
        <v>10/04/2021</v>
        <stp/>
        <stp>##V3_BDPV12</stp>
        <stp>EK825033 Corp</stp>
        <stp>nxt_call_dt</stp>
        <stp>[DATA_BBG.xlsx]BBGdata!R129C6</stp>
        <tr r="F129" s="2"/>
      </tp>
      <tp>
        <v>341.2232666015625</v>
        <stp/>
        <stp>##V3_BDPV12</stp>
        <stp>QJ937566 Corp</stp>
        <stp>blp_i_sprd_mid</stp>
        <stp>[DATA_BBG.xlsx]BBGdata!R5C13</stp>
        <tr r="M5" s="2"/>
      </tp>
      <tp t="s">
        <v>ENGIFP 3 7/8 PERP</v>
        <stp/>
        <stp>##V3_BDPV12</stp>
        <stp>EK293278 Corp</stp>
        <stp>security name</stp>
        <stp>[DATA_BBG.xlsx]BBGdata!R89C3</stp>
        <tr r="C89" s="2"/>
      </tp>
      <tp t="s">
        <v>14/06/2027</v>
        <stp/>
        <stp>##V3_BDPV12</stp>
        <stp>AN880326 Corp</stp>
        <stp>nxt_call_dt</stp>
        <stp>[DATA_BBG.xlsx]BBGdata!R158C6</stp>
        <tr r="F158" s="2"/>
      </tp>
      <tp t="s">
        <v>14/04/2027</v>
        <stp/>
        <stp>##V3_BDPV12</stp>
        <stp>BK293686 Corp</stp>
        <stp>nxt_call_dt</stp>
        <stp>[DATA_BBG.xlsx]BBGdata!R138C6</stp>
        <tr r="F138" s="2"/>
      </tp>
      <tp t="s">
        <v>30/03/2025</v>
        <stp/>
        <stp>##V3_BDPV12</stp>
        <stp>AR008123 Corp</stp>
        <stp>nxt_call_dt</stp>
        <stp>[DATA_BBG.xlsx]BBGdata!R140C6</stp>
        <tr r="F140" s="2"/>
      </tp>
      <tp t="s">
        <v>05/05/2027</v>
        <stp/>
        <stp>##V3_BDPV12</stp>
        <stp>AZ851450 Corp</stp>
        <stp>nxt_call_dt</stp>
        <stp>[DATA_BBG.xlsx]BBGdata!R109C6</stp>
        <tr r="F109" s="2"/>
      </tp>
      <tp t="s">
        <v>BB+</v>
        <stp/>
        <stp>##V3_BDPV12</stp>
        <stp>EK872764 Corp</stp>
        <stp>rtg_sp</stp>
        <stp>[DATA_BBG.xlsx]BBGdata!R128C15</stp>
        <tr r="O128" s="2"/>
      </tp>
      <tp t="s">
        <v>BBB-</v>
        <stp/>
        <stp>##V3_BDPV12</stp>
        <stp>EK642935 Corp</stp>
        <stp>rtg_sp</stp>
        <stp>[DATA_BBG.xlsx]BBGdata!R168C15</stp>
        <tr r="O168" s="2"/>
      </tp>
      <tp t="s">
        <v>BBB-</v>
        <stp/>
        <stp>##V3_BDPV12</stp>
        <stp>AU216832 Corp</stp>
        <stp>rtg_sp</stp>
        <stp>[DATA_BBG.xlsx]BBGdata!R149C15</stp>
        <tr r="O149" s="2"/>
      </tp>
      <tp t="s">
        <v>BBB-</v>
        <stp/>
        <stp>##V3_BDPV12</stp>
        <stp>AX076550 Corp</stp>
        <stp>rtg_sp</stp>
        <stp>[DATA_BBG.xlsx]BBGdata!R126C15</stp>
        <tr r="O126" s="2"/>
      </tp>
      <tp t="s">
        <v>BB+</v>
        <stp/>
        <stp>##V3_BDPV12</stp>
        <stp>AR936992 Corp</stp>
        <stp>rtg_sp</stp>
        <stp>[DATA_BBG.xlsx]BBGdata!R171C15</stp>
        <tr r="O171" s="2"/>
      </tp>
      <tp t="s">
        <v>BBB-</v>
        <stp/>
        <stp>##V3_BDPV12</stp>
        <stp>AS256491 Corp</stp>
        <stp>rtg_sp</stp>
        <stp>[DATA_BBG.xlsx]BBGdata!R185C15</stp>
        <tr r="O185" s="2"/>
      </tp>
      <tp t="s">
        <v>BBB</v>
        <stp/>
        <stp>##V3_BDPV12</stp>
        <stp>AS146424 Corp</stp>
        <stp>rtg_sp</stp>
        <stp>[DATA_BBG.xlsx]BBGdata!R169C15</stp>
        <tr r="O169" s="2"/>
      </tp>
      <tp t="s">
        <v>BBB</v>
        <stp/>
        <stp>##V3_BDPV12</stp>
        <stp>AS146490 Corp</stp>
        <stp>rtg_sp</stp>
        <stp>[DATA_BBG.xlsx]BBGdata!R170C15</stp>
        <tr r="O170" s="2"/>
      </tp>
      <tp t="s">
        <v>BBB-</v>
        <stp/>
        <stp>##V3_BDPV12</stp>
        <stp>AQ026565 Corp</stp>
        <stp>rtg_sp</stp>
        <stp>[DATA_BBG.xlsx]BBGdata!R124C15</stp>
        <tr r="O124" s="2"/>
      </tp>
      <tp t="s">
        <v>BBB-</v>
        <stp/>
        <stp>##V3_BDPV12</stp>
        <stp>AZ576858 Corp</stp>
        <stp>rtg_sp</stp>
        <stp>[DATA_BBG.xlsx]BBGdata!R180C15</stp>
        <tr r="O180" s="2"/>
      </tp>
      <tp t="s">
        <v>USD</v>
        <stp/>
        <stp>##V3_BDPV12</stp>
        <stp>BK116008 Corp</stp>
        <stp>crncy</stp>
        <stp>[DATA_BBG.xlsx]BBGdata!R41C8</stp>
        <tr r="H41" s="2"/>
      </tp>
      <tp t="s">
        <v>EUR</v>
        <stp/>
        <stp>##V3_BDPV12</stp>
        <stp>EK755354 Corp</stp>
        <stp>crncy</stp>
        <stp>[DATA_BBG.xlsx]BBGdata!R42C8</stp>
        <tr r="H42" s="2"/>
      </tp>
      <tp>
        <v>397.79599999999999</v>
        <stp/>
        <stp>##V3_BDPV12</stp>
        <stp>QZ498658 Corp</stp>
        <stp>interval_high</stp>
        <stp>[DATA_BBG.xlsx]BBGdata!R70C20</stp>
        <stp>calc_interval=30d</stp>
        <stp>market_data_override=blp_i_sprd_mid</stp>
        <tr r="T70" s="2"/>
      </tp>
      <tp t="s">
        <v>AMXLMM 6 3/8 09/06/73</v>
        <stp/>
        <stp>##V3_BDPV12</stp>
        <stp>EJ814830 Corp</stp>
        <stp>security name</stp>
        <stp>[DATA_BBG.xlsx]BBGdata!R53C3</stp>
        <tr r="C53" s="2"/>
      </tp>
      <tp t="s">
        <v>30/09/2020</v>
        <stp/>
        <stp>##V3_BDPV12</stp>
        <stp>ED984069 Corp</stp>
        <stp>nxt_call_dt</stp>
        <stp>[DATA_BBG.xlsx]BBGdata!R189C6</stp>
        <tr r="F189" s="2"/>
      </tp>
      <tp t="s">
        <v>01/10/2020</v>
        <stp/>
        <stp>##V3_BDPV12</stp>
        <stp>EK808355 Corp</stp>
        <stp>nxt_call_dt</stp>
        <stp>[DATA_BBG.xlsx]BBGdata!R165C6</stp>
        <tr r="F165" s="2"/>
      </tp>
      <tp t="s">
        <v>BPLN 3 5/8 PERP</v>
        <stp/>
        <stp>##V3_BDPV12</stp>
        <stp>BK123260 Corp</stp>
        <stp>security name</stp>
        <stp>[DATA_BBG.xlsx]BBGdata!R38C3</stp>
        <tr r="C38" s="2"/>
      </tp>
      <tp>
        <v>279.97268676757813</v>
        <stp/>
        <stp>##V3_BDPV12</stp>
        <stp>EK834863 Corp</stp>
        <stp>blp_i_sprd_mid</stp>
        <stp>[DATA_BBG.xlsx]BBGdata!R6C13</stp>
        <tr r="M6" s="2"/>
      </tp>
      <tp t="s">
        <v>ORAFP 5 7/8 PERP</v>
        <stp/>
        <stp>##V3_BDPV12</stp>
        <stp>EK041241 Corp</stp>
        <stp>security name</stp>
        <stp>[DATA_BBG.xlsx]BBGdata!R68C3</stp>
        <tr r="C68" s="2"/>
      </tp>
      <tp t="s">
        <v>26/04/2024</v>
        <stp/>
        <stp>##V3_BDPV12</stp>
        <stp>AX691342 Corp</stp>
        <stp>nxt_call_dt</stp>
        <stp>[DATA_BBG.xlsx]BBGdata!R188C6</stp>
        <tr r="F188" s="2"/>
      </tp>
      <tp t="s">
        <v>BBB-</v>
        <stp/>
        <stp>##V3_BDPV12</stp>
        <stp>EK753416 Corp</stp>
        <stp>rtg_sp</stp>
        <stp>[DATA_BBG.xlsx]BBGdata!R183C15</stp>
        <tr r="O183" s="2"/>
      </tp>
      <tp t="s">
        <v>BB+</v>
        <stp/>
        <stp>##V3_BDPV12</stp>
        <stp>EJ723329 Corp</stp>
        <stp>rtg_sp</stp>
        <stp>[DATA_BBG.xlsx]BBGdata!R142C15</stp>
        <tr r="O142" s="2"/>
      </tp>
      <tp t="s">
        <v>#N/A N/A</v>
        <stp/>
        <stp>##V3_BDPV12</stp>
        <stp>EK523297 Corp</stp>
        <stp>rtg_sp</stp>
        <stp>[DATA_BBG.xlsx]BBGdata!R192C15</stp>
        <tr r="O192" s="2"/>
      </tp>
      <tp t="s">
        <v>BBB-</v>
        <stp/>
        <stp>##V3_BDPV12</stp>
        <stp>AM717420 Corp</stp>
        <stp>rtg_sp</stp>
        <stp>[DATA_BBG.xlsx]BBGdata!R135C15</stp>
        <tr r="O135" s="2"/>
      </tp>
      <tp t="s">
        <v>BBB-</v>
        <stp/>
        <stp>##V3_BDPV12</stp>
        <stp>EJ843360 Corp</stp>
        <stp>rtg_sp</stp>
        <stp>[DATA_BBG.xlsx]BBGdata!R123C15</stp>
        <tr r="O123" s="2"/>
      </tp>
      <tp t="s">
        <v>BBB-</v>
        <stp/>
        <stp>##V3_BDPV12</stp>
        <stp>EK013966 Corp</stp>
        <stp>rtg_sp</stp>
        <stp>[DATA_BBG.xlsx]BBGdata!R122C15</stp>
        <tr r="O122" s="2"/>
      </tp>
      <tp t="s">
        <v>BBB-</v>
        <stp/>
        <stp>##V3_BDPV12</stp>
        <stp>BK184880 Corp</stp>
        <stp>rtg_sp</stp>
        <stp>[DATA_BBG.xlsx]BBGdata!R108C15</stp>
        <tr r="O108" s="2"/>
      </tp>
      <tp t="s">
        <v>BBB-</v>
        <stp/>
        <stp>##V3_BDPV12</stp>
        <stp>AZ207973 Corp</stp>
        <stp>rtg_sp</stp>
        <stp>[DATA_BBG.xlsx]BBGdata!R182C15</stp>
        <tr r="O182" s="2"/>
      </tp>
      <tp t="s">
        <v>BB+</v>
        <stp/>
        <stp>##V3_BDPV12</stp>
        <stp>AQ077157 Corp</stp>
        <stp>rtg_sp</stp>
        <stp>[DATA_BBG.xlsx]BBGdata!R143C15</stp>
        <tr r="O143" s="2"/>
      </tp>
      <tp t="s">
        <v>Energy</v>
        <stp/>
        <stp>##V3_BDPV12</stp>
        <stp>UV853118 Corp</stp>
        <stp>industry_sector</stp>
        <stp>[DATA_BBG.xlsx]BBGdata!R30C10</stp>
        <tr r="J30" s="2"/>
      </tp>
      <tp t="s">
        <v>DE000A11QR73</v>
        <stp/>
        <stp>##V3_BDPV12</stp>
        <stp>EK352403 Corp</stp>
        <stp>ID_ISIN</stp>
        <stp>[DATA_BBG.xlsx]BBGdata!R7C2</stp>
        <tr r="B7" s="2"/>
      </tp>
      <tp t="s">
        <v>EUR</v>
        <stp/>
        <stp>##V3_BDPV12</stp>
        <stp>AN206662 Corp</stp>
        <stp>crncy</stp>
        <stp>[DATA_BBG.xlsx]BBGdata!R93C8</stp>
        <tr r="H93" s="2"/>
      </tp>
      <tp>
        <v>750000000</v>
        <stp/>
        <stp>##V3_BDPV12</stp>
        <stp>ZQ513315 Corp</stp>
        <stp>amt_outstanding</stp>
        <stp>[DATA_BBG.xlsx]BBGdata!R9C9</stp>
        <tr r="I9" s="2"/>
      </tp>
      <tp t="s">
        <v>EUR</v>
        <stp/>
        <stp>##V3_BDPV12</stp>
        <stp>EK648265 Corp</stp>
        <stp>crncy</stp>
        <stp>[DATA_BBG.xlsx]BBGdata!R12C8</stp>
        <tr r="H12" s="2"/>
      </tp>
      <tp t="s">
        <v>EUR</v>
        <stp/>
        <stp>##V3_BDPV12</stp>
        <stp>EK634166 Corp</stp>
        <stp>crncy</stp>
        <stp>[DATA_BBG.xlsx]BBGdata!R11C8</stp>
        <tr r="H11" s="2"/>
      </tp>
      <tp t="s">
        <v>EUR</v>
        <stp/>
        <stp>##V3_BDPV12</stp>
        <stp>EK024532 Corp</stp>
        <stp>crncy</stp>
        <stp>[DATA_BBG.xlsx]BBGdata!R95C8</stp>
        <tr r="H95" s="2"/>
      </tp>
      <tp>
        <v>1000000000</v>
        <stp/>
        <stp>##V3_BDPV12</stp>
        <stp>ZQ512606 Corp</stp>
        <stp>amt_outstanding</stp>
        <stp>[DATA_BBG.xlsx]BBGdata!R8C9</stp>
        <tr r="I8" s="2"/>
      </tp>
      <tp t="s">
        <v>EUR</v>
        <stp/>
        <stp>##V3_BDPV12</stp>
        <stp>QJ993374 Corp</stp>
        <stp>crncy</stp>
        <stp>[DATA_BBG.xlsx]BBGdata!R32C8</stp>
        <tr r="H32" s="2"/>
      </tp>
      <tp t="s">
        <v>EUR</v>
        <stp/>
        <stp>##V3_BDPV12</stp>
        <stp>QJ190880 Corp</stp>
        <stp>crncy</stp>
        <stp>[DATA_BBG.xlsx]BBGdata!R49C8</stp>
        <tr r="H49" s="2"/>
      </tp>
      <tp>
        <v>516.24099999999999</v>
        <stp/>
        <stp>##V3_BDPV12</stp>
        <stp>ZR457518 Corp</stp>
        <stp>interval_high</stp>
        <stp>[DATA_BBG.xlsx]BBGdata!R21C20</stp>
        <stp>calc_interval=30d</stp>
        <stp>market_data_override=blp_i_sprd_mid</stp>
        <tr r="T21" s="2"/>
      </tp>
      <tp>
        <v>250.637</v>
        <stp/>
        <stp>##V3_BDPV12</stp>
        <stp>ZS023353 Corp</stp>
        <stp>interval_high</stp>
        <stp>[DATA_BBG.xlsx]BBGdata!R65C20</stp>
        <stp>calc_interval=30d</stp>
        <stp>market_data_override=blp_i_sprd_mid</stp>
        <tr r="T65" s="2"/>
      </tp>
      <tp t="s">
        <v>BPLN 4 3/8 PERP</v>
        <stp/>
        <stp>##V3_BDPV12</stp>
        <stp>BK115993 Corp</stp>
        <stp>security name</stp>
        <stp>[DATA_BBG.xlsx]BBGdata!R40C3</stp>
        <tr r="C40" s="2"/>
      </tp>
      <tp t="s">
        <v>BHP 6 3/4 10/19/75</v>
        <stp/>
        <stp>##V3_BDPV12</stp>
        <stp>QJ201812 Corp</stp>
        <stp>security name</stp>
        <stp>[DATA_BBG.xlsx]BBGdata!R50C3</stp>
        <tr r="C50" s="2"/>
      </tp>
      <tp t="s">
        <v>22/12/2021</v>
        <stp/>
        <stp>##V3_BDPV12</stp>
        <stp>AM679347 Corp</stp>
        <stp>nxt_call_dt</stp>
        <stp>[DATA_BBG.xlsx]BBGdata!R193C6</stp>
        <tr r="F193" s="2"/>
      </tp>
      <tp t="s">
        <v>17/01/2024</v>
        <stp/>
        <stp>##V3_BDPV12</stp>
        <stp>AQ713600 Corp</stp>
        <stp>nxt_call_dt</stp>
        <stp>[DATA_BBG.xlsx]BBGdata!R179C6</stp>
        <tr r="F179" s="2"/>
      </tp>
      <tp t="s">
        <v>BBB-</v>
        <stp/>
        <stp>##V3_BDPV12</stp>
        <stp>AM714338 Corp</stp>
        <stp>rtg_sp</stp>
        <stp>[DATA_BBG.xlsx]BBGdata!R139C15</stp>
        <tr r="O139" s="2"/>
      </tp>
      <tp t="s">
        <v>BBB-</v>
        <stp/>
        <stp>##V3_BDPV12</stp>
        <stp>EJ670730 Corp</stp>
        <stp>rtg_sp</stp>
        <stp>[DATA_BBG.xlsx]BBGdata!R118C15</stp>
        <tr r="O118" s="2"/>
      </tp>
      <tp t="s">
        <v>BBB-</v>
        <stp/>
        <stp>##V3_BDPV12</stp>
        <stp>AN964724 Corp</stp>
        <stp>rtg_sp</stp>
        <stp>[DATA_BBG.xlsx]BBGdata!R181C15</stp>
        <tr r="O181" s="2"/>
      </tp>
      <tp t="s">
        <v>BBB-</v>
        <stp/>
        <stp>##V3_BDPV12</stp>
        <stp>EK770296 Corp</stp>
        <stp>rtg_sp</stp>
        <stp>[DATA_BBG.xlsx]BBGdata!R137C15</stp>
        <tr r="O137" s="2"/>
      </tp>
      <tp t="s">
        <v>BB-</v>
        <stp/>
        <stp>##V3_BDPV12</stp>
        <stp>EJ530879 Corp</stp>
        <stp>rtg_sp</stp>
        <stp>[DATA_BBG.xlsx]BBGdata!R102C15</stp>
        <tr r="O102" s="2"/>
      </tp>
      <tp t="s">
        <v>BBB-</v>
        <stp/>
        <stp>##V3_BDPV12</stp>
        <stp>AT214434 Corp</stp>
        <stp>rtg_sp</stp>
        <stp>[DATA_BBG.xlsx]BBGdata!R159C15</stp>
        <tr r="O159" s="2"/>
      </tp>
      <tp t="s">
        <v>BBB-</v>
        <stp/>
        <stp>##V3_BDPV12</stp>
        <stp>AT214421 Corp</stp>
        <stp>rtg_sp</stp>
        <stp>[DATA_BBG.xlsx]BBGdata!R155C15</stp>
        <tr r="O155" s="2"/>
      </tp>
      <tp t="s">
        <v>Utilities</v>
        <stp/>
        <stp>##V3_BDPV12</stp>
        <stp>EK605885 Corp</stp>
        <stp>industry_sector</stp>
        <stp>[DATA_BBG.xlsx]BBGdata!R145C10</stp>
        <tr r="J145" s="2"/>
      </tp>
      <tp t="s">
        <v>Utilities</v>
        <stp/>
        <stp>##V3_BDPV12</stp>
        <stp>EK858869 Corp</stp>
        <stp>industry_sector</stp>
        <stp>[DATA_BBG.xlsx]BBGdata!R112C10</stp>
        <tr r="J112" s="2"/>
      </tp>
      <tp t="s">
        <v>Utilities</v>
        <stp/>
        <stp>##V3_BDPV12</stp>
        <stp>EK858851 Corp</stp>
        <stp>industry_sector</stp>
        <stp>[DATA_BBG.xlsx]BBGdata!R111C10</stp>
        <tr r="J111" s="2"/>
      </tp>
      <tp t="s">
        <v>Consumer, Cyclical</v>
        <stp/>
        <stp>##V3_BDPV12</stp>
        <stp>BJ980938 Corp</stp>
        <stp>industry_sector</stp>
        <stp>[DATA_BBG.xlsx]BBGdata!R160C10</stp>
        <tr r="J160" s="2"/>
      </tp>
      <tp t="s">
        <v>CALLABLE</v>
        <stp/>
        <stp>##V3_BDPV12</stp>
        <stp>EK352403 Corp</stp>
        <stp>mty_typ</stp>
        <stp>[DATA_BBG.xlsx]BBGdata!R7C7</stp>
        <tr r="G7" s="2"/>
      </tp>
      <tp t="s">
        <v>Utilities</v>
        <stp/>
        <stp>##V3_BDPV12</stp>
        <stp>BK184880 Corp</stp>
        <stp>industry_sector</stp>
        <stp>[DATA_BBG.xlsx]BBGdata!R108C10</stp>
        <tr r="J108" s="2"/>
      </tp>
      <tp>
        <v>500000000</v>
        <stp/>
        <stp>##V3_BDPV12</stp>
        <stp>QJ937853 Corp</stp>
        <stp>amt_outstanding</stp>
        <stp>[DATA_BBG.xlsx]BBGdata!R2C9</stp>
        <tr r="I2" s="2"/>
      </tp>
      <tp t="s">
        <v>EUR</v>
        <stp/>
        <stp>##V3_BDPV12</stp>
        <stp>EK545606 Corp</stp>
        <stp>crncy</stp>
        <stp>[DATA_BBG.xlsx]BBGdata!R15C8</stp>
        <tr r="H15" s="2"/>
      </tp>
      <tp t="s">
        <v>EUR</v>
        <stp/>
        <stp>##V3_BDPV12</stp>
        <stp>EK508523 Corp</stp>
        <stp>crncy</stp>
        <stp>[DATA_BBG.xlsx]BBGdata!R66C8</stp>
        <tr r="H66" s="2"/>
      </tp>
      <tp t="s">
        <v>GBP</v>
        <stp/>
        <stp>##V3_BDPV12</stp>
        <stp>QJ191077 Corp</stp>
        <stp>crncy</stp>
        <stp>[DATA_BBG.xlsx]BBGdata!R52C8</stp>
        <tr r="H52" s="2"/>
      </tp>
      <tp t="s">
        <v>EUR</v>
        <stp/>
        <stp>##V3_BDPV12</stp>
        <stp>EK803079 Corp</stp>
        <stp>crncy</stp>
        <stp>[DATA_BBG.xlsx]BBGdata!R33C8</stp>
        <tr r="H33" s="2"/>
      </tp>
      <tp>
        <v>280.57</v>
        <stp/>
        <stp>##V3_BDPV12</stp>
        <stp>ZP870673 Corp</stp>
        <stp>interval_high</stp>
        <stp>[DATA_BBG.xlsx]BBGdata!R60C20</stp>
        <stp>calc_interval=30d</stp>
        <stp>market_data_override=blp_i_sprd_mid</stp>
        <tr r="T60" s="2"/>
      </tp>
      <tp>
        <v>244.66200000000001</v>
        <stp/>
        <stp>##V3_BDPV12</stp>
        <stp>ZR570567 Corp</stp>
        <stp>interval_high</stp>
        <stp>[DATA_BBG.xlsx]BBGdata!R67C20</stp>
        <stp>calc_interval=30d</stp>
        <stp>market_data_override=blp_i_sprd_mid</stp>
        <tr r="T67" s="2"/>
      </tp>
      <tp t="s">
        <v>BHP 6 1/4 10/19/75</v>
        <stp/>
        <stp>##V3_BDPV12</stp>
        <stp>QJ201811 Corp</stp>
        <stp>security name</stp>
        <stp>[DATA_BBG.xlsx]BBGdata!R51C3</stp>
        <tr r="C51" s="2"/>
      </tp>
      <tp>
        <v>299.723876953125</v>
        <stp/>
        <stp>##V3_BDPV12</stp>
        <stp>EJ917655 Corp</stp>
        <stp>blp_i_sprd_mid</stp>
        <stp>[DATA_BBG.xlsx]BBGdata!R3C13</stp>
        <tr r="M3" s="2"/>
      </tp>
      <tp t="s">
        <v>TELIAS 3 04/04/78</v>
        <stp/>
        <stp>##V3_BDPV12</stp>
        <stp>AM938782 Corp</stp>
        <stp>security name</stp>
        <stp>[DATA_BBG.xlsx]BBGdata!R59C3</stp>
        <tr r="C59" s="2"/>
      </tp>
      <tp t="s">
        <v>18/11/2022</v>
        <stp/>
        <stp>##V3_BDPV12</stp>
        <stp>EK588292 Corp</stp>
        <stp>nxt_call_dt</stp>
        <stp>[DATA_BBG.xlsx]BBGdata!R127C6</stp>
        <tr r="F127" s="2"/>
      </tp>
      <tp>
        <v>318.05487060546875</v>
        <stp/>
        <stp>##V3_BDPV12</stp>
        <stp>QJ937853 Corp</stp>
        <stp>blp_i_sprd_mid</stp>
        <stp>[DATA_BBG.xlsx]BBGdata!R2C13</stp>
        <tr r="M2" s="2"/>
      </tp>
      <tp t="s">
        <v>30/01/2024</v>
        <stp/>
        <stp>##V3_BDPV12</stp>
        <stp>AW798439 Corp</stp>
        <stp>nxt_call_dt</stp>
        <stp>[DATA_BBG.xlsx]BBGdata!R163C6</stp>
        <tr r="F163" s="2"/>
      </tp>
      <tp t="s">
        <v>BBB-</v>
        <stp/>
        <stp>##V3_BDPV12</stp>
        <stp>EK811579 Corp</stp>
        <stp>rtg_sp</stp>
        <stp>[DATA_BBG.xlsx]BBGdata!R161C15</stp>
        <tr r="O161" s="2"/>
      </tp>
      <tp t="s">
        <v>BBB-</v>
        <stp/>
        <stp>##V3_BDPV12</stp>
        <stp>EJ811600 Corp</stp>
        <stp>rtg_sp</stp>
        <stp>[DATA_BBG.xlsx]BBGdata!R154C15</stp>
        <tr r="O154" s="2"/>
      </tp>
      <tp t="s">
        <v>BBB-</v>
        <stp/>
        <stp>##V3_BDPV12</stp>
        <stp>EK811633 Corp</stp>
        <stp>rtg_sp</stp>
        <stp>[DATA_BBG.xlsx]BBGdata!R152C15</stp>
        <tr r="O152" s="2"/>
      </tp>
      <tp t="s">
        <v>CCC</v>
        <stp/>
        <stp>##V3_BDPV12</stp>
        <stp>EJ891119 Corp</stp>
        <stp>rtg_sp</stp>
        <stp>[DATA_BBG.xlsx]BBGdata!R190C15</stp>
        <tr r="O190" s="2"/>
      </tp>
      <tp t="s">
        <v>BBB-</v>
        <stp/>
        <stp>##V3_BDPV12</stp>
        <stp>EK131366 Corp</stp>
        <stp>rtg_sp</stp>
        <stp>[DATA_BBG.xlsx]BBGdata!R151C15</stp>
        <tr r="O151" s="2"/>
      </tp>
      <tp t="s">
        <v>BBB-</v>
        <stp/>
        <stp>##V3_BDPV12</stp>
        <stp>EK131372 Corp</stp>
        <stp>rtg_sp</stp>
        <stp>[DATA_BBG.xlsx]BBGdata!R157C15</stp>
        <tr r="O157" s="2"/>
      </tp>
      <tp t="s">
        <v>BB</v>
        <stp/>
        <stp>##V3_BDPV12</stp>
        <stp>AW875570 Corp</stp>
        <stp>rtg_sp</stp>
        <stp>[DATA_BBG.xlsx]BBGdata!R147C15</stp>
        <tr r="O147" s="2"/>
      </tp>
      <tp t="s">
        <v>Financial</v>
        <stp/>
        <stp>##V3_BDPV12</stp>
        <stp>UV391246 Corp</stp>
        <stp>industry_sector</stp>
        <stp>[DATA_BBG.xlsx]BBGdata!R26C10</stp>
        <tr r="J26" s="2"/>
      </tp>
      <tp t="s">
        <v>Utilities</v>
        <stp/>
        <stp>##V3_BDPV12</stp>
        <stp>EK013966 Corp</stp>
        <stp>industry_sector</stp>
        <stp>[DATA_BBG.xlsx]BBGdata!R122C10</stp>
        <tr r="J122" s="2"/>
      </tp>
      <tp t="s">
        <v>Utilities</v>
        <stp/>
        <stp>##V3_BDPV12</stp>
        <stp>QJ787834 Corp</stp>
        <stp>industry_sector</stp>
        <stp>[DATA_BBG.xlsx]BBGdata!R116C10</stp>
        <tr r="J116" s="2"/>
      </tp>
      <tp t="s">
        <v>Financial</v>
        <stp/>
        <stp>##V3_BDPV12</stp>
        <stp>EK642935 Corp</stp>
        <stp>industry_sector</stp>
        <stp>[DATA_BBG.xlsx]BBGdata!R168C10</stp>
        <tr r="J168" s="2"/>
      </tp>
      <tp t="s">
        <v>Utilities</v>
        <stp/>
        <stp>##V3_BDPV12</stp>
        <stp>EJ530879 Corp</stp>
        <stp>industry_sector</stp>
        <stp>[DATA_BBG.xlsx]BBGdata!R102C10</stp>
        <tr r="J102" s="2"/>
      </tp>
      <tp t="s">
        <v>Utilities</v>
        <stp/>
        <stp>##V3_BDPV12</stp>
        <stp>EK117900 Corp</stp>
        <stp>industry_sector</stp>
        <stp>[DATA_BBG.xlsx]BBGdata!R104C10</stp>
        <tr r="J104" s="2"/>
      </tp>
      <tp t="s">
        <v>Utilities</v>
        <stp/>
        <stp>##V3_BDPV12</stp>
        <stp>EK117900 Corp</stp>
        <stp>industry_sector</stp>
        <stp>[DATA_BBG.xlsx]BBGdata!R105C10</stp>
        <tr r="J105" s="2"/>
      </tp>
      <tp t="s">
        <v>Utilities</v>
        <stp/>
        <stp>##V3_BDPV12</stp>
        <stp>EK824997 Corp</stp>
        <stp>industry_sector</stp>
        <stp>[DATA_BBG.xlsx]BBGdata!R130C10</stp>
        <tr r="J130" s="2"/>
      </tp>
      <tp t="s">
        <v>Utilities</v>
        <stp/>
        <stp>##V3_BDPV12</stp>
        <stp>BK290986 Corp</stp>
        <stp>industry_sector</stp>
        <stp>[DATA_BBG.xlsx]BBGdata!R136C10</stp>
        <tr r="J136" s="2"/>
      </tp>
      <tp>
        <v>500000000</v>
        <stp/>
        <stp>##V3_BDPV12</stp>
        <stp>EJ917655 Corp</stp>
        <stp>amt_outstanding</stp>
        <stp>[DATA_BBG.xlsx]BBGdata!R3C9</stp>
        <tr r="I3" s="2"/>
      </tp>
      <tp>
        <v>300000000</v>
        <stp/>
        <stp>##V3_BDPV12</stp>
        <stp>AV915324 Corp</stp>
        <stp>amt_outstanding</stp>
        <stp>[DATA_BBG.xlsx]BBGdata!R4C9</stp>
        <tr r="I4" s="2"/>
      </tp>
      <tp t="s">
        <v>EUR</v>
        <stp/>
        <stp>##V3_BDPV12</stp>
        <stp>BJ814648 Corp</stp>
        <stp>crncy</stp>
        <stp>[DATA_BBG.xlsx]BBGdata!R35C8</stp>
        <tr r="H35" s="2"/>
      </tp>
      <tp t="s">
        <v>EUR</v>
        <stp/>
        <stp>##V3_BDPV12</stp>
        <stp>AO148682 Corp</stp>
        <stp>crncy</stp>
        <stp>[DATA_BBG.xlsx]BBGdata!R20C8</stp>
        <tr r="H20" s="2"/>
      </tp>
      <tp t="s">
        <v>BHP 4 3/4 04/22/76</v>
        <stp/>
        <stp>##V3_BDPV12</stp>
        <stp>QJ190690 Corp</stp>
        <stp>security name</stp>
        <stp>[DATA_BBG.xlsx]BBGdata!R48C3</stp>
        <tr r="C48" s="2"/>
      </tp>
      <tp t="s">
        <v>BERTEL 3 1/2 04/23/75</v>
        <stp/>
        <stp>##V3_BDPV12</stp>
        <stp>EK864970 Corp</stp>
        <stp>security name</stp>
        <stp>[DATA_BBG.xlsx]BBGdata!R56C3</stp>
        <tr r="C56" s="2"/>
      </tp>
      <tp t="s">
        <v>01/03/2024</v>
        <stp/>
        <stp>##V3_BDPV12</stp>
        <stp>AM888722 Corp</stp>
        <stp>nxt_call_dt</stp>
        <stp>[DATA_BBG.xlsx]BBGdata!R114C6</stp>
        <tr r="F114" s="2"/>
      </tp>
      <tp>
        <v>330.41827392578125</v>
        <stp/>
        <stp>##V3_BDPV12</stp>
        <stp>AV915324 Corp</stp>
        <stp>blp_i_sprd_mid</stp>
        <stp>[DATA_BBG.xlsx]BBGdata!R4C13</stp>
        <tr r="M4" s="2"/>
      </tp>
      <tp t="s">
        <v>10/03/2023</v>
        <stp/>
        <stp>##V3_BDPV12</stp>
        <stp>EK628291 Corp</stp>
        <stp>nxt_call_dt</stp>
        <stp>[DATA_BBG.xlsx]BBGdata!R150C6</stp>
        <tr r="F150" s="2"/>
      </tp>
      <tp t="s">
        <v>10/01/2024</v>
        <stp/>
        <stp>##V3_BDPV12</stp>
        <stp>EJ670730 Corp</stp>
        <stp>nxt_call_dt</stp>
        <stp>[DATA_BBG.xlsx]BBGdata!R118C6</stp>
        <tr r="F118" s="2"/>
      </tp>
      <tp t="s">
        <v>B+</v>
        <stp/>
        <stp>##V3_BDPV12</stp>
        <stp>AO262515 Corp</stp>
        <stp>rtg_sp</stp>
        <stp>[DATA_BBG.xlsx]BBGdata!R196C15</stp>
        <tr r="O196" s="2"/>
      </tp>
      <tp t="s">
        <v>B+</v>
        <stp/>
        <stp>##V3_BDPV12</stp>
        <stp>AO262498 Corp</stp>
        <stp>rtg_sp</stp>
        <stp>[DATA_BBG.xlsx]BBGdata!R195C15</stp>
        <tr r="O195" s="2"/>
      </tp>
      <tp t="s">
        <v>BB-</v>
        <stp/>
        <stp>##V3_BDPV12</stp>
        <stp>EJ516173 Corp</stp>
        <stp>rtg_sp</stp>
        <stp>[DATA_BBG.xlsx]BBGdata!R100C15</stp>
        <tr r="O100" s="2"/>
      </tp>
      <tp t="s">
        <v>BB+</v>
        <stp/>
        <stp>##V3_BDPV12</stp>
        <stp>AS322477 Corp</stp>
        <stp>rtg_sp</stp>
        <stp>[DATA_BBG.xlsx]BBGdata!R186C15</stp>
        <tr r="O186" s="2"/>
      </tp>
      <tp t="s">
        <v>Industrial</v>
        <stp/>
        <stp>##V3_BDPV12</stp>
        <stp>ZQ099270 Corp</stp>
        <stp>industry_sector</stp>
        <stp>[DATA_BBG.xlsx]BBGdata!R28C10</stp>
        <tr r="J28" s="2"/>
      </tp>
      <tp>
        <v>1300000000</v>
        <stp/>
        <stp>##V3_BDPV12</stp>
        <stp>EK834863 Corp</stp>
        <stp>amt_outstanding</stp>
        <stp>[DATA_BBG.xlsx]BBGdata!R6C9</stp>
        <tr r="I6" s="2"/>
      </tp>
      <tp t="s">
        <v>USD</v>
        <stp/>
        <stp>##V3_BDPV12</stp>
        <stp>EJ606316 Corp</stp>
        <stp>crncy</stp>
        <stp>[DATA_BBG.xlsx]BBGdata!R57C8</stp>
        <tr r="H57" s="2"/>
      </tp>
      <tp t="s">
        <v>EUR</v>
        <stp/>
        <stp>##V3_BDPV12</stp>
        <stp>BK122273 Corp</stp>
        <stp>crncy</stp>
        <stp>[DATA_BBG.xlsx]BBGdata!R37C8</stp>
        <tr r="H37" s="2"/>
      </tp>
      <tp t="s">
        <v>EUR</v>
        <stp/>
        <stp>##V3_BDPV12</stp>
        <stp>EK755342 Corp</stp>
        <stp>crncy</stp>
        <stp>[DATA_BBG.xlsx]BBGdata!R46C8</stp>
        <tr r="H46" s="2"/>
      </tp>
      <tp t="s">
        <v>EUR</v>
        <stp/>
        <stp>##V3_BDPV12</stp>
        <stp>BJ924355 Corp</stp>
        <stp>crncy</stp>
        <stp>[DATA_BBG.xlsx]BBGdata!R27C8</stp>
        <tr r="H27" s="2"/>
      </tp>
      <tp>
        <v>375.077</v>
        <stp/>
        <stp>##V3_BDPV12</stp>
        <stp>ZP707724 Corp</stp>
        <stp>interval_high</stp>
        <stp>[DATA_BBG.xlsx]BBGdata!R76C20</stp>
        <stp>calc_interval=30d</stp>
        <stp>market_data_override=blp_i_sprd_mid</stp>
        <tr r="T76" s="2"/>
      </tp>
      <tp t="s">
        <v>21/10/2020</v>
        <stp/>
        <stp>##V3_BDPV12</stp>
        <stp>EK858851 Corp</stp>
        <stp>nxt_call_dt</stp>
        <stp>[DATA_BBG.xlsx]BBGdata!R111C6</stp>
        <tr r="F111" s="2"/>
      </tp>
      <tp t="s">
        <v>ENGIFP 4 3/4 PERP</v>
        <stp/>
        <stp>##V3_BDPV12</stp>
        <stp>EJ744879 Corp</stp>
        <stp>security name</stp>
        <stp>[DATA_BBG.xlsx]BBGdata!R87C3</stp>
        <tr r="C87" s="2"/>
      </tp>
      <tp t="s">
        <v>16/06/2022</v>
        <stp/>
        <stp>##V3_BDPV12</stp>
        <stp>AM714338 Corp</stp>
        <stp>nxt_call_dt</stp>
        <stp>[DATA_BBG.xlsx]BBGdata!R139C6</stp>
        <tr r="F139" s="2"/>
      </tp>
      <tp t="s">
        <v>BRITEL 1.874 08/18/80</v>
        <stp/>
        <stp>##V3_BDPV12</stp>
        <stp>BG013162 Corp</stp>
        <stp>security name</stp>
        <stp>[DATA_BBG.xlsx]BBGdata!R83C3</stp>
        <tr r="C83" s="2"/>
      </tp>
      <tp t="s">
        <v>#N/A Field Not Applicable</v>
        <stp/>
        <stp>##V3_BDPV12</stp>
        <stp>EK888464 Corp</stp>
        <stp>nxt_call_dt</stp>
        <stp>[DATA_BBG.xlsx]BBGdata!R141C6</stp>
        <tr r="F141" s="2"/>
      </tp>
      <tp t="s">
        <v>27/06/2028</v>
        <stp/>
        <stp>##V3_BDPV12</stp>
        <stp>AT214434 Corp</stp>
        <stp>nxt_call_dt</stp>
        <stp>[DATA_BBG.xlsx]BBGdata!R159C6</stp>
        <tr r="F159" s="2"/>
      </tp>
      <tp>
        <v>87.58872190890483</v>
        <stp/>
        <stp>##V3_BDPV12</stp>
        <stp>ZS235422 Corp</stp>
        <stp>interval_std_dev</stp>
        <stp>[DATA_BBG.xlsx]BBGdata!R176C18</stp>
        <stp>calc_interval=30d</stp>
        <stp>market_data_override=blp_i_sprd_mid</stp>
        <tr r="R176" s="2"/>
      </tp>
      <tp t="s">
        <v>#N/A N/A</v>
        <stp/>
        <stp>##V3_BDPV12</stp>
        <stp>BJ980509 Corp</stp>
        <stp>rtg_sp</stp>
        <stp>[DATA_BBG.xlsx]BBGdata!R156C15</stp>
        <tr r="O156" s="2"/>
      </tp>
      <tp t="s">
        <v>Energy</v>
        <stp/>
        <stp>##V3_BDPV12</stp>
        <stp>QJ993374 Corp</stp>
        <stp>industry_sector</stp>
        <stp>[DATA_BBG.xlsx]BBGdata!R32C10</stp>
        <tr r="J32" s="2"/>
      </tp>
      <tp t="s">
        <v>BB *-</v>
        <stp/>
        <stp>##V3_BDPV12</stp>
        <stp>EK337178 Corp</stp>
        <stp>rtg_sp</stp>
        <stp>[DATA_BBG.xlsx]BBGdata!R162C15</stp>
        <tr r="O162" s="2"/>
      </tp>
      <tp t="s">
        <v>BBB-</v>
        <stp/>
        <stp>##V3_BDPV12</stp>
        <stp>EJ817236 Corp</stp>
        <stp>rtg_sp</stp>
        <stp>[DATA_BBG.xlsx]BBGdata!R121C15</stp>
        <tr r="O121" s="2"/>
      </tp>
      <tp t="s">
        <v>BB-</v>
        <stp/>
        <stp>##V3_BDPV12</stp>
        <stp>EK027221 Corp</stp>
        <stp>rtg_sp</stp>
        <stp>[DATA_BBG.xlsx]BBGdata!R103C15</stp>
        <tr r="O103" s="2"/>
      </tp>
      <tp t="s">
        <v>BBB-</v>
        <stp/>
        <stp>##V3_BDPV12</stp>
        <stp>EK117900 Corp</stp>
        <stp>rtg_sp</stp>
        <stp>[DATA_BBG.xlsx]BBGdata!R105C15</stp>
        <tr r="O105" s="2"/>
      </tp>
      <tp t="s">
        <v>BBB-</v>
        <stp/>
        <stp>##V3_BDPV12</stp>
        <stp>EK117900 Corp</stp>
        <stp>rtg_sp</stp>
        <stp>[DATA_BBG.xlsx]BBGdata!R104C15</stp>
        <tr r="O104" s="2"/>
      </tp>
      <tp t="s">
        <v>BBB-</v>
        <stp/>
        <stp>##V3_BDPV12</stp>
        <stp>BK290986 Corp</stp>
        <stp>rtg_sp</stp>
        <stp>[DATA_BBG.xlsx]BBGdata!R136C15</stp>
        <tr r="O136" s="2"/>
      </tp>
      <tp t="s">
        <v>#N/A N/A</v>
        <stp/>
        <stp>##V3_BDPV12</stp>
        <stp>BJ980938 Corp</stp>
        <stp>rtg_sp</stp>
        <stp>[DATA_BBG.xlsx]BBGdata!R160C15</stp>
        <tr r="O160" s="2"/>
      </tp>
      <tp t="s">
        <v>BBB-</v>
        <stp/>
        <stp>##V3_BDPV12</stp>
        <stp>AQ713600 Corp</stp>
        <stp>rtg_sp</stp>
        <stp>[DATA_BBG.xlsx]BBGdata!R179C15</stp>
        <tr r="O179" s="2"/>
      </tp>
      <tp t="s">
        <v>Consumer, Non-cyclical</v>
        <stp/>
        <stp>##V3_BDPV12</stp>
        <stp>ED984069 Corp</stp>
        <stp>industry_sector</stp>
        <stp>[DATA_BBG.xlsx]BBGdata!R189C10</stp>
        <tr r="J189" s="2"/>
      </tp>
      <tp t="s">
        <v>EUR</v>
        <stp/>
        <stp>##V3_BDPV12</stp>
        <stp>EJ516233 Corp</stp>
        <stp>crncy</stp>
        <stp>[DATA_BBG.xlsx]BBGdata!R97C8</stp>
        <tr r="H97" s="2"/>
      </tp>
      <tp t="s">
        <v>EUR</v>
        <stp/>
        <stp>##V3_BDPV12</stp>
        <stp>BJ736567 Corp</stp>
        <stp>crncy</stp>
        <stp>[DATA_BBG.xlsx]BBGdata!R10C8</stp>
        <tr r="H10" s="2"/>
      </tp>
      <tp t="s">
        <v>17/12/2021</v>
        <stp/>
        <stp>##V3_BDPV12</stp>
        <stp>EK642935 Corp</stp>
        <stp>nxt_call_dt</stp>
        <stp>[DATA_BBG.xlsx]BBGdata!R168C6</stp>
        <tr r="F168" s="2"/>
      </tp>
      <tp t="s">
        <v>21/04/2025</v>
        <stp/>
        <stp>##V3_BDPV12</stp>
        <stp>EK858869 Corp</stp>
        <stp>nxt_call_dt</stp>
        <stp>[DATA_BBG.xlsx]BBGdata!R112C6</stp>
        <tr r="F112" s="2"/>
      </tp>
      <tp t="s">
        <v>AMXLMM 6 3/8 09/06/73</v>
        <stp/>
        <stp>##V3_BDPV12</stp>
        <stp>EJ814840 Corp</stp>
        <stp>security name</stp>
        <stp>[DATA_BBG.xlsx]BBGdata!R54C3</stp>
        <tr r="C54" s="2"/>
      </tp>
      <tp t="s">
        <v>EDF 5 PERP</v>
        <stp/>
        <stp>##V3_BDPV12</stp>
        <stp>EK024568 Corp</stp>
        <stp>security name</stp>
        <stp>[DATA_BBG.xlsx]BBGdata!R98C3</stp>
        <tr r="C98" s="2"/>
      </tp>
      <tp t="s">
        <v>24/04/2024</v>
        <stp/>
        <stp>##V3_BDPV12</stp>
        <stp>EK872764 Corp</stp>
        <stp>nxt_call_dt</stp>
        <stp>[DATA_BBG.xlsx]BBGdata!R128C6</stp>
        <tr r="F128" s="2"/>
      </tp>
      <tp t="s">
        <v>14/02/2023</v>
        <stp/>
        <stp>##V3_BDPV12</stp>
        <stp>AP909674 Corp</stp>
        <stp>nxt_call_dt</stp>
        <stp>[DATA_BBG.xlsx]BBGdata!R167C6</stp>
        <tr r="F167" s="2"/>
      </tp>
      <tp t="s">
        <v>BB-</v>
        <stp/>
        <stp>##V3_BDPV12</stp>
        <stp>EK024610 Corp</stp>
        <stp>rtg_sp</stp>
        <stp>[DATA_BBG.xlsx]BBGdata!R101C15</stp>
        <tr r="O101" s="2"/>
      </tp>
      <tp t="s">
        <v>BBB-</v>
        <stp/>
        <stp>##V3_BDPV12</stp>
        <stp>BK293686 Corp</stp>
        <stp>rtg_sp</stp>
        <stp>[DATA_BBG.xlsx]BBGdata!R138C15</stp>
        <tr r="O138" s="2"/>
      </tp>
      <tp t="s">
        <v>BBB-</v>
        <stp/>
        <stp>##V3_BDPV12</stp>
        <stp>AN880322 Corp</stp>
        <stp>rtg_sp</stp>
        <stp>[DATA_BBG.xlsx]BBGdata!R153C15</stp>
        <tr r="O153" s="2"/>
      </tp>
      <tp t="s">
        <v>BBB-</v>
        <stp/>
        <stp>##V3_BDPV12</stp>
        <stp>AN880326 Corp</stp>
        <stp>rtg_sp</stp>
        <stp>[DATA_BBG.xlsx]BBGdata!R158C15</stp>
        <tr r="O158" s="2"/>
      </tp>
      <tp t="s">
        <v>Basic Materials</v>
        <stp/>
        <stp>##V3_BDPV12</stp>
        <stp>QJ190690 Corp</stp>
        <stp>industry_sector</stp>
        <stp>[DATA_BBG.xlsx]BBGdata!R48C10</stp>
        <tr r="J48" s="2"/>
      </tp>
      <tp t="s">
        <v>B+</v>
        <stp/>
        <stp>##V3_BDPV12</stp>
        <stp>ED984069 Corp</stp>
        <stp>rtg_sp</stp>
        <stp>[DATA_BBG.xlsx]BBGdata!R189C15</stp>
        <tr r="O189" s="2"/>
      </tp>
      <tp t="s">
        <v>Basic Materials</v>
        <stp/>
        <stp>##V3_BDPV12</stp>
        <stp>QJ190880 Corp</stp>
        <stp>industry_sector</stp>
        <stp>[DATA_BBG.xlsx]BBGdata!R49C10</stp>
        <tr r="J49" s="2"/>
      </tp>
      <tp t="s">
        <v>BB+</v>
        <stp/>
        <stp>##V3_BDPV12</stp>
        <stp>EK824997 Corp</stp>
        <stp>rtg_sp</stp>
        <stp>[DATA_BBG.xlsx]BBGdata!R130C15</stp>
        <tr r="O130" s="2"/>
      </tp>
      <tp t="s">
        <v>#N/A N/A</v>
        <stp/>
        <stp>##V3_BDPV12</stp>
        <stp>AZ920495 Corp</stp>
        <stp>rtg_sp</stp>
        <stp>[DATA_BBG.xlsx]BBGdata!R194C15</stp>
        <tr r="O194" s="2"/>
      </tp>
      <tp t="s">
        <v>Energy</v>
        <stp/>
        <stp>##V3_BDPV12</stp>
        <stp>QZ730280 Corp</stp>
        <stp>industry_sector</stp>
        <stp>[DATA_BBG.xlsx]BBGdata!R44C10</stp>
        <tr r="J44" s="2"/>
      </tp>
      <tp t="s">
        <v>Energy</v>
        <stp/>
        <stp>##V3_BDPV12</stp>
        <stp>QZ730458 Corp</stp>
        <stp>industry_sector</stp>
        <stp>[DATA_BBG.xlsx]BBGdata!R47C10</stp>
        <tr r="J47" s="2"/>
      </tp>
      <tp t="s">
        <v>BBB-</v>
        <stp/>
        <stp>##V3_BDPV12</stp>
        <stp>AS640440 Corp</stp>
        <stp>rtg_sp</stp>
        <stp>[DATA_BBG.xlsx]BBGdata!R120C15</stp>
        <tr r="O120" s="2"/>
      </tp>
      <tp t="s">
        <v>BBB-</v>
        <stp/>
        <stp>##V3_BDPV12</stp>
        <stp>AR810587 Corp</stp>
        <stp>rtg_sp</stp>
        <stp>[DATA_BBG.xlsx]BBGdata!R125C15</stp>
        <tr r="O125" s="2"/>
      </tp>
      <tp t="s">
        <v>BBB-</v>
        <stp/>
        <stp>##V3_BDPV12</stp>
        <stp>AS640422 Corp</stp>
        <stp>rtg_sp</stp>
        <stp>[DATA_BBG.xlsx]BBGdata!R117C15</stp>
        <tr r="O117" s="2"/>
      </tp>
      <tp>
        <v>500000000</v>
        <stp/>
        <stp>##V3_BDPV12</stp>
        <stp>QJ937566 Corp</stp>
        <stp>amt_outstanding</stp>
        <stp>[DATA_BBG.xlsx]BBGdata!R5C9</stp>
        <tr r="I5" s="2"/>
      </tp>
      <tp t="s">
        <v>EUR</v>
        <stp/>
        <stp>##V3_BDPV12</stp>
        <stp>EK508481 Corp</stp>
        <stp>crncy</stp>
        <stp>[DATA_BBG.xlsx]BBGdata!R63C8</stp>
        <tr r="H63" s="2"/>
      </tp>
      <tp t="s">
        <v>EUR</v>
        <stp/>
        <stp>##V3_BDPV12</stp>
        <stp>EK143492 Corp</stp>
        <stp>crncy</stp>
        <stp>[DATA_BBG.xlsx]BBGdata!R73C8</stp>
        <tr r="H73" s="2"/>
      </tp>
      <tp>
        <v>212.82300000000001</v>
        <stp/>
        <stp>##V3_BDPV12</stp>
        <stp>ZQ100348 Corp</stp>
        <stp>interval_high</stp>
        <stp>[DATA_BBG.xlsx]BBGdata!R29C20</stp>
        <stp>calc_interval=30d</stp>
        <stp>market_data_override=blp_i_sprd_mid</stp>
        <tr r="T29" s="2"/>
      </tp>
      <tp>
        <v>393.14800000000002</v>
        <stp/>
        <stp>##V3_BDPV12</stp>
        <stp>ZR655675 Corp</stp>
        <stp>interval_high</stp>
        <stp>[DATA_BBG.xlsx]BBGdata!R77C20</stp>
        <stp>calc_interval=30d</stp>
        <stp>market_data_override=blp_i_sprd_mid</stp>
        <tr r="T77" s="2"/>
      </tp>
      <tp t="s">
        <v>30/03/2026</v>
        <stp/>
        <stp>##V3_BDPV12</stp>
        <stp>BK184880 Corp</stp>
        <stp>nxt_call_dt</stp>
        <stp>[DATA_BBG.xlsx]BBGdata!R108C6</stp>
        <tr r="F108" s="2"/>
      </tp>
      <tp t="s">
        <v>REPSM 4 1/2 03/25/75</v>
        <stp/>
        <stp>##V3_BDPV12</stp>
        <stp>EK814844 Corp</stp>
        <stp>security name</stp>
        <stp>[DATA_BBG.xlsx]BBGdata!R34C3</stp>
        <tr r="C34" s="2"/>
      </tp>
      <tp t="s">
        <v>SESGFP 5 5/8 PERP</v>
        <stp/>
        <stp>##V3_BDPV12</stp>
        <stp>AL211915 Corp</stp>
        <stp>security name</stp>
        <stp>[DATA_BBG.xlsx]BBGdata!R62C3</stp>
        <tr r="C62" s="2"/>
      </tp>
      <tp t="s">
        <v>ORAFP 5 3/4 PERP</v>
        <stp/>
        <stp>##V3_BDPV12</stp>
        <stp>EK508571 Corp</stp>
        <stp>security name</stp>
        <stp>[DATA_BBG.xlsx]BBGdata!R69C3</stp>
        <tr r="C69" s="2"/>
      </tp>
      <tp t="s">
        <v>BPLN 4 1/4 PERP</v>
        <stp/>
        <stp>##V3_BDPV12</stp>
        <stp>BK123548 Corp</stp>
        <stp>security name</stp>
        <stp>[DATA_BBG.xlsx]BBGdata!R39C3</stp>
        <tr r="C39" s="2"/>
      </tp>
      <tp>
        <v>20.284528022815177</v>
        <stp/>
        <stp>##V3_BDPV12</stp>
        <stp>ZR363806 Corp</stp>
        <stp>interval_std_dev</stp>
        <stp>[DATA_BBG.xlsx]BBGdata!R131C18</stp>
        <stp>calc_interval=30d</stp>
        <stp>market_data_override=blp_i_sprd_mid</stp>
        <tr r="R131" s="2"/>
      </tp>
      <tp t="s">
        <v>25/07/2023</v>
        <stp/>
        <stp>##V3_BDPV12</stp>
        <stp>AS146424 Corp</stp>
        <stp>nxt_call_dt</stp>
        <stp>[DATA_BBG.xlsx]BBGdata!R169C6</stp>
        <tr r="F169" s="2"/>
      </tp>
      <tp>
        <v>14.396515407959862</v>
        <stp/>
        <stp>##V3_BDPV12</stp>
        <stp>ZR363807 Corp</stp>
        <stp>interval_std_dev</stp>
        <stp>[DATA_BBG.xlsx]BBGdata!R132C18</stp>
        <stp>calc_interval=30d</stp>
        <stp>market_data_override=blp_i_sprd_mid</stp>
        <tr r="R132" s="2"/>
      </tp>
      <tp>
        <v>3.2357191840348314</v>
        <stp/>
        <stp>##V3_BDPV12</stp>
        <stp>ZP454068 Corp</stp>
        <stp>interval_std_dev</stp>
        <stp>[DATA_BBG.xlsx]BBGdata!R148C18</stp>
        <stp>calc_interval=30d</stp>
        <stp>market_data_override=blp_i_sprd_mid</stp>
        <tr r="R148" s="2"/>
      </tp>
      <tp>
        <v>940.63102047827056</v>
        <stp/>
        <stp>##V3_BDPV12</stp>
        <stp>UV429459 Corp</stp>
        <stp>interval_std_dev</stp>
        <stp>[DATA_BBG.xlsx]BBGdata!R166C18</stp>
        <stp>calc_interval=30d</stp>
        <stp>market_data_override=blp_i_sprd_mid</stp>
        <tr r="R166" s="2"/>
      </tp>
      <tp>
        <v>47.922064944237768</v>
        <stp/>
        <stp>##V3_BDPV12</stp>
        <stp>ZS108668 Corp</stp>
        <stp>interval_std_dev</stp>
        <stp>[DATA_BBG.xlsx]BBGdata!R187C18</stp>
        <stp>calc_interval=30d</stp>
        <stp>market_data_override=blp_i_sprd_mid</stp>
        <tr r="R187" s="2"/>
      </tp>
      <tp>
        <v>9.6007717528973426</v>
        <stp/>
        <stp>##V3_BDPV12</stp>
        <stp>ZQ804479 Corp</stp>
        <stp>interval_std_dev</stp>
        <stp>[DATA_BBG.xlsx]BBGdata!R144C18</stp>
        <stp>calc_interval=30d</stp>
        <stp>market_data_override=blp_i_sprd_mid</stp>
        <tr r="R144" s="2"/>
      </tp>
      <tp t="s">
        <v>05/09/2023</v>
        <stp/>
        <stp>##V3_BDPV12</stp>
        <stp>AU216832 Corp</stp>
        <stp>nxt_call_dt</stp>
        <stp>[DATA_BBG.xlsx]BBGdata!R149C6</stp>
        <tr r="F149" s="2"/>
      </tp>
      <tp t="s">
        <v>BB+</v>
        <stp/>
        <stp>##V3_BDPV12</stp>
        <stp>AO971106 Corp</stp>
        <stp>rtg_sp</stp>
        <stp>[DATA_BBG.xlsx]BBGdata!R173C15</stp>
        <tr r="O173" s="2"/>
      </tp>
      <tp t="s">
        <v>Basic Materials</v>
        <stp/>
        <stp>##V3_BDPV12</stp>
        <stp>QJ191077 Corp</stp>
        <stp>industry_sector</stp>
        <stp>[DATA_BBG.xlsx]BBGdata!R52C10</stp>
        <tr r="J52" s="2"/>
      </tp>
      <tp t="s">
        <v>BB+</v>
        <stp/>
        <stp>##V3_BDPV12</stp>
        <stp>EK785024 Corp</stp>
        <stp>rtg_sp</stp>
        <stp>[DATA_BBG.xlsx]BBGdata!R115C15</stp>
        <tr r="O115" s="2"/>
      </tp>
      <tp t="s">
        <v>BB+</v>
        <stp/>
        <stp>##V3_BDPV12</stp>
        <stp>EK825033 Corp</stp>
        <stp>rtg_sp</stp>
        <stp>[DATA_BBG.xlsx]BBGdata!R129C15</stp>
        <tr r="O129" s="2"/>
      </tp>
      <tp t="s">
        <v>BBB</v>
        <stp/>
        <stp>##V3_BDPV12</stp>
        <stp>EJ575377 Corp</stp>
        <stp>rtg_sp</stp>
        <stp>[DATA_BBG.xlsx]BBGdata!R133C15</stp>
        <tr r="O133" s="2"/>
      </tp>
      <tp t="s">
        <v>Basic Materials</v>
        <stp/>
        <stp>##V3_BDPV12</stp>
        <stp>QJ201812 Corp</stp>
        <stp>industry_sector</stp>
        <stp>[DATA_BBG.xlsx]BBGdata!R50C10</stp>
        <tr r="J50" s="2"/>
      </tp>
      <tp t="s">
        <v>Basic Materials</v>
        <stp/>
        <stp>##V3_BDPV12</stp>
        <stp>QJ201811 Corp</stp>
        <stp>industry_sector</stp>
        <stp>[DATA_BBG.xlsx]BBGdata!R51C10</stp>
        <tr r="J51" s="2"/>
      </tp>
      <tp t="s">
        <v>BBB</v>
        <stp/>
        <stp>##V3_BDPV12</stp>
        <stp>EK605885 Corp</stp>
        <stp>rtg_sp</stp>
        <stp>[DATA_BBG.xlsx]BBGdata!R145C15</stp>
        <tr r="O145" s="2"/>
      </tp>
      <tp t="s">
        <v>BBB-</v>
        <stp/>
        <stp>##V3_BDPV12</stp>
        <stp>AZ851450 Corp</stp>
        <stp>rtg_sp</stp>
        <stp>[DATA_BBG.xlsx]BBGdata!R109C15</stp>
        <tr r="O109" s="2"/>
      </tp>
      <tp t="s">
        <v>#N/A N/A</v>
        <stp/>
        <stp>##V3_BDPV12</stp>
        <stp>AX691342 Corp</stp>
        <stp>rtg_sp</stp>
        <stp>[DATA_BBG.xlsx]BBGdata!R188C15</stp>
        <tr r="O188" s="2"/>
      </tp>
      <tp t="s">
        <v>BBB-</v>
        <stp/>
        <stp>##V3_BDPV12</stp>
        <stp>AZ851393 Corp</stp>
        <stp>rtg_sp</stp>
        <stp>[DATA_BBG.xlsx]BBGdata!R107C15</stp>
        <tr r="O107" s="2"/>
      </tp>
      <tp t="s">
        <v>EUR</v>
        <stp/>
        <stp>##V3_BDPV12</stp>
        <stp>EK041235 Corp</stp>
        <stp>crncy</stp>
        <stp>[DATA_BBG.xlsx]BBGdata!R64C8</stp>
        <tr r="H64" s="2"/>
      </tp>
      <tp t="s">
        <v>EUR</v>
        <stp/>
        <stp>##V3_BDPV12</stp>
        <stp>BJ815149 Corp</stp>
        <stp>crncy</stp>
        <stp>[DATA_BBG.xlsx]BBGdata!R36C8</stp>
        <tr r="H36" s="2"/>
      </tp>
      <tp t="s">
        <v>EUR</v>
        <stp/>
        <stp>##V3_BDPV12</stp>
        <stp>EK848378 Corp</stp>
        <stp>crncy</stp>
        <stp>[DATA_BBG.xlsx]BBGdata!R55C8</stp>
        <tr r="H55" s="2"/>
      </tp>
      <tp>
        <v>378.45699999999999</v>
        <stp/>
        <stp>##V3_BDPV12</stp>
        <stp>ZQ376350 Corp</stp>
        <stp>interval_high</stp>
        <stp>[DATA_BBG.xlsx]BBGdata!R58C20</stp>
        <stp>calc_interval=30d</stp>
        <stp>market_data_override=blp_i_sprd_mid</stp>
        <tr r="T58" s="2"/>
      </tp>
      <tp>
        <v>347.58699999999999</v>
        <stp/>
        <stp>##V3_BDPV12</stp>
        <stp>ZP482524 Corp</stp>
        <stp>interval_high</stp>
        <stp>[DATA_BBG.xlsx]BBGdata!R17C20</stp>
        <stp>calc_interval=30d</stp>
        <stp>market_data_override=blp_i_sprd_mid</stp>
        <tr r="T17" s="2"/>
      </tp>
      <tp>
        <v>277.1448974609375</v>
        <stp/>
        <stp>##V3_BDPV12</stp>
        <stp>AW875570 Corp</stp>
        <stp>blp_i_sprd_mid</stp>
        <stp>[DATA_BBG.xlsx]BBGdata!R147C13</stp>
        <tr r="M147" s="2"/>
      </tp>
      <tp>
        <v>2760.4619140625</v>
        <stp/>
        <stp>##V3_BDPV12</stp>
        <stp>EJ891119 Corp</stp>
        <stp>blp_i_sprd_mid</stp>
        <stp>[DATA_BBG.xlsx]BBGdata!R190C13</stp>
        <tr r="M190" s="2"/>
      </tp>
      <tp>
        <v>399.85690307617188</v>
        <stp/>
        <stp>##V3_BDPV12</stp>
        <stp>EK131372 Corp</stp>
        <stp>blp_i_sprd_mid</stp>
        <stp>[DATA_BBG.xlsx]BBGdata!R157C13</stp>
        <tr r="M157" s="2"/>
      </tp>
      <tp>
        <v>226.62544250488281</v>
        <stp/>
        <stp>##V3_BDPV12</stp>
        <stp>EK131366 Corp</stp>
        <stp>blp_i_sprd_mid</stp>
        <stp>[DATA_BBG.xlsx]BBGdata!R151C13</stp>
        <tr r="M151" s="2"/>
      </tp>
      <tp>
        <v>398.30859375</v>
        <stp/>
        <stp>##V3_BDPV12</stp>
        <stp>EK811579 Corp</stp>
        <stp>blp_i_sprd_mid</stp>
        <stp>[DATA_BBG.xlsx]BBGdata!R161C13</stp>
        <tr r="M161" s="2"/>
      </tp>
      <tp>
        <v>379.77410888671875</v>
        <stp/>
        <stp>##V3_BDPV12</stp>
        <stp>EK811633 Corp</stp>
        <stp>blp_i_sprd_mid</stp>
        <stp>[DATA_BBG.xlsx]BBGdata!R152C13</stp>
        <tr r="M152" s="2"/>
      </tp>
      <tp>
        <v>352.66946411132813</v>
        <stp/>
        <stp>##V3_BDPV12</stp>
        <stp>EJ811600 Corp</stp>
        <stp>blp_i_sprd_mid</stp>
        <stp>[DATA_BBG.xlsx]BBGdata!R154C13</stp>
        <tr r="M154" s="2"/>
      </tp>
    </main>
    <main first="bloomberg.rtd">
      <tp t="s">
        <v>Ba1</v>
        <stp/>
        <stp>##V3_BDPV12</stp>
        <stp>AV915324 Corp</stp>
        <stp>rtg_moody</stp>
        <stp>[DATA_BBG.xlsx]BBGdata!R4C14</stp>
        <tr r="N4" s="2"/>
      </tp>
      <tp>
        <v>390.89654541015625</v>
        <stp/>
        <stp>##V3_BDPV12</stp>
        <stp>AT214421 Corp</stp>
        <stp>blp_i_sprd_mid</stp>
        <stp>[DATA_BBG.xlsx]BBGdata!R155C13</stp>
        <tr r="M155" s="2"/>
      </tp>
      <tp>
        <v>420.0755615234375</v>
        <stp/>
        <stp>##V3_BDPV12</stp>
        <stp>AT214434 Corp</stp>
        <stp>blp_i_sprd_mid</stp>
        <stp>[DATA_BBG.xlsx]BBGdata!R159C13</stp>
        <tr r="M159" s="2"/>
      </tp>
      <tp>
        <v>485.09848022460938</v>
        <stp/>
        <stp>##V3_BDPV12</stp>
        <stp>AN964724 Corp</stp>
        <stp>blp_i_sprd_mid</stp>
        <stp>[DATA_BBG.xlsx]BBGdata!R181C13</stp>
        <tr r="M181" s="2"/>
      </tp>
      <tp>
        <v>262.767578125</v>
        <stp/>
        <stp>##V3_BDPV12</stp>
        <stp>EK770296 Corp</stp>
        <stp>blp_i_sprd_mid</stp>
        <stp>[DATA_BBG.xlsx]BBGdata!R137C13</stp>
        <tr r="M137" s="2"/>
      </tp>
      <tp>
        <v>399.10653686523438</v>
        <stp/>
        <stp>##V3_BDPV12</stp>
        <stp>AM714338 Corp</stp>
        <stp>blp_i_sprd_mid</stp>
        <stp>[DATA_BBG.xlsx]BBGdata!R139C13</stp>
        <tr r="M139" s="2"/>
      </tp>
      <tp>
        <v>253.34974670410156</v>
        <stp/>
        <stp>##V3_BDPV12</stp>
        <stp>EJ670730 Corp</stp>
        <stp>blp_i_sprd_mid</stp>
        <stp>[DATA_BBG.xlsx]BBGdata!R118C13</stp>
        <tr r="M118" s="2"/>
      </tp>
      <tp>
        <v>375.03720092773438</v>
        <stp/>
        <stp>##V3_BDPV12</stp>
        <stp>EJ530879 Corp</stp>
        <stp>blp_i_sprd_mid</stp>
        <stp>[DATA_BBG.xlsx]BBGdata!R102C13</stp>
        <tr r="M102" s="2"/>
      </tp>
    </main>
    <main first="bloomberg.rtd">
      <tp>
        <v>439.43634033203125</v>
        <stp/>
        <stp>##V3_BDPV12</stp>
        <stp>AZ207973 Corp</stp>
        <stp>blp_i_sprd_mid</stp>
        <stp>[DATA_BBG.xlsx]BBGdata!R182C13</stp>
        <tr r="M182" s="2"/>
      </tp>
      <tp>
        <v>198.97921752929688</v>
        <stp/>
        <stp>##V3_BDPV12</stp>
        <stp>AQ077157 Corp</stp>
        <stp>blp_i_sprd_mid</stp>
        <stp>[DATA_BBG.xlsx]BBGdata!R143C13</stp>
        <tr r="M143" s="2"/>
      </tp>
      <tp>
        <v>283.61788940429688</v>
        <stp/>
        <stp>##V3_BDPV12</stp>
        <stp>AM717420 Corp</stp>
        <stp>blp_i_sprd_mid</stp>
        <stp>[DATA_BBG.xlsx]BBGdata!R135C13</stp>
        <tr r="M135" s="2"/>
      </tp>
      <tp>
        <v>411.39950561523438</v>
        <stp/>
        <stp>##V3_BDPV12</stp>
        <stp>EK523297 Corp</stp>
        <stp>blp_i_sprd_mid</stp>
        <stp>[DATA_BBG.xlsx]BBGdata!R192C13</stp>
        <tr r="M192" s="2"/>
      </tp>
      <tp>
        <v>183.43484497070313</v>
        <stp/>
        <stp>##V3_BDPV12</stp>
        <stp>EJ723329 Corp</stp>
        <stp>blp_i_sprd_mid</stp>
        <stp>[DATA_BBG.xlsx]BBGdata!R142C13</stp>
        <tr r="M142" s="2"/>
      </tp>
      <tp>
        <v>382.77346801757813</v>
        <stp/>
        <stp>##V3_BDPV12</stp>
        <stp>EJ843360 Corp</stp>
        <stp>blp_i_sprd_mid</stp>
        <stp>[DATA_BBG.xlsx]BBGdata!R123C13</stp>
        <tr r="M123" s="2"/>
      </tp>
      <tp>
        <v>262.41128540039063</v>
        <stp/>
        <stp>##V3_BDPV12</stp>
        <stp>EK753416 Corp</stp>
        <stp>blp_i_sprd_mid</stp>
        <stp>[DATA_BBG.xlsx]BBGdata!R183C13</stp>
        <tr r="M183" s="2"/>
      </tp>
      <tp>
        <v>233.70445251464844</v>
        <stp/>
        <stp>##V3_BDPV12</stp>
        <stp>BK184880 Corp</stp>
        <stp>blp_i_sprd_mid</stp>
        <stp>[DATA_BBG.xlsx]BBGdata!R108C13</stp>
        <tr r="M108" s="2"/>
      </tp>
      <tp>
        <v>225.84452819824219</v>
        <stp/>
        <stp>##V3_BDPV12</stp>
        <stp>EK013966 Corp</stp>
        <stp>blp_i_sprd_mid</stp>
        <stp>[DATA_BBG.xlsx]BBGdata!R122C13</stp>
        <tr r="M122" s="2"/>
      </tp>
      <tp t="s">
        <v>N</v>
        <stp/>
        <stp>##V3_BDPV12</stp>
        <stp>EK834863 Corp</stp>
        <stp>green_bond_loan_indicator</stp>
        <stp>[DATA_BBG.xlsx]BBGdata!R6C21</stp>
        <tr r="U6" s="2"/>
      </tp>
    </main>
    <main first="bloomberg.rtd">
      <tp t="s">
        <v>Baa3</v>
        <stp/>
        <stp>##V3_BDPV12</stp>
        <stp>ZQ512606 Corp</stp>
        <stp>rtg_moody</stp>
        <stp>[DATA_BBG.xlsx]BBGdata!R8C14</stp>
        <tr r="N8" s="2"/>
      </tp>
      <tp>
        <v>395.20941162109375</v>
        <stp/>
        <stp>##V3_BDPV12</stp>
        <stp>AR936992 Corp</stp>
        <stp>blp_i_sprd_mid</stp>
        <stp>[DATA_BBG.xlsx]BBGdata!R171C13</stp>
        <tr r="M171" s="2"/>
      </tp>
      <tp>
        <v>207.19802856445313</v>
        <stp/>
        <stp>##V3_BDPV12</stp>
        <stp>AX076550 Corp</stp>
        <stp>blp_i_sprd_mid</stp>
        <stp>[DATA_BBG.xlsx]BBGdata!R126C13</stp>
        <tr r="M126" s="2"/>
      </tp>
      <tp>
        <v>247.95558166503906</v>
        <stp/>
        <stp>##V3_BDPV12</stp>
        <stp>AU216832 Corp</stp>
        <stp>blp_i_sprd_mid</stp>
        <stp>[DATA_BBG.xlsx]BBGdata!R149C13</stp>
        <tr r="M149" s="2"/>
      </tp>
      <tp>
        <v>448.206298828125</v>
        <stp/>
        <stp>##V3_BDPV12</stp>
        <stp>AZ576858 Corp</stp>
        <stp>blp_i_sprd_mid</stp>
        <stp>[DATA_BBG.xlsx]BBGdata!R180C13</stp>
        <tr r="M180" s="2"/>
      </tp>
      <tp>
        <v>695.7113037109375</v>
        <stp/>
        <stp>##V3_BDPV12</stp>
        <stp>AS146424 Corp</stp>
        <stp>blp_i_sprd_mid</stp>
        <stp>[DATA_BBG.xlsx]BBGdata!R169C13</stp>
        <tr r="M169" s="2"/>
      </tp>
      <tp>
        <v>328.0244140625</v>
        <stp/>
        <stp>##V3_BDPV12</stp>
        <stp>AS256491 Corp</stp>
        <stp>blp_i_sprd_mid</stp>
        <stp>[DATA_BBG.xlsx]BBGdata!R185C13</stp>
        <tr r="M185" s="2"/>
      </tp>
      <tp>
        <v>552.78955078125</v>
        <stp/>
        <stp>##V3_BDPV12</stp>
        <stp>AS146490 Corp</stp>
        <stp>blp_i_sprd_mid</stp>
        <stp>[DATA_BBG.xlsx]BBGdata!R170C13</stp>
        <tr r="M170" s="2"/>
      </tp>
      <tp>
        <v>211.85145568847656</v>
        <stp/>
        <stp>##V3_BDPV12</stp>
        <stp>AQ026565 Corp</stp>
        <stp>blp_i_sprd_mid</stp>
        <stp>[DATA_BBG.xlsx]BBGdata!R124C13</stp>
        <tr r="M124" s="2"/>
      </tp>
      <tp>
        <v>342.89437866210938</v>
        <stp/>
        <stp>##V3_BDPV12</stp>
        <stp>EK872764 Corp</stp>
        <stp>blp_i_sprd_mid</stp>
        <stp>[DATA_BBG.xlsx]BBGdata!R128C13</stp>
        <tr r="M128" s="2"/>
      </tp>
      <tp>
        <v>234.26416015625</v>
        <stp/>
        <stp>##V3_BDPV12</stp>
        <stp>EK642935 Corp</stp>
        <stp>blp_i_sprd_mid</stp>
        <stp>[DATA_BBG.xlsx]BBGdata!R168C13</stp>
        <tr r="M168" s="2"/>
      </tp>
    </main>
    <main first="bloomberg.rtd">
      <tp t="s">
        <v>N</v>
        <stp/>
        <stp>##V3_BDPV12</stp>
        <stp>QJ937853 Corp</stp>
        <stp>green_bond_loan_indicator</stp>
        <stp>[DATA_BBG.xlsx]BBGdata!R2C21</stp>
        <tr r="U2" s="2"/>
      </tp>
    </main>
    <main first="bloomberg.rtd">
      <tp>
        <v>1058.5728759765625</v>
        <stp/>
        <stp>##V3_BDPV12</stp>
        <stp>AX691342 Corp</stp>
        <stp>blp_i_sprd_mid</stp>
        <stp>[DATA_BBG.xlsx]BBGdata!R188C13</stp>
        <tr r="M188" s="2"/>
      </tp>
      <tp>
        <v>210.49526977539063</v>
        <stp/>
        <stp>##V3_BDPV12</stp>
        <stp>AZ851393 Corp</stp>
        <stp>blp_i_sprd_mid</stp>
        <stp>[DATA_BBG.xlsx]BBGdata!R107C13</stp>
        <tr r="M107" s="2"/>
      </tp>
      <tp>
        <v>232.54403686523438</v>
        <stp/>
        <stp>##V3_BDPV12</stp>
        <stp>AZ851450 Corp</stp>
        <stp>blp_i_sprd_mid</stp>
        <stp>[DATA_BBG.xlsx]BBGdata!R109C13</stp>
        <tr r="M109" s="2"/>
      </tp>
      <tp>
        <v>268.17739868164063</v>
        <stp/>
        <stp>##V3_BDPV12</stp>
        <stp>EK785024 Corp</stp>
        <stp>blp_i_sprd_mid</stp>
        <stp>[DATA_BBG.xlsx]BBGdata!R115C13</stp>
        <tr r="M115" s="2"/>
      </tp>
      <tp>
        <v>474.64453125</v>
        <stp/>
        <stp>##V3_BDPV12</stp>
        <stp>EK825033 Corp</stp>
        <stp>blp_i_sprd_mid</stp>
        <stp>[DATA_BBG.xlsx]BBGdata!R129C13</stp>
        <tr r="M129" s="2"/>
      </tp>
      <tp>
        <v>252.78082275390625</v>
        <stp/>
        <stp>##V3_BDPV12</stp>
        <stp>EJ575377 Corp</stp>
        <stp>blp_i_sprd_mid</stp>
        <stp>[DATA_BBG.xlsx]BBGdata!R133C13</stp>
        <tr r="M133" s="2"/>
      </tp>
      <tp>
        <v>483.68630981445313</v>
        <stp/>
        <stp>##V3_BDPV12</stp>
        <stp>AO971106 Corp</stp>
        <stp>blp_i_sprd_mid</stp>
        <stp>[DATA_BBG.xlsx]BBGdata!R173C13</stp>
        <tr r="M173" s="2"/>
      </tp>
      <tp>
        <v>253.79168701171875</v>
        <stp/>
        <stp>##V3_BDPV12</stp>
        <stp>EK605885 Corp</stp>
        <stp>blp_i_sprd_mid</stp>
        <stp>[DATA_BBG.xlsx]BBGdata!R145C13</stp>
        <tr r="M145" s="2"/>
      </tp>
    </main>
    <main first="bloomberg.rtd">
      <tp>
        <v>921.26513671875</v>
        <stp/>
        <stp>##V3_BDPV12</stp>
        <stp>AZ920495 Corp</stp>
        <stp>blp_i_sprd_mid</stp>
        <stp>[DATA_BBG.xlsx]BBGdata!R194C13</stp>
        <tr r="M194" s="2"/>
      </tp>
      <tp>
        <v>268.64175415039063</v>
        <stp/>
        <stp>##V3_BDPV12</stp>
        <stp>AS640422 Corp</stp>
        <stp>blp_i_sprd_mid</stp>
        <stp>[DATA_BBG.xlsx]BBGdata!R117C13</stp>
        <tr r="M117" s="2"/>
      </tp>
      <tp>
        <v>205.64187622070313</v>
        <stp/>
        <stp>##V3_BDPV12</stp>
        <stp>AR810587 Corp</stp>
        <stp>blp_i_sprd_mid</stp>
        <stp>[DATA_BBG.xlsx]BBGdata!R125C13</stp>
        <tr r="M125" s="2"/>
      </tp>
      <tp>
        <v>304.3992919921875</v>
        <stp/>
        <stp>##V3_BDPV12</stp>
        <stp>AS640440 Corp</stp>
        <stp>blp_i_sprd_mid</stp>
        <stp>[DATA_BBG.xlsx]BBGdata!R120C13</stp>
        <tr r="M120" s="2"/>
      </tp>
      <tp>
        <v>473.55111694335938</v>
        <stp/>
        <stp>##V3_BDPV12</stp>
        <stp>EK024610 Corp</stp>
        <stp>blp_i_sprd_mid</stp>
        <stp>[DATA_BBG.xlsx]BBGdata!R101C13</stp>
        <tr r="M101" s="2"/>
      </tp>
      <tp>
        <v>381.37460327148438</v>
        <stp/>
        <stp>##V3_BDPV12</stp>
        <stp>AN880322 Corp</stp>
        <stp>blp_i_sprd_mid</stp>
        <stp>[DATA_BBG.xlsx]BBGdata!R153C13</stp>
        <tr r="M153" s="2"/>
      </tp>
      <tp>
        <v>408.64913940429688</v>
        <stp/>
        <stp>##V3_BDPV12</stp>
        <stp>AN880326 Corp</stp>
        <stp>blp_i_sprd_mid</stp>
        <stp>[DATA_BBG.xlsx]BBGdata!R158C13</stp>
        <tr r="M158" s="2"/>
      </tp>
      <tp>
        <v>334.06402587890625</v>
        <stp/>
        <stp>##V3_BDPV12</stp>
        <stp>BK293686 Corp</stp>
        <stp>blp_i_sprd_mid</stp>
        <stp>[DATA_BBG.xlsx]BBGdata!R138C13</stp>
        <tr r="M138" s="2"/>
      </tp>
      <tp>
        <v>488.88641357421875</v>
        <stp/>
        <stp>##V3_BDPV12</stp>
        <stp>EK824997 Corp</stp>
        <stp>blp_i_sprd_mid</stp>
        <stp>[DATA_BBG.xlsx]BBGdata!R130C13</stp>
        <tr r="M130" s="2"/>
      </tp>
      <tp t="s">
        <v>#N/A N/A</v>
        <stp/>
        <stp>##V3_BDPV12</stp>
        <stp>ED984069 Corp</stp>
        <stp>blp_i_sprd_mid</stp>
        <stp>[DATA_BBG.xlsx]BBGdata!R189C13</stp>
        <tr r="M189" s="2"/>
      </tp>
    </main>
    <main first="bloomberg.rtd">
      <tp>
        <v>463.29925537109375</v>
        <stp/>
        <stp>##V3_BDPV12</stp>
        <stp>AQ713600 Corp</stp>
        <stp>blp_i_sprd_mid</stp>
        <stp>[DATA_BBG.xlsx]BBGdata!R179C13</stp>
        <tr r="M179" s="2"/>
      </tp>
      <tp>
        <v>410.459716796875</v>
        <stp/>
        <stp>##V3_BDPV12</stp>
        <stp>EK337178 Corp</stp>
        <stp>blp_i_sprd_mid</stp>
        <stp>[DATA_BBG.xlsx]BBGdata!R162C13</stp>
        <tr r="M162" s="2"/>
      </tp>
      <tp>
        <v>402.54916381835938</v>
        <stp/>
        <stp>##V3_BDPV12</stp>
        <stp>EK027221 Corp</stp>
        <stp>blp_i_sprd_mid</stp>
        <stp>[DATA_BBG.xlsx]BBGdata!R103C13</stp>
        <tr r="M103" s="2"/>
      </tp>
      <tp>
        <v>149.06260681152344</v>
        <stp/>
        <stp>##V3_BDPV12</stp>
        <stp>EJ817236 Corp</stp>
        <stp>blp_i_sprd_mid</stp>
        <stp>[DATA_BBG.xlsx]BBGdata!R121C13</stp>
        <tr r="M121" s="2"/>
      </tp>
      <tp>
        <v>401.51611328125</v>
        <stp/>
        <stp>##V3_BDPV12</stp>
        <stp>BJ980509 Corp</stp>
        <stp>blp_i_sprd_mid</stp>
        <stp>[DATA_BBG.xlsx]BBGdata!R156C13</stp>
        <tr r="M156" s="2"/>
      </tp>
      <tp>
        <v>425.03408813476563</v>
        <stp/>
        <stp>##V3_BDPV12</stp>
        <stp>BJ980938 Corp</stp>
        <stp>blp_i_sprd_mid</stp>
        <stp>[DATA_BBG.xlsx]BBGdata!R160C13</stp>
        <tr r="M160" s="2"/>
      </tp>
      <tp>
        <v>194.43679809570313</v>
        <stp/>
        <stp>##V3_BDPV12</stp>
        <stp>EK117900 Corp</stp>
        <stp>blp_i_sprd_mid</stp>
        <stp>[DATA_BBG.xlsx]BBGdata!R104C13</stp>
        <tr r="M104" s="2"/>
      </tp>
      <tp>
        <v>194.43679809570313</v>
        <stp/>
        <stp>##V3_BDPV12</stp>
        <stp>EK117900 Corp</stp>
        <stp>blp_i_sprd_mid</stp>
        <stp>[DATA_BBG.xlsx]BBGdata!R105C13</stp>
        <tr r="M105" s="2"/>
      </tp>
      <tp>
        <v>327.87860107421875</v>
        <stp/>
        <stp>##V3_BDPV12</stp>
        <stp>BK290986 Corp</stp>
        <stp>blp_i_sprd_mid</stp>
        <stp>[DATA_BBG.xlsx]BBGdata!R136C13</stp>
        <tr r="M136" s="2"/>
      </tp>
    </main>
    <main first="bloomberg.rtd">
      <tp>
        <v>548.72906494140625</v>
        <stp/>
        <stp>##V3_BDPV12</stp>
        <stp>AS322477 Corp</stp>
        <stp>blp_i_sprd_mid</stp>
        <stp>[DATA_BBG.xlsx]BBGdata!R186C13</stp>
        <tr r="M186" s="2"/>
      </tp>
      <tp>
        <v>888.24249267578125</v>
        <stp/>
        <stp>##V3_BDPV12</stp>
        <stp>AO262498 Corp</stp>
        <stp>blp_i_sprd_mid</stp>
        <stp>[DATA_BBG.xlsx]BBGdata!R195C13</stp>
        <tr r="M195" s="2"/>
      </tp>
      <tp>
        <v>419.72119140625</v>
        <stp/>
        <stp>##V3_BDPV12</stp>
        <stp>EJ516173 Corp</stp>
        <stp>blp_i_sprd_mid</stp>
        <stp>[DATA_BBG.xlsx]BBGdata!R100C13</stp>
        <tr r="M100" s="2"/>
      </tp>
      <tp>
        <v>759.56011962890625</v>
        <stp/>
        <stp>##V3_BDPV12</stp>
        <stp>AO262515 Corp</stp>
        <stp>blp_i_sprd_mid</stp>
        <stp>[DATA_BBG.xlsx]BBGdata!R196C13</stp>
        <tr r="M196" s="2"/>
      </tp>
    </main>
    <main first="bloomberg.rtd">
      <tp t="s">
        <v>Baa3</v>
        <stp/>
        <stp>##V3_BDPV12</stp>
        <stp>ZQ513315 Corp</stp>
        <stp>rtg_moody</stp>
        <stp>[DATA_BBG.xlsx]BBGdata!R9C14</stp>
        <tr r="N9" s="2"/>
      </tp>
    </main>
    <main first="bloomberg.rtd">
      <tp>
        <v>229.28375244140625</v>
        <stp/>
        <stp>##V3_BDPV12</stp>
        <stp>EK768069 Corp</stp>
        <stp>blp_i_sprd_mid</stp>
        <stp>[DATA_BBG.xlsx]BBGdata!R134C13</stp>
        <tr r="M134" s="2"/>
      </tp>
      <tp>
        <v>313.70538330078125</v>
        <stp/>
        <stp>##V3_BDPV12</stp>
        <stp>EK588292 Corp</stp>
        <stp>blp_i_sprd_mid</stp>
        <stp>[DATA_BBG.xlsx]BBGdata!R127C13</stp>
        <tr r="M127" s="2"/>
      </tp>
      <tp>
        <v>230.78965759277344</v>
        <stp/>
        <stp>##V3_BDPV12</stp>
        <stp>EK628291 Corp</stp>
        <stp>blp_i_sprd_mid</stp>
        <stp>[DATA_BBG.xlsx]BBGdata!R150C13</stp>
        <tr r="M150" s="2"/>
      </tp>
      <tp>
        <v>1338.3909912109375</v>
        <stp/>
        <stp>##V3_BDPV12</stp>
        <stp>EK808355 Corp</stp>
        <stp>blp_i_sprd_mid</stp>
        <stp>[DATA_BBG.xlsx]BBGdata!R165C13</stp>
        <tr r="M165" s="2"/>
      </tp>
      <tp t="s">
        <v>#N/A Field Not Applicable</v>
        <stp/>
        <stp>##V3_BDPV12</stp>
        <stp>EK888464 Corp</stp>
        <stp>blp_i_sprd_mid</stp>
        <stp>[DATA_BBG.xlsx]BBGdata!R141C13</stp>
        <tr r="M141" s="2"/>
      </tp>
      <tp>
        <v>286.69613647460938</v>
        <stp/>
        <stp>##V3_BDPV12</stp>
        <stp>EK858869 Corp</stp>
        <stp>blp_i_sprd_mid</stp>
        <stp>[DATA_BBG.xlsx]BBGdata!R112C13</stp>
        <tr r="M112" s="2"/>
      </tp>
      <tp>
        <v>284.76596069335938</v>
        <stp/>
        <stp>##V3_BDPV12</stp>
        <stp>EK858851 Corp</stp>
        <stp>blp_i_sprd_mid</stp>
        <stp>[DATA_BBG.xlsx]BBGdata!R111C13</stp>
        <tr r="M111" s="2"/>
      </tp>
    </main>
    <main first="bloomberg.rtd">
      <tp>
        <v>470.03256225585938</v>
        <stp/>
        <stp>##V3_BDPV12</stp>
        <stp>AP909674 Corp</stp>
        <stp>blp_i_sprd_mid</stp>
        <stp>[DATA_BBG.xlsx]BBGdata!R167C13</stp>
        <tr r="M167" s="2"/>
      </tp>
      <tp>
        <v>1385.6146240234375</v>
        <stp/>
        <stp>##V3_BDPV12</stp>
        <stp>AM679347 Corp</stp>
        <stp>blp_i_sprd_mid</stp>
        <stp>[DATA_BBG.xlsx]BBGdata!R193C13</stp>
        <tr r="M193" s="2"/>
      </tp>
    </main>
    <main first="bloomberg.rtd">
      <tp>
        <v>144.46624755859375</v>
        <stp/>
        <stp>##V3_BDPV12</stp>
        <stp>AR008123 Corp</stp>
        <stp>blp_i_sprd_mid</stp>
        <stp>[DATA_BBG.xlsx]BBGdata!R140C13</stp>
        <tr r="M140" s="2"/>
      </tp>
      <tp>
        <v>709.90118408203125</v>
        <stp/>
        <stp>##V3_BDPV12</stp>
        <stp>AW798439 Corp</stp>
        <stp>blp_i_sprd_mid</stp>
        <stp>[DATA_BBG.xlsx]BBGdata!R163C13</stp>
        <tr r="M163" s="2"/>
      </tp>
      <tp>
        <v>228.45854187011719</v>
        <stp/>
        <stp>##V3_BDPV12</stp>
        <stp>AM888722 Corp</stp>
        <stp>blp_i_sprd_mid</stp>
        <stp>[DATA_BBG.xlsx]BBGdata!R114C13</stp>
        <tr r="M114" s="2"/>
      </tp>
    </main>
    <main first="bloomberg.rtd">
      <tp t="s">
        <v>N</v>
        <stp/>
        <stp>##V3_BDPV12</stp>
        <stp>EJ917655 Corp</stp>
        <stp>green_bond_loan_indicator</stp>
        <stp>[DATA_BBG.xlsx]BBGdata!R3C21</stp>
        <tr r="U3" s="2"/>
      </tp>
    </main>
    <main first="bloomberg.rtd">
      <tp t="s">
        <v>N</v>
        <stp/>
        <stp>##V3_BDPV12</stp>
        <stp>QJ937566 Corp</stp>
        <stp>green_bond_loan_indicator</stp>
        <stp>[DATA_BBG.xlsx]BBGdata!R5C21</stp>
        <tr r="U5" s="2"/>
      </tp>
    </main>
    <main first="bloomberg.rtd">
      <tp t="s">
        <v>N</v>
        <stp/>
        <stp>##V3_BDPV12</stp>
        <stp>EK352403 Corp</stp>
        <stp>green_bond_loan_indicator</stp>
        <stp>[DATA_BBG.xlsx]BBGdata!R7C21</stp>
        <tr r="U7" s="2"/>
      </tp>
    </main>
    <main first="bloomberg.rtd">
      <tp>
        <v>426.47399999999999</v>
        <stp/>
        <stp>##V3_BDPV12</stp>
        <stp>EJ917655 Corp</stp>
        <stp>interval_high</stp>
        <stp>[DATA_BBG.xlsx]BBGdata!R3C20</stp>
        <stp>calc_interval=30d</stp>
        <stp>market_data_override=blp_i_sprd_mid</stp>
        <tr r="T3" s="2"/>
      </tp>
      <tp>
        <v>296.9754638671875</v>
        <stp/>
        <stp>##V3_BDPV12</stp>
        <stp>ZP482524 Corp</stp>
        <stp>blp_i_sprd_mid</stp>
        <stp>[DATA_BBG.xlsx]BBGdata!R17C13</stp>
        <tr r="M17" s="2"/>
      </tp>
      <tp>
        <v>382.12299999999999</v>
        <stp/>
        <stp>##V3_BDPV12</stp>
        <stp>ZQ513315 Corp</stp>
        <stp>interval_high</stp>
        <stp>[DATA_BBG.xlsx]BBGdata!R9C20</stp>
        <stp>calc_interval=30d</stp>
        <stp>market_data_override=blp_i_sprd_mid</stp>
        <tr r="T9" s="2"/>
      </tp>
      <tp>
        <v>349.86734008789063</v>
        <stp/>
        <stp>##V3_BDPV12</stp>
        <stp>EK848378 Corp</stp>
        <stp>blp_i_sprd_mid</stp>
        <stp>[DATA_BBG.xlsx]BBGdata!R55C13</stp>
        <tr r="M55" s="2"/>
      </tp>
      <tp t="s">
        <v>ELIASO 2 3/4 PERP</v>
        <stp/>
        <stp>##V3_BDPV12</stp>
        <stp>AU216832 Corp</stp>
        <stp>security name</stp>
        <stp>[DATA_BBG.xlsx]BBGdata!R149C3</stp>
        <tr r="C149" s="2"/>
      </tp>
      <tp t="s">
        <v>ULFP 2 7/8 PERP</v>
        <stp/>
        <stp>##V3_BDPV12</stp>
        <stp>AS146490 Corp</stp>
        <stp>security name</stp>
        <stp>[DATA_BBG.xlsx]BBGdata!R170C3</stp>
        <tr r="C170" s="2"/>
      </tp>
      <tp t="s">
        <v>VW 4 5/8 PERP</v>
        <stp/>
        <stp>##V3_BDPV12</stp>
        <stp>AT214434 Corp</stp>
        <stp>security name</stp>
        <stp>[DATA_BBG.xlsx]BBGdata!R159C3</stp>
        <tr r="C159" s="2"/>
      </tp>
      <tp t="s">
        <v>AFFP 6 1/4 PERP</v>
        <stp/>
        <stp>##V3_BDPV12</stp>
        <stp>EK808355 Corp</stp>
        <stp>security name</stp>
        <stp>[DATA_BBG.xlsx]BBGdata!R165C3</stp>
        <tr r="C165" s="2"/>
      </tp>
      <tp t="s">
        <v>GYCGR 2 3/4 PERP</v>
        <stp/>
        <stp>##V3_BDPV12</stp>
        <stp>QZ509895 Corp</stp>
        <stp>security name</stp>
        <stp>[DATA_BBG.xlsx]BBGdata!R184C3</stp>
        <tr r="C184" s="2"/>
      </tp>
      <tp t="s">
        <v>EDPPL 4.496 04/30/79</v>
        <stp/>
        <stp>##V3_BDPV12</stp>
        <stp>AW875570 Corp</stp>
        <stp>security name</stp>
        <stp>[DATA_BBG.xlsx]BBGdata!R147C3</stp>
        <tr r="C147" s="2"/>
      </tp>
      <tp>
        <v>442.95600000000002</v>
        <stp/>
        <stp>##V3_BDPV12</stp>
        <stp>AV915324 Corp</stp>
        <stp>interval_high</stp>
        <stp>[DATA_BBG.xlsx]BBGdata!R4C20</stp>
        <stp>calc_interval=30d</stp>
        <stp>market_data_override=blp_i_sprd_mid</stp>
        <tr r="T4" s="2"/>
      </tp>
      <tp>
        <v>225.76362609863281</v>
        <stp/>
        <stp>##V3_BDPV12</stp>
        <stp>UV853118 Corp</stp>
        <stp>blp_i_sprd_mid</stp>
        <stp>[DATA_BBG.xlsx]BBGdata!R30C13</stp>
        <tr r="M30" s="2"/>
      </tp>
      <tp>
        <v>296.62921142578125</v>
        <stp/>
        <stp>##V3_BDPV12</stp>
        <stp>QJ993374 Corp</stp>
        <stp>blp_i_sprd_mid</stp>
        <stp>[DATA_BBG.xlsx]BBGdata!R32C13</stp>
        <tr r="M32" s="2"/>
      </tp>
      <tp>
        <v>427.97613525390625</v>
        <stp/>
        <stp>##V3_BDPV12</stp>
        <stp>ZR457518 Corp</stp>
        <stp>blp_i_sprd_mid</stp>
        <stp>[DATA_BBG.xlsx]BBGdata!R21C13</stp>
        <tr r="M21" s="2"/>
      </tp>
      <tp>
        <v>438.08</v>
        <stp/>
        <stp>##V3_BDPV12</stp>
        <stp>QJ937566 Corp</stp>
        <stp>interval_high</stp>
        <stp>[DATA_BBG.xlsx]BBGdata!R5C20</stp>
        <stp>calc_interval=30d</stp>
        <stp>market_data_override=blp_i_sprd_mid</stp>
        <tr r="T5" s="2"/>
      </tp>
      <tp>
        <v>146.60523986816406</v>
        <stp/>
        <stp>##V3_BDPV12</stp>
        <stp>EJ744879 Corp</stp>
        <stp>blp_i_sprd_mid</stp>
        <stp>[DATA_BBG.xlsx]BBGdata!R87C13</stp>
        <tr r="M87" s="2"/>
      </tp>
      <tp>
        <v>325.30813598632813</v>
        <stp/>
        <stp>##V3_BDPV12</stp>
        <stp>AL243419 Corp</stp>
        <stp>blp_i_sprd_mid</stp>
        <stp>[DATA_BBG.xlsx]BBGdata!R18C13</stp>
        <tr r="M18" s="2"/>
      </tp>
      <tp t="s">
        <v>VW 2.7 PERP</v>
        <stp/>
        <stp>##V3_BDPV12</stp>
        <stp>AN880322 Corp</stp>
        <stp>security name</stp>
        <stp>[DATA_BBG.xlsx]BBGdata!R153C3</stp>
        <tr r="C153" s="2"/>
      </tp>
      <tp t="s">
        <v>COFP 3.992 PERP</v>
        <stp/>
        <stp>##V3_BDPV12</stp>
        <stp>EJ891119 Corp</stp>
        <stp>security name</stp>
        <stp>[DATA_BBG.xlsx]BBGdata!R190C3</stp>
        <tr r="C190" s="2"/>
      </tp>
      <tp t="s">
        <v>SSELN 2 3/8 PERP</v>
        <stp/>
        <stp>##V3_BDPV12</stp>
        <stp>EK770296 Corp</stp>
        <stp>security name</stp>
        <stp>[DATA_BBG.xlsx]BBGdata!R137C3</stp>
        <tr r="C137" s="2"/>
      </tp>
      <tp t="s">
        <v>AKFAST 2.249 05/17/81</v>
        <stp/>
        <stp>##V3_BDPV12</stp>
        <stp>ZP989429 Corp</stp>
        <stp>security name</stp>
        <stp>[DATA_BBG.xlsx]BBGdata!R172C3</stp>
        <tr r="C172" s="2"/>
      </tp>
      <tp t="s">
        <v>VW 2 1/2 PERP</v>
        <stp/>
        <stp>##V3_BDPV12</stp>
        <stp>EK811633 Corp</stp>
        <stp>security name</stp>
        <stp>[DATA_BBG.xlsx]BBGdata!R152C3</stp>
        <tr r="C152" s="2"/>
      </tp>
      <tp t="s">
        <v>FERSM 2.124 PERP</v>
        <stp/>
        <stp>##V3_BDPV12</stp>
        <stp>AP909674 Corp</stp>
        <stp>security name</stp>
        <stp>[DATA_BBG.xlsx]BBGdata!R167C3</stp>
        <tr r="C167" s="2"/>
      </tp>
      <tp>
        <v>332.161</v>
        <stp/>
        <stp>##V3_BDPV12</stp>
        <stp>EK352403 Corp</stp>
        <stp>interval_high</stp>
        <stp>[DATA_BBG.xlsx]BBGdata!R7C20</stp>
        <stp>calc_interval=30d</stp>
        <stp>market_data_override=blp_i_sprd_mid</stp>
        <tr r="T7" s="2"/>
      </tp>
      <tp t="s">
        <v>#N/A Field Not Applicable</v>
        <stp/>
        <stp>##V3_BDPV12</stp>
        <stp>QJ191077 Corp</stp>
        <stp>blp_i_sprd_mid</stp>
        <stp>[DATA_BBG.xlsx]BBGdata!R52C13</stp>
        <tr r="M52" s="2"/>
      </tp>
      <tp>
        <v>370.10177612304688</v>
        <stp/>
        <stp>##V3_BDPV12</stp>
        <stp>ZQ782646 Corp</stp>
        <stp>blp_i_sprd_mid</stp>
        <stp>[DATA_BBG.xlsx]BBGdata!R99C13</stp>
        <tr r="M99" s="2"/>
      </tp>
      <tp>
        <v>288.47744750976563</v>
        <stp/>
        <stp>##V3_BDPV12</stp>
        <stp>QZ677477 Corp</stp>
        <stp>blp_i_sprd_mid</stp>
        <stp>[DATA_BBG.xlsx]BBGdata!R110C13</stp>
        <tr r="M110" s="2"/>
      </tp>
      <tp>
        <v>406.09011840820313</v>
        <stp/>
        <stp>##V3_BDPV12</stp>
        <stp>UV323151 Corp</stp>
        <stp>blp_i_sprd_mid</stp>
        <stp>[DATA_BBG.xlsx]BBGdata!R113C13</stp>
        <tr r="M113" s="2"/>
      </tp>
      <tp t="s">
        <v>#N/A Field Not Applicable</v>
        <stp/>
        <stp>##V3_BDPV12</stp>
        <stp>QJ787834 Corp</stp>
        <stp>blp_i_sprd_mid</stp>
        <stp>[DATA_BBG.xlsx]BBGdata!R116C13</stp>
        <tr r="M116" s="2"/>
      </tp>
      <tp t="s">
        <v>JUSTLN 9 3/8 PERP</v>
        <stp/>
        <stp>##V3_BDPV12</stp>
        <stp>AX691342 Corp</stp>
        <stp>security name</stp>
        <stp>[DATA_BBG.xlsx]BBGdata!R188C3</stp>
        <tr r="C188" s="2"/>
      </tp>
      <tp t="s">
        <v>EDPPL 1.7 07/20/80</v>
        <stp/>
        <stp>##V3_BDPV12</stp>
        <stp>ZP454068 Corp</stp>
        <stp>security name</stp>
        <stp>[DATA_BBG.xlsx]BBGdata!R148C3</stp>
        <tr r="C148" s="2"/>
      </tp>
      <tp t="s">
        <v>VW 3 7/8 PERP</v>
        <stp/>
        <stp>##V3_BDPV12</stp>
        <stp>BJ980938 Corp</stp>
        <stp>security name</stp>
        <stp>[DATA_BBG.xlsx]BBGdata!R160C3</stp>
        <tr r="C160" s="2"/>
      </tp>
      <tp t="s">
        <v>ULFP 2 1/8 PERP</v>
        <stp/>
        <stp>##V3_BDPV12</stp>
        <stp>AS146424 Corp</stp>
        <stp>security name</stp>
        <stp>[DATA_BBG.xlsx]BBGdata!R169C3</stp>
        <tr r="C169" s="2"/>
      </tp>
      <tp t="s">
        <v>BALDER 3 03/07/78</v>
        <stp/>
        <stp>##V3_BDPV12</stp>
        <stp>AO971106 Corp</stp>
        <stp>security name</stp>
        <stp>[DATA_BBG.xlsx]BBGdata!R173C3</stp>
        <tr r="C173" s="2"/>
      </tp>
      <tp t="s">
        <v>ARNDTN 5 1/4 PERP</v>
        <stp/>
        <stp>##V3_BDPV12</stp>
        <stp>AN964724 Corp</stp>
        <stp>security name</stp>
        <stp>[DATA_BBG.xlsx]BBGdata!R181C3</stp>
        <tr r="C181" s="2"/>
      </tp>
      <tp t="s">
        <v>ENELIM 7 3/4 09/10/75</v>
        <stp/>
        <stp>##V3_BDPV12</stp>
        <stp>EJ817236 Corp</stp>
        <stp>security name</stp>
        <stp>[DATA_BBG.xlsx]BBGdata!R121C3</stp>
        <tr r="C121" s="2"/>
      </tp>
      <tp t="s">
        <v>SBRYLN 6 1/2 PERP</v>
        <stp/>
        <stp>##V3_BDPV12</stp>
        <stp>UV309787 Corp</stp>
        <stp>security name</stp>
        <stp>[DATA_BBG.xlsx]BBGdata!R191C3</stp>
        <tr r="C191" s="2"/>
      </tp>
      <tp>
        <v>54.953292846679688</v>
        <stp/>
        <stp>##V3_BDPV12</stp>
        <stp>UV391246 Corp</stp>
        <stp>blp_i_sprd_mid</stp>
        <stp>[DATA_BBG.xlsx]BBGdata!R26C13</stp>
        <tr r="M26" s="2"/>
      </tp>
      <tp>
        <v>422.39385986328125</v>
        <stp/>
        <stp>##V3_BDPV12</stp>
        <stp>ZP991036 Corp</stp>
        <stp>blp_i_sprd_mid</stp>
        <stp>[DATA_BBG.xlsx]BBGdata!R86C13</stp>
        <tr r="M86" s="2"/>
      </tp>
      <tp>
        <v>199.09220886230469</v>
        <stp/>
        <stp>##V3_BDPV12</stp>
        <stp>LW068019 Corp</stp>
        <stp>blp_i_sprd_mid</stp>
        <stp>[DATA_BBG.xlsx]BBGdata!R43C13</stp>
        <tr r="M43" s="2"/>
      </tp>
      <tp>
        <v>362.55200000000002</v>
        <stp/>
        <stp>##V3_BDPV12</stp>
        <stp>ZQ512606 Corp</stp>
        <stp>interval_high</stp>
        <stp>[DATA_BBG.xlsx]BBGdata!R8C20</stp>
        <stp>calc_interval=30d</stp>
        <stp>market_data_override=blp_i_sprd_mid</stp>
        <tr r="T8" s="2"/>
      </tp>
      <tp>
        <v>162.77232360839844</v>
        <stp/>
        <stp>##V3_BDPV12</stp>
        <stp>QZ716550 Corp</stp>
        <stp>blp_i_sprd_mid</stp>
        <stp>[DATA_BBG.xlsx]BBGdata!R106C13</stp>
        <tr r="M106" s="2"/>
      </tp>
      <tp t="s">
        <v>N</v>
        <stp/>
        <stp>##V3_BDPV12</stp>
        <stp>ZQ513315 Corp</stp>
        <stp>green_bond_loan_indicator</stp>
        <stp>[DATA_BBG.xlsx]BBGdata!R9C21</stp>
        <tr r="U9" s="2"/>
      </tp>
      <tp t="s">
        <v>ORSTED 1 3/4 12/09/19</v>
        <stp/>
        <stp>##V3_BDPV12</stp>
        <stp>ZQ804479 Corp</stp>
        <stp>security name</stp>
        <stp>[DATA_BBG.xlsx]BBGdata!R144C3</stp>
        <tr r="C144" s="2"/>
      </tp>
      <tp t="s">
        <v>NTGYSM 4 1/8 PERP</v>
        <stp/>
        <stp>##V3_BDPV12</stp>
        <stp>EK588292 Corp</stp>
        <stp>security name</stp>
        <stp>[DATA_BBG.xlsx]BBGdata!R127C3</stp>
        <tr r="C127" s="2"/>
      </tp>
      <tp t="s">
        <v>STEDIN 3 1/4 PERP</v>
        <stp/>
        <stp>##V3_BDPV12</stp>
        <stp>EK605885 Corp</stp>
        <stp>security name</stp>
        <stp>[DATA_BBG.xlsx]BBGdata!R145C3</stp>
        <tr r="C145" s="2"/>
      </tp>
      <tp>
        <v>336.69799999999998</v>
        <stp/>
        <stp>##V3_BDPV12</stp>
        <stp>EK834863 Corp</stp>
        <stp>interval_high</stp>
        <stp>[DATA_BBG.xlsx]BBGdata!R6C20</stp>
        <stp>calc_interval=30d</stp>
        <stp>market_data_override=blp_i_sprd_mid</stp>
        <tr r="T6" s="2"/>
      </tp>
      <tp>
        <v>208.31512451171875</v>
        <stp/>
        <stp>##V3_BDPV12</stp>
        <stp>ZQ100348 Corp</stp>
        <stp>blp_i_sprd_mid</stp>
        <stp>[DATA_BBG.xlsx]BBGdata!R29C13</stp>
        <tr r="M29" s="2"/>
      </tp>
      <tp>
        <v>410.65872192382813</v>
        <stp/>
        <stp>##V3_BDPV12</stp>
        <stp>BJ815149 Corp</stp>
        <stp>blp_i_sprd_mid</stp>
        <stp>[DATA_BBG.xlsx]BBGdata!R36C13</stp>
        <tr r="M36" s="2"/>
      </tp>
      <tp>
        <v>212.73809814453125</v>
        <stp/>
        <stp>##V3_BDPV12</stp>
        <stp>AP691131 Corp</stp>
        <stp>blp_i_sprd_mid</stp>
        <stp>[DATA_BBG.xlsx]BBGdata!R24C13</stp>
        <tr r="M24" s="2"/>
      </tp>
      <tp>
        <v>453.512</v>
        <stp/>
        <stp>##V3_BDPV12</stp>
        <stp>QJ937853 Corp</stp>
        <stp>interval_high</stp>
        <stp>[DATA_BBG.xlsx]BBGdata!R2C20</stp>
        <stp>calc_interval=30d</stp>
        <stp>market_data_override=blp_i_sprd_mid</stp>
        <tr r="T2" s="2"/>
      </tp>
      <tp>
        <v>434.85101318359375</v>
        <stp/>
        <stp>##V3_BDPV12</stp>
        <stp>AP809058 Corp</stp>
        <stp>blp_i_sprd_mid</stp>
        <stp>[DATA_BBG.xlsx]BBGdata!R23C13</stp>
        <tr r="M23" s="2"/>
      </tp>
      <tp t="s">
        <v>#N/A Field Not Applicable</v>
        <stp/>
        <stp>##V3_BDPV12</stp>
        <stp>UV785974 Corp</stp>
        <stp>blp_i_sprd_mid</stp>
        <stp>[DATA_BBG.xlsx]BBGdata!R146C13</stp>
        <tr r="M146" s="2"/>
      </tp>
      <tp t="s">
        <v>N</v>
        <stp/>
        <stp>##V3_BDPV12</stp>
        <stp>AV915324 Corp</stp>
        <stp>green_bond_loan_indicator</stp>
        <stp>[DATA_BBG.xlsx]BBGdata!R4C21</stp>
        <tr r="U4" s="2"/>
      </tp>
      <tp t="s">
        <v>RWE 3 1/2 04/21/75</v>
        <stp/>
        <stp>##V3_BDPV12</stp>
        <stp>EK858869 Corp</stp>
        <stp>security name</stp>
        <stp>[DATA_BBG.xlsx]BBGdata!R112C3</stp>
        <tr r="C112" s="2"/>
      </tp>
      <tp t="s">
        <v>SSELN 3.74 PERP</v>
        <stp/>
        <stp>##V3_BDPV12</stp>
        <stp>BK290986 Corp</stp>
        <stp>security name</stp>
        <stp>[DATA_BBG.xlsx]BBGdata!R136C3</stp>
        <tr r="C136" s="2"/>
      </tp>
      <tp t="s">
        <v>VW 5 1/8 PERP</v>
        <stp/>
        <stp>##V3_BDPV12</stp>
        <stp>EJ811600 Corp</stp>
        <stp>security name</stp>
        <stp>[DATA_BBG.xlsx]BBGdata!R154C3</stp>
        <tr r="C154" s="2"/>
      </tp>
      <tp t="s">
        <v>RWE 2 3/4 04/21/75</v>
        <stp/>
        <stp>##V3_BDPV12</stp>
        <stp>EK858851 Corp</stp>
        <stp>security name</stp>
        <stp>[DATA_BBG.xlsx]BBGdata!R111C3</stp>
        <tr r="C111" s="2"/>
      </tp>
      <tp t="s">
        <v>#N/A Field Not Applicable</v>
        <stp/>
        <stp>##V3_BDPV12</stp>
        <stp>QJ190690 Corp</stp>
        <stp>blp_i_sprd_mid</stp>
        <stp>[DATA_BBG.xlsx]BBGdata!R48C13</stp>
        <tr r="M48" s="2"/>
      </tp>
      <tp t="s">
        <v>#N/A Field Not Applicable</v>
        <stp/>
        <stp>##V3_BDPV12</stp>
        <stp>QJ190880 Corp</stp>
        <stp>blp_i_sprd_mid</stp>
        <stp>[DATA_BBG.xlsx]BBGdata!R49C13</stp>
        <tr r="M49" s="2"/>
      </tp>
      <tp>
        <v>202.83432006835938</v>
        <stp/>
        <stp>##V3_BDPV12</stp>
        <stp>ZQ099270 Corp</stp>
        <stp>blp_i_sprd_mid</stp>
        <stp>[DATA_BBG.xlsx]BBGdata!R28C13</stp>
        <tr r="M28" s="2"/>
      </tp>
      <tp t="s">
        <v>#N/A Field Not Applicable</v>
        <stp/>
        <stp>##V3_BDPV12</stp>
        <stp>BK116008 Corp</stp>
        <stp>blp_i_sprd_mid</stp>
        <stp>[DATA_BBG.xlsx]BBGdata!R41C13</stp>
        <tr r="M41" s="2"/>
      </tp>
      <tp>
        <v>256.91030883789063</v>
        <stp/>
        <stp>##V3_BDPV12</stp>
        <stp>EK803079 Corp</stp>
        <stp>blp_i_sprd_mid</stp>
        <stp>[DATA_BBG.xlsx]BBGdata!R33C13</stp>
        <tr r="M33" s="2"/>
      </tp>
      <tp>
        <v>388.66433715820313</v>
        <stp/>
        <stp>##V3_BDPV12</stp>
        <stp>BJ814648 Corp</stp>
        <stp>blp_i_sprd_mid</stp>
        <stp>[DATA_BBG.xlsx]BBGdata!R35C13</stp>
        <tr r="M35" s="2"/>
      </tp>
      <tp>
        <v>260.76742553710938</v>
        <stp/>
        <stp>##V3_BDPV12</stp>
        <stp>AQ711148 Corp</stp>
        <stp>blp_i_sprd_mid</stp>
        <stp>[DATA_BBG.xlsx]BBGdata!R88C13</stp>
        <tr r="M88" s="2"/>
      </tp>
      <tp t="s">
        <v>SSELN 4 3/4 09/16/77</v>
        <stp/>
        <stp>##V3_BDPV12</stp>
        <stp>AM714338 Corp</stp>
        <stp>security name</stp>
        <stp>[DATA_BBG.xlsx]BBGdata!R139C3</stp>
        <tr r="C139" s="2"/>
      </tp>
      <tp t="s">
        <v>ANNGR 4 PERP</v>
        <stp/>
        <stp>##V3_BDPV12</stp>
        <stp>EK642935 Corp</stp>
        <stp>security name</stp>
        <stp>[DATA_BBG.xlsx]BBGdata!R168C3</stp>
        <tr r="C168" s="2"/>
      </tp>
      <tp t="s">
        <v>ENELIM 8 3/4 09/24/73</v>
        <stp/>
        <stp>##V3_BDPV12</stp>
        <stp>EJ843360 Corp</stp>
        <stp>security name</stp>
        <stp>[DATA_BBG.xlsx]BBGdata!R123C3</stp>
        <tr r="C123" s="2"/>
      </tp>
      <tp t="s">
        <v>ENELIM 5.451 01/10/74</v>
        <stp/>
        <stp>##V3_BDPV12</stp>
        <stp>EJ670730 Corp</stp>
        <stp>security name</stp>
        <stp>[DATA_BBG.xlsx]BBGdata!R118C3</stp>
        <tr r="C118" s="2"/>
      </tp>
      <tp>
        <v>357.710205078125</v>
        <stp/>
        <stp>##V3_BDPV12</stp>
        <stp>BK123548 Corp</stp>
        <stp>blp_i_sprd_mid</stp>
        <stp>[DATA_BBG.xlsx]BBGdata!R39C13</stp>
        <tr r="M39" s="2"/>
      </tp>
      <tp>
        <v>356.2625732421875</v>
        <stp/>
        <stp>##V3_BDPV12</stp>
        <stp>EK024568 Corp</stp>
        <stp>blp_i_sprd_mid</stp>
        <stp>[DATA_BBG.xlsx]BBGdata!R98C13</stp>
        <tr r="M98" s="2"/>
      </tp>
      <tp>
        <v>501.49755859375</v>
        <stp/>
        <stp>##V3_BDPV12</stp>
        <stp>ZR668027 Corp</stp>
        <stp>blp_i_sprd_mid</stp>
        <stp>[DATA_BBG.xlsx]BBGdata!R174C13</stp>
        <tr r="M174" s="2"/>
      </tp>
      <tp>
        <v>284.671630859375</v>
        <stp/>
        <stp>##V3_BDPV12</stp>
        <stp>ZS668300 Corp</stp>
        <stp>blp_i_sprd_mid</stp>
        <stp>[DATA_BBG.xlsx]BBGdata!R119C13</stp>
        <tr r="M119" s="2"/>
      </tp>
      <tp>
        <v>452.4837646484375</v>
        <stp/>
        <stp>##V3_BDPV12</stp>
        <stp>ZQ578143 Corp</stp>
        <stp>blp_i_sprd_mid</stp>
        <stp>[DATA_BBG.xlsx]BBGdata!R175C13</stp>
        <tr r="M175" s="2"/>
      </tp>
      <tp>
        <v>737.6171875</v>
        <stp/>
        <stp>##V3_BDPV12</stp>
        <stp>ZQ258633 Corp</stp>
        <stp>blp_i_sprd_mid</stp>
        <stp>[DATA_BBG.xlsx]BBGdata!R164C13</stp>
        <tr r="M164" s="2"/>
      </tp>
      <tp>
        <v>556.5550537109375</v>
        <stp/>
        <stp>##V3_BDPV12</stp>
        <stp>ZS108668 Corp</stp>
        <stp>blp_i_sprd_mid</stp>
        <stp>[DATA_BBG.xlsx]BBGdata!R187C13</stp>
        <tr r="M187" s="2"/>
      </tp>
      <tp t="s">
        <v>N</v>
        <stp/>
        <stp>##V3_BDPV12</stp>
        <stp>ZQ512606 Corp</stp>
        <stp>green_bond_loan_indicator</stp>
        <stp>[DATA_BBG.xlsx]BBGdata!R8C21</stp>
        <tr r="U8" s="2"/>
      </tp>
      <tp t="s">
        <v>VW 3 1/2 PERP</v>
        <stp/>
        <stp>##V3_BDPV12</stp>
        <stp>EK811579 Corp</stp>
        <stp>security name</stp>
        <stp>[DATA_BBG.xlsx]BBGdata!R161C3</stp>
        <tr r="C161" s="2"/>
      </tp>
      <tp t="s">
        <v>TENN 2.995 PERP</v>
        <stp/>
        <stp>##V3_BDPV12</stp>
        <stp>AM888722 Corp</stp>
        <stp>security name</stp>
        <stp>[DATA_BBG.xlsx]BBGdata!R114C3</stp>
        <tr r="C114" s="2"/>
      </tp>
      <tp t="s">
        <v>Baa3</v>
        <stp/>
        <stp>##V3_BDPV12</stp>
        <stp>EK834863 Corp</stp>
        <stp>rtg_moody</stp>
        <stp>[DATA_BBG.xlsx]BBGdata!R6C14</stp>
        <tr r="N6" s="2"/>
      </tp>
      <tp t="s">
        <v>SOFTBK 6 PERP</v>
        <stp/>
        <stp>##V3_BDPV12</stp>
        <stp>AO262498 Corp</stp>
        <stp>security name</stp>
        <stp>[DATA_BBG.xlsx]BBGdata!R195C3</stp>
        <tr r="C195" s="2"/>
      </tp>
      <tp t="s">
        <v>ARNDTN 2 1/8 PERP</v>
        <stp/>
        <stp>##V3_BDPV12</stp>
        <stp>AQ713600 Corp</stp>
        <stp>security name</stp>
        <stp>[DATA_BBG.xlsx]BBGdata!R179C3</stp>
        <tr r="C179" s="2"/>
      </tp>
      <tp t="s">
        <v>GYCGR 2 1/2 PERP</v>
        <stp/>
        <stp>##V3_BDPV12</stp>
        <stp>AS256491 Corp</stp>
        <stp>security name</stp>
        <stp>[DATA_BBG.xlsx]BBGdata!R185C3</stp>
        <tr r="C185" s="2"/>
      </tp>
      <tp t="s">
        <v>WIEAV 5 PERP</v>
        <stp/>
        <stp>##V3_BDPV12</stp>
        <stp>EK523297 Corp</stp>
        <stp>security name</stp>
        <stp>[DATA_BBG.xlsx]BBGdata!R192C3</stp>
        <tr r="C192" s="2"/>
      </tp>
      <tp>
        <v>236.52322387695313</v>
        <stp/>
        <stp>##V3_BDPV12</stp>
        <stp>QZ730458 Corp</stp>
        <stp>blp_i_sprd_mid</stp>
        <stp>[DATA_BBG.xlsx]BBGdata!R47C13</stp>
        <tr r="M47" s="2"/>
      </tp>
      <tp>
        <v>355.5770263671875</v>
        <stp/>
        <stp>##V3_BDPV12</stp>
        <stp>ZR796682 Corp</stp>
        <stp>blp_i_sprd_mid</stp>
        <stp>[DATA_BBG.xlsx]BBGdata!R84C13</stp>
        <tr r="M84" s="2"/>
      </tp>
      <tp>
        <v>377.242919921875</v>
        <stp/>
        <stp>##V3_BDPV12</stp>
        <stp>ZR796862 Corp</stp>
        <stp>blp_i_sprd_mid</stp>
        <stp>[DATA_BBG.xlsx]BBGdata!R85C13</stp>
        <tr r="M85" s="2"/>
      </tp>
      <tp>
        <v>193.34312438964844</v>
        <stp/>
        <stp>##V3_BDPV12</stp>
        <stp>AR887333 Corp</stp>
        <stp>blp_i_sprd_mid</stp>
        <stp>[DATA_BBG.xlsx]BBGdata!R25C13</stp>
        <tr r="M25" s="2"/>
      </tp>
      <tp>
        <v>428.6051025390625</v>
        <stp/>
        <stp>##V3_BDPV12</stp>
        <stp>QZ912649 Corp</stp>
        <stp>blp_i_sprd_mid</stp>
        <stp>[DATA_BBG.xlsx]BBGdata!R178C13</stp>
        <tr r="M178" s="2"/>
      </tp>
      <tp>
        <v>488.4114990234375</v>
        <stp/>
        <stp>##V3_BDPV12</stp>
        <stp>ZP659512 Corp</stp>
        <stp>blp_i_sprd_mid</stp>
        <stp>[DATA_BBG.xlsx]BBGdata!R177C13</stp>
        <tr r="M177" s="2"/>
      </tp>
      <tp>
        <v>426.77444458007813</v>
        <stp/>
        <stp>##V3_BDPV12</stp>
        <stp>ZP989429 Corp</stp>
        <stp>blp_i_sprd_mid</stp>
        <stp>[DATA_BBG.xlsx]BBGdata!R172C13</stp>
        <tr r="M172" s="2"/>
      </tp>
      <tp t="s">
        <v>ORSTED 3 11/06/15</v>
        <stp/>
        <stp>##V3_BDPV12</stp>
        <stp>EK888464 Corp</stp>
        <stp>security name</stp>
        <stp>[DATA_BBG.xlsx]BBGdata!R141C3</stp>
        <tr r="C141" s="2"/>
      </tp>
      <tp t="s">
        <v>Ba1</v>
        <stp/>
        <stp>##V3_BDPV12</stp>
        <stp>QJ937853 Corp</stp>
        <stp>rtg_moody</stp>
        <stp>[DATA_BBG.xlsx]BBGdata!R2C14</stp>
        <tr r="N2" s="2"/>
      </tp>
      <tp t="s">
        <v>VW 3 1/2 PERP</v>
        <stp/>
        <stp>##V3_BDPV12</stp>
        <stp>BJ980509 Corp</stp>
        <stp>security name</stp>
        <stp>[DATA_BBG.xlsx]BBGdata!R156C3</stp>
        <tr r="C156" s="2"/>
      </tp>
      <tp t="s">
        <v>VLVY 4.85 03/10/78</v>
        <stp/>
        <stp>##V3_BDPV12</stp>
        <stp>EK628291 Corp</stp>
        <stp>security name</stp>
        <stp>[DATA_BBG.xlsx]BBGdata!R150C3</stp>
        <tr r="C150" s="2"/>
      </tp>
      <tp t="s">
        <v>ENELIM 3 1/2 05/24/80</v>
        <stp/>
        <stp>##V3_BDPV12</stp>
        <stp>ZS668300 Corp</stp>
        <stp>security name</stp>
        <stp>[DATA_BBG.xlsx]BBGdata!R119C3</stp>
        <tr r="C119" s="2"/>
      </tp>
      <tp>
        <v>355.27520751953125</v>
        <stp/>
        <stp>##V3_BDPV12</stp>
        <stp>ZP707724 Corp</stp>
        <stp>blp_i_sprd_mid</stp>
        <stp>[DATA_BBG.xlsx]BBGdata!R76C13</stp>
        <tr r="M76" s="2"/>
      </tp>
      <tp>
        <v>266.4952392578125</v>
        <stp/>
        <stp>##V3_BDPV12</stp>
        <stp>ZP870673 Corp</stp>
        <stp>blp_i_sprd_mid</stp>
        <stp>[DATA_BBG.xlsx]BBGdata!R60C13</stp>
        <tr r="M60" s="2"/>
      </tp>
      <tp>
        <v>313.67398071289063</v>
        <stp/>
        <stp>##V3_BDPV12</stp>
        <stp>AU654481 Corp</stp>
        <stp>blp_i_sprd_mid</stp>
        <stp>[DATA_BBG.xlsx]BBGdata!R78C13</stp>
        <tr r="M78" s="2"/>
      </tp>
      <tp>
        <v>322.1778564453125</v>
        <stp/>
        <stp>##V3_BDPV12</stp>
        <stp>BJ736567 Corp</stp>
        <stp>blp_i_sprd_mid</stp>
        <stp>[DATA_BBG.xlsx]BBGdata!R10C13</stp>
        <tr r="M10" s="2"/>
      </tp>
      <tp>
        <v>248.62788391113281</v>
        <stp/>
        <stp>##V3_BDPV12</stp>
        <stp>AZ371883 Corp</stp>
        <stp>blp_i_sprd_mid</stp>
        <stp>[DATA_BBG.xlsx]BBGdata!R91C13</stp>
        <tr r="M91" s="2"/>
      </tp>
      <tp>
        <v>463.01193237304688</v>
        <stp/>
        <stp>##V3_BDPV12</stp>
        <stp>AL211915 Corp</stp>
        <stp>blp_i_sprd_mid</stp>
        <stp>[DATA_BBG.xlsx]BBGdata!R62C13</stp>
        <tr r="M62" s="2"/>
      </tp>
      <tp>
        <v>300.51638793945313</v>
        <stp/>
        <stp>##V3_BDPV12</stp>
        <stp>AZ018655 Corp</stp>
        <stp>blp_i_sprd_mid</stp>
        <stp>[DATA_BBG.xlsx]BBGdata!R16C13</stp>
        <tr r="M16" s="2"/>
      </tp>
      <tp>
        <v>320.5843505859375</v>
        <stp/>
        <stp>##V3_BDPV12</stp>
        <stp>AR738797 Corp</stp>
        <stp>blp_i_sprd_mid</stp>
        <stp>[DATA_BBG.xlsx]BBGdata!R75C13</stp>
        <tr r="M75" s="2"/>
      </tp>
      <tp>
        <v>3712.20947265625</v>
        <stp/>
        <stp>##V3_BDPV12</stp>
        <stp>UV429459 Corp</stp>
        <stp>blp_i_sprd_mid</stp>
        <stp>[DATA_BBG.xlsx]BBGdata!R166C13</stp>
        <tr r="M166" s="2"/>
      </tp>
      <tp>
        <v>6.4036335945129395</v>
        <stp/>
        <stp>##V3_BDPV12</stp>
        <stp>UV309787 Corp</stp>
        <stp>blp_i_sprd_mid</stp>
        <stp>[DATA_BBG.xlsx]BBGdata!R191C13</stp>
        <tr r="M191" s="2"/>
      </tp>
    </main>
    <main first="bloomberg.rtd">
      <tp t="s">
        <v>CPIPGR 4 7/8 PERP</v>
        <stp/>
        <stp>##V3_BDPV12</stp>
        <stp>ZS108668 Corp</stp>
        <stp>security name</stp>
        <stp>[DATA_BBG.xlsx]BBGdata!R187C3</stp>
        <tr r="C187" s="2"/>
      </tp>
      <tp t="s">
        <v>EDF 5 1/4 PERP</v>
        <stp/>
        <stp>##V3_BDPV12</stp>
        <stp>EJ530879 Corp</stp>
        <stp>security name</stp>
        <stp>[DATA_BBG.xlsx]BBGdata!R102C3</stp>
        <tr r="C102" s="2"/>
      </tp>
      <tp t="s">
        <v>VATFAL 3 03/19/77</v>
        <stp/>
        <stp>##V3_BDPV12</stp>
        <stp>EK785024 Corp</stp>
        <stp>security name</stp>
        <stp>[DATA_BBG.xlsx]BBGdata!R115C3</stp>
        <tr r="C115" s="2"/>
      </tp>
      <tp t="s">
        <v>ARNDTN 2 7/8 PERP</v>
        <stp/>
        <stp>##V3_BDPV12</stp>
        <stp>AZ576858 Corp</stp>
        <stp>security name</stp>
        <stp>[DATA_BBG.xlsx]BBGdata!R180C3</stp>
        <tr r="C180" s="2"/>
      </tp>
      <tp t="s">
        <v>SSELN 3 5/8 09/16/77</v>
        <stp/>
        <stp>##V3_BDPV12</stp>
        <stp>AM717420 Corp</stp>
        <stp>security name</stp>
        <stp>[DATA_BBG.xlsx]BBGdata!R135C3</stp>
        <tr r="C135" s="2"/>
      </tp>
      <tp t="s">
        <v>TLGGR 3 3/8 PERP</v>
        <stp/>
        <stp>##V3_BDPV12</stp>
        <stp>ZR668027 Corp</stp>
        <stp>security name</stp>
        <stp>[DATA_BBG.xlsx]BBGdata!R174C3</stp>
        <tr r="C174" s="2"/>
      </tp>
      <tp t="s">
        <v>EDF 5 7/8 PERP</v>
        <stp/>
        <stp>##V3_BDPV12</stp>
        <stp>EK024610 Corp</stp>
        <stp>security name</stp>
        <stp>[DATA_BBG.xlsx]BBGdata!R101C3</stp>
        <tr r="C101" s="2"/>
      </tp>
      <tp t="s">
        <v>SBBBSS 2.624 PERP</v>
        <stp/>
        <stp>##V3_BDPV12</stp>
        <stp>ZP659512 Corp</stp>
        <stp>security name</stp>
        <stp>[DATA_BBG.xlsx]BBGdata!R177C3</stp>
        <tr r="C177" s="2"/>
      </tp>
      <tp>
        <v>252.76348876953125</v>
        <stp/>
        <stp>##V3_BDPV12</stp>
        <stp>EK821917 Corp</stp>
        <stp>blp_i_sprd_mid</stp>
        <stp>[DATA_BBG.xlsx]BBGdata!R92C13</stp>
        <tr r="M92" s="2"/>
      </tp>
      <tp>
        <v>179.05097961425781</v>
        <stp/>
        <stp>##V3_BDPV12</stp>
        <stp>EK041241 Corp</stp>
        <stp>blp_i_sprd_mid</stp>
        <stp>[DATA_BBG.xlsx]BBGdata!R68C13</stp>
        <tr r="M68" s="2"/>
      </tp>
      <tp>
        <v>399.69146728515625</v>
        <stp/>
        <stp>##V3_BDPV12</stp>
        <stp>AX916964 Corp</stp>
        <stp>blp_i_sprd_mid</stp>
        <stp>[DATA_BBG.xlsx]BBGdata!R82C13</stp>
        <tr r="M82" s="2"/>
      </tp>
      <tp>
        <v>215.10523986816406</v>
        <stp/>
        <stp>##V3_BDPV12</stp>
        <stp>EK634166 Corp</stp>
        <stp>blp_i_sprd_mid</stp>
        <stp>[DATA_BBG.xlsx]BBGdata!R11C13</stp>
        <tr r="M11" s="2"/>
      </tp>
      <tp>
        <v>371.28549194335938</v>
        <stp/>
        <stp>##V3_BDPV12</stp>
        <stp>EK814844 Corp</stp>
        <stp>blp_i_sprd_mid</stp>
        <stp>[DATA_BBG.xlsx]BBGdata!R34C13</stp>
        <tr r="M34" s="2"/>
      </tp>
      <tp>
        <v>378.4373779296875</v>
        <stp/>
        <stp>##V3_BDPV12</stp>
        <stp>AR738776 Corp</stp>
        <stp>blp_i_sprd_mid</stp>
        <stp>[DATA_BBG.xlsx]BBGdata!R72C13</stp>
        <tr r="M72" s="2"/>
      </tp>
      <tp t="s">
        <v>ENBW 1 7/8 06/29/80</v>
        <stp/>
        <stp>##V3_BDPV12</stp>
        <stp>BK184880 Corp</stp>
        <stp>security name</stp>
        <stp>[DATA_BBG.xlsx]BBGdata!R108C3</stp>
        <tr r="C108" s="2"/>
      </tp>
      <tp t="s">
        <v>Ba1</v>
        <stp/>
        <stp>##V3_BDPV12</stp>
        <stp>EJ917655 Corp</stp>
        <stp>rtg_moody</stp>
        <stp>[DATA_BBG.xlsx]BBGdata!R3C14</stp>
        <tr r="N3" s="2"/>
      </tp>
      <tp t="s">
        <v>NGGLN 5 5/8 06/18/73</v>
        <stp/>
        <stp>##V3_BDPV12</stp>
        <stp>EJ575377 Corp</stp>
        <stp>security name</stp>
        <stp>[DATA_BBG.xlsx]BBGdata!R133C3</stp>
        <tr r="C133" s="2"/>
      </tp>
      <tp t="s">
        <v>TRAFIG 6 7/8 PERP</v>
        <stp/>
        <stp>##V3_BDPV12</stp>
        <stp>AM679347 Corp</stp>
        <stp>security name</stp>
        <stp>[DATA_BBG.xlsx]BBGdata!R193C3</stp>
        <tr r="C193" s="2"/>
      </tp>
      <tp t="s">
        <v>ENBW 5 1/8 04/05/77</v>
        <stp/>
        <stp>##V3_BDPV12</stp>
        <stp>QZ677477 Corp</stp>
        <stp>security name</stp>
        <stp>[DATA_BBG.xlsx]BBGdata!R110C3</stp>
        <tr r="C110" s="2"/>
      </tp>
      <tp t="s">
        <v>AKFAST 3 7/8 10/05/78</v>
        <stp/>
        <stp>##V3_BDPV12</stp>
        <stp>AR936992 Corp</stp>
        <stp>security name</stp>
        <stp>[DATA_BBG.xlsx]BBGdata!R171C3</stp>
        <tr r="C171" s="2"/>
      </tp>
      <tp t="s">
        <v>VW 4 5/8 PERP</v>
        <stp/>
        <stp>##V3_BDPV12</stp>
        <stp>EK131372 Corp</stp>
        <stp>security name</stp>
        <stp>[DATA_BBG.xlsx]BBGdata!R157C3</stp>
        <tr r="C157" s="2"/>
      </tp>
      <tp t="s">
        <v>NGGLN 2 1/8 09/05/82</v>
        <stp/>
        <stp>##V3_BDPV12</stp>
        <stp>ZR363807 Corp</stp>
        <stp>security name</stp>
        <stp>[DATA_BBG.xlsx]BBGdata!R132C3</stp>
        <tr r="C132" s="2"/>
      </tp>
      <tp t="s">
        <v>EDF 5 5/8 PERP</v>
        <stp/>
        <stp>##V3_BDPV12</stp>
        <stp>EK027221 Corp</stp>
        <stp>security name</stp>
        <stp>[DATA_BBG.xlsx]BBGdata!R103C3</stp>
        <tr r="C103" s="2"/>
      </tp>
      <tp t="s">
        <v>CNALN 5 1/4 04/10/75</v>
        <stp/>
        <stp>##V3_BDPV12</stp>
        <stp>EK824997 Corp</stp>
        <stp>security name</stp>
        <stp>[DATA_BBG.xlsx]BBGdata!R130C3</stp>
        <tr r="C130" s="2"/>
      </tp>
      <tp>
        <v>244.68821716308594</v>
        <stp/>
        <stp>##V3_BDPV12</stp>
        <stp>AQ234625 Corp</stp>
        <stp>blp_i_sprd_mid</stp>
        <stp>[DATA_BBG.xlsx]BBGdata!R71C13</stp>
        <tr r="M71" s="2"/>
      </tp>
      <tp>
        <v>246.53883361816406</v>
        <stp/>
        <stp>##V3_BDPV12</stp>
        <stp>AZ207706 Corp</stp>
        <stp>blp_i_sprd_mid</stp>
        <stp>[DATA_BBG.xlsx]BBGdata!R14C13</stp>
        <tr r="M14" s="2"/>
      </tp>
      <tp>
        <v>360.41925048828125</v>
        <stp/>
        <stp>##V3_BDPV12</stp>
        <stp>EK143492 Corp</stp>
        <stp>blp_i_sprd_mid</stp>
        <stp>[DATA_BBG.xlsx]BBGdata!R73C13</stp>
        <tr r="M73" s="2"/>
      </tp>
      <tp>
        <v>370.4114990234375</v>
        <stp/>
        <stp>##V3_BDPV12</stp>
        <stp>EK864970 Corp</stp>
        <stp>blp_i_sprd_mid</stp>
        <stp>[DATA_BBG.xlsx]BBGdata!R56C13</stp>
        <tr r="M56" s="2"/>
      </tp>
      <tp>
        <v>360.948486328125</v>
        <stp/>
        <stp>##V3_BDPV12</stp>
        <stp>EJ606316 Corp</stp>
        <stp>blp_i_sprd_mid</stp>
        <stp>[DATA_BBG.xlsx]BBGdata!R57C13</stp>
        <tr r="M57" s="2"/>
      </tp>
      <tp>
        <v>312.7838134765625</v>
        <stp/>
        <stp>##V3_BDPV12</stp>
        <stp>AO148682 Corp</stp>
        <stp>blp_i_sprd_mid</stp>
        <stp>[DATA_BBG.xlsx]BBGdata!R20C13</stp>
        <tr r="M20" s="2"/>
      </tp>
      <tp>
        <v>319.35366821289063</v>
        <stp/>
        <stp>##V3_BDPV12</stp>
        <stp>AU669900 Corp</stp>
        <stp>blp_i_sprd_mid</stp>
        <stp>[DATA_BBG.xlsx]BBGdata!R96C13</stp>
        <tr r="M96" s="2"/>
      </tp>
      <tp>
        <v>202.74024963378906</v>
        <stp/>
        <stp>##V3_BDPV12</stp>
        <stp>ZP454068 Corp</stp>
        <stp>blp_i_sprd_mid</stp>
        <stp>[DATA_BBG.xlsx]BBGdata!R148C13</stp>
        <tr r="M148" s="2"/>
      </tp>
      <tp>
        <v>222.02919006347656</v>
        <stp/>
        <stp>##V3_BDPV12</stp>
        <stp>ZQ804479 Corp</stp>
        <stp>blp_i_sprd_mid</stp>
        <stp>[DATA_BBG.xlsx]BBGdata!R144C13</stp>
        <tr r="M144" s="2"/>
      </tp>
      <tp t="s">
        <v>VATFAL 6.1 11/19/78</v>
        <stp/>
        <stp>##V3_BDPV12</stp>
        <stp>QJ787834 Corp</stp>
        <stp>security name</stp>
        <stp>[DATA_BBG.xlsx]BBGdata!R116C3</stp>
        <tr r="C116" s="2"/>
      </tp>
      <tp t="s">
        <v>Ba1</v>
        <stp/>
        <stp>##V3_BDPV12</stp>
        <stp>QJ937566 Corp</stp>
        <stp>rtg_moody</stp>
        <stp>[DATA_BBG.xlsx]BBGdata!R5C14</stp>
        <tr r="N5" s="2"/>
      </tp>
      <tp t="s">
        <v>VW 3 7/8 PERP</v>
        <stp/>
        <stp>##V3_BDPV12</stp>
        <stp>AN880326 Corp</stp>
        <stp>security name</stp>
        <stp>[DATA_BBG.xlsx]BBGdata!R158C3</stp>
        <tr r="C158" s="2"/>
      </tp>
      <tp t="s">
        <v>SSELN 3 1/8 PERP</v>
        <stp/>
        <stp>##V3_BDPV12</stp>
        <stp>BK293686 Corp</stp>
        <stp>security name</stp>
        <stp>[DATA_BBG.xlsx]BBGdata!R138C3</stp>
        <tr r="C138" s="2"/>
      </tp>
      <tp t="s">
        <v>NGGLN 1 5/8 12/05/79</v>
        <stp/>
        <stp>##V3_BDPV12</stp>
        <stp>ZR363806 Corp</stp>
        <stp>security name</stp>
        <stp>[DATA_BBG.xlsx]BBGdata!R131C3</stp>
        <tr r="C131" s="2"/>
      </tp>
      <tp t="s">
        <v>Baa3</v>
        <stp/>
        <stp>##V3_BDPV12</stp>
        <stp>EK352403 Corp</stp>
        <stp>rtg_moody</stp>
        <stp>[DATA_BBG.xlsx]BBGdata!R7C14</stp>
        <tr r="N7" s="2"/>
      </tp>
      <tp t="s">
        <v>CNALN 3 04/10/76</v>
        <stp/>
        <stp>##V3_BDPV12</stp>
        <stp>EK825033 Corp</stp>
        <stp>security name</stp>
        <stp>[DATA_BBG.xlsx]BBGdata!R129C3</stp>
        <tr r="C129" s="2"/>
      </tp>
      <tp t="s">
        <v>EDF 6 PERP</v>
        <stp/>
        <stp>##V3_BDPV12</stp>
        <stp>EJ516173 Corp</stp>
        <stp>security name</stp>
        <stp>[DATA_BBG.xlsx]BBGdata!R100C3</stp>
        <tr r="C100" s="2"/>
      </tp>
      <tp t="s">
        <v>ALLRNV 1 5/8 PERP</v>
        <stp/>
        <stp>##V3_BDPV12</stp>
        <stp>AR008123 Corp</stp>
        <stp>security name</stp>
        <stp>[DATA_BBG.xlsx]BBGdata!R140C3</stp>
        <tr r="C140" s="2"/>
      </tp>
      <tp t="s">
        <v>ENELIM 3 3/8 11/24/81</v>
        <stp/>
        <stp>##V3_BDPV12</stp>
        <stp>AS640440 Corp</stp>
        <stp>security name</stp>
        <stp>[DATA_BBG.xlsx]BBGdata!R120C3</stp>
        <tr r="C120" s="2"/>
      </tp>
      <tp t="s">
        <v>CPIPGR 4 3/8 PERP</v>
        <stp/>
        <stp>##V3_BDPV12</stp>
        <stp>AS322477 Corp</stp>
        <stp>security name</stp>
        <stp>[DATA_BBG.xlsx]BBGdata!R186C3</stp>
        <tr r="C186" s="2"/>
      </tp>
      <tp t="s">
        <v>IBESM 1 7/8 PERP</v>
        <stp/>
        <stp>##V3_BDPV12</stp>
        <stp>AQ026565 Corp</stp>
        <stp>security name</stp>
        <stp>[DATA_BBG.xlsx]BBGdata!R124C3</stp>
        <tr r="C124" s="2"/>
      </tp>
      <tp>
        <v>361.54037475585938</v>
        <stp/>
        <stp>##V3_BDPV12</stp>
        <stp>ZQ376350 Corp</stp>
        <stp>blp_i_sprd_mid</stp>
        <stp>[DATA_BBG.xlsx]BBGdata!R58C13</stp>
        <tr r="M58" s="2"/>
      </tp>
      <tp>
        <v>151.86929321289063</v>
        <stp/>
        <stp>##V3_BDPV12</stp>
        <stp>BJ924355 Corp</stp>
        <stp>blp_i_sprd_mid</stp>
        <stp>[DATA_BBG.xlsx]BBGdata!R27C13</stp>
        <tr r="M27" s="2"/>
      </tp>
      <tp>
        <v>231.05952453613281</v>
        <stp/>
        <stp>##V3_BDPV12</stp>
        <stp>EK755342 Corp</stp>
        <stp>blp_i_sprd_mid</stp>
        <stp>[DATA_BBG.xlsx]BBGdata!R46C13</stp>
        <tr r="M46" s="2"/>
      </tp>
      <tp>
        <v>354.03018188476563</v>
        <stp/>
        <stp>##V3_BDPV12</stp>
        <stp>LW253022 Corp</stp>
        <stp>blp_i_sprd_mid</stp>
        <stp>[DATA_BBG.xlsx]BBGdata!R61C13</stp>
        <tr r="M61" s="2"/>
      </tp>
      <tp>
        <v>473.29592895507813</v>
        <stp/>
        <stp>##V3_BDPV12</stp>
        <stp>ZS235422 Corp</stp>
        <stp>blp_i_sprd_mid</stp>
        <stp>[DATA_BBG.xlsx]BBGdata!R176C13</stp>
        <tr r="M176" s="2"/>
      </tp>
      <tp t="s">
        <v>ENELIM 2 1/2 11/24/78</v>
        <stp/>
        <stp>##V3_BDPV12</stp>
        <stp>AS640422 Corp</stp>
        <stp>security name</stp>
        <stp>[DATA_BBG.xlsx]BBGdata!R117C3</stp>
        <tr r="C117" s="2"/>
      </tp>
      <tp t="s">
        <v>IBESM 3 1/4 PERP</v>
        <stp/>
        <stp>##V3_BDPV12</stp>
        <stp>AX076550 Corp</stp>
        <stp>security name</stp>
        <stp>[DATA_BBG.xlsx]BBGdata!R126C3</stp>
        <tr r="C126" s="2"/>
      </tp>
      <tp>
        <v>381.31234741210938</v>
        <stp/>
        <stp>##V3_BDPV12</stp>
        <stp>ZR655675 Corp</stp>
        <stp>blp_i_sprd_mid</stp>
        <stp>[DATA_BBG.xlsx]BBGdata!R77C13</stp>
        <tr r="M77" s="2"/>
      </tp>
      <tp>
        <v>295.866943359375</v>
        <stp/>
        <stp>##V3_BDPV12</stp>
        <stp>ZR441424 Corp</stp>
        <stp>blp_i_sprd_mid</stp>
        <stp>[DATA_BBG.xlsx]BBGdata!R94C13</stp>
        <tr r="M94" s="2"/>
      </tp>
      <tp>
        <v>237.99385070800781</v>
        <stp/>
        <stp>##V3_BDPV12</stp>
        <stp>ZR570567 Corp</stp>
        <stp>blp_i_sprd_mid</stp>
        <stp>[DATA_BBG.xlsx]BBGdata!R67C13</stp>
        <tr r="M67" s="2"/>
      </tp>
      <tp>
        <v>344.661865234375</v>
        <stp/>
        <stp>##V3_BDPV12</stp>
        <stp>AU654475 Corp</stp>
        <stp>blp_i_sprd_mid</stp>
        <stp>[DATA_BBG.xlsx]BBGdata!R80C13</stp>
        <tr r="M80" s="2"/>
      </tp>
      <tp>
        <v>293.30490112304688</v>
        <stp/>
        <stp>##V3_BDPV12</stp>
        <stp>AR776117 Corp</stp>
        <stp>blp_i_sprd_mid</stp>
        <stp>[DATA_BBG.xlsx]BBGdata!R31C13</stp>
        <tr r="M31" s="2"/>
      </tp>
      <tp>
        <v>367.5255126953125</v>
        <stp/>
        <stp>##V3_BDPV12</stp>
        <stp>AX520482 Corp</stp>
        <stp>blp_i_sprd_mid</stp>
        <stp>[DATA_BBG.xlsx]BBGdata!R74C13</stp>
        <tr r="M74" s="2"/>
      </tp>
      <tp>
        <v>217.90646362304688</v>
        <stp/>
        <stp>##V3_BDPV12</stp>
        <stp>EK024532 Corp</stp>
        <stp>blp_i_sprd_mid</stp>
        <stp>[DATA_BBG.xlsx]BBGdata!R95C13</stp>
        <tr r="M95" s="2"/>
      </tp>
      <tp>
        <v>313.94442749023438</v>
        <stp/>
        <stp>##V3_BDPV12</stp>
        <stp>QZ509895 Corp</stp>
        <stp>blp_i_sprd_mid</stp>
        <stp>[DATA_BBG.xlsx]BBGdata!R184C13</stp>
        <tr r="M184" s="2"/>
      </tp>
      <tp t="s">
        <v>ENBW 3 5/8 04/02/76</v>
        <stp/>
        <stp>##V3_BDPV12</stp>
        <stp>EK117900 Corp</stp>
        <stp>security name</stp>
        <stp>[DATA_BBG.xlsx]BBGdata!R105C3</stp>
        <tr r="C105" s="2"/>
      </tp>
      <tp t="s">
        <v>ENBW 3 3/8 04/05/77</v>
        <stp/>
        <stp>##V3_BDPV12</stp>
        <stp>QZ716550 Corp</stp>
        <stp>security name</stp>
        <stp>[DATA_BBG.xlsx]BBGdata!R106C3</stp>
        <tr r="C106" s="2"/>
      </tp>
      <tp t="s">
        <v>HEIBOS 3.248 PERP</v>
        <stp/>
        <stp>##V3_BDPV12</stp>
        <stp>ZQ578143 Corp</stp>
        <stp>security name</stp>
        <stp>[DATA_BBG.xlsx]BBGdata!R175C3</stp>
        <tr r="C175" s="2"/>
      </tp>
      <tp t="s">
        <v>ENBW 1 5/8 08/05/79</v>
        <stp/>
        <stp>##V3_BDPV12</stp>
        <stp>AZ851450 Corp</stp>
        <stp>security name</stp>
        <stp>[DATA_BBG.xlsx]BBGdata!R109C3</stp>
        <tr r="C109" s="2"/>
      </tp>
      <tp t="s">
        <v>TRAFIG 7 1/2 PERP</v>
        <stp/>
        <stp>##V3_BDPV12</stp>
        <stp>AZ920495 Corp</stp>
        <stp>security name</stp>
        <stp>[DATA_BBG.xlsx]BBGdata!R194C3</stp>
        <tr r="C194" s="2"/>
      </tp>
      <tp t="s">
        <v>ENELIM 6 5/8 09/15/76</v>
        <stp/>
        <stp>##V3_BDPV12</stp>
        <stp>EK013966 Corp</stp>
        <stp>security name</stp>
        <stp>[DATA_BBG.xlsx]BBGdata!R122C3</stp>
        <tr r="C122" s="2"/>
      </tp>
      <tp t="s">
        <v>#N/A Field Not Applicable</v>
        <stp/>
        <stp>##V3_BDPV12</stp>
        <stp>QJ201811 Corp</stp>
        <stp>blp_i_sprd_mid</stp>
        <stp>[DATA_BBG.xlsx]BBGdata!R51C13</stp>
        <tr r="M51" s="2"/>
      </tp>
      <tp>
        <v>348.63381958007813</v>
        <stp/>
        <stp>##V3_BDPV12</stp>
        <stp>QZ498658 Corp</stp>
        <stp>blp_i_sprd_mid</stp>
        <stp>[DATA_BBG.xlsx]BBGdata!R70C13</stp>
        <tr r="M70" s="2"/>
      </tp>
      <tp>
        <v>233.10884094238281</v>
        <stp/>
        <stp>##V3_BDPV12</stp>
        <stp>ZS023353 Corp</stp>
        <stp>blp_i_sprd_mid</stp>
        <stp>[DATA_BBG.xlsx]BBGdata!R65C13</stp>
        <tr r="M65" s="2"/>
      </tp>
      <tp>
        <v>223.93765258789063</v>
        <stp/>
        <stp>##V3_BDPV12</stp>
        <stp>AX895488 Corp</stp>
        <stp>blp_i_sprd_mid</stp>
        <stp>[DATA_BBG.xlsx]BBGdata!R45C13</stp>
        <tr r="M45" s="2"/>
      </tp>
      <tp>
        <v>214.458740234375</v>
        <stp/>
        <stp>##V3_BDPV12</stp>
        <stp>EK041235 Corp</stp>
        <stp>blp_i_sprd_mid</stp>
        <stp>[DATA_BBG.xlsx]BBGdata!R64C13</stp>
        <tr r="M64" s="2"/>
      </tp>
      <tp>
        <v>234.57418823242188</v>
        <stp/>
        <stp>##V3_BDPV12</stp>
        <stp>EK293278 Corp</stp>
        <stp>blp_i_sprd_mid</stp>
        <stp>[DATA_BBG.xlsx]BBGdata!R89C13</stp>
        <tr r="M89" s="2"/>
      </tp>
      <tp>
        <v>246.1524658203125</v>
        <stp/>
        <stp>##V3_BDPV12</stp>
        <stp>EJ814830 Corp</stp>
        <stp>blp_i_sprd_mid</stp>
        <stp>[DATA_BBG.xlsx]BBGdata!R53C13</stp>
        <tr r="M53" s="2"/>
      </tp>
      <tp>
        <v>355.99789428710938</v>
        <stp/>
        <stp>##V3_BDPV12</stp>
        <stp>EJ814840 Corp</stp>
        <stp>blp_i_sprd_mid</stp>
        <stp>[DATA_BBG.xlsx]BBGdata!R54C13</stp>
        <tr r="M54" s="2"/>
      </tp>
      <tp>
        <v>324.6480712890625</v>
        <stp/>
        <stp>##V3_BDPV12</stp>
        <stp>BK122273 Corp</stp>
        <stp>blp_i_sprd_mid</stp>
        <stp>[DATA_BBG.xlsx]BBGdata!R37C13</stp>
        <tr r="M37" s="2"/>
      </tp>
      <tp>
        <v>169.44595336914063</v>
        <stp/>
        <stp>##V3_BDPV12</stp>
        <stp>EK755354 Corp</stp>
        <stp>blp_i_sprd_mid</stp>
        <stp>[DATA_BBG.xlsx]BBGdata!R42C13</stp>
        <tr r="M42" s="2"/>
      </tp>
      <tp>
        <v>314.06961059570313</v>
        <stp/>
        <stp>##V3_BDPV12</stp>
        <stp>AU692498 Corp</stp>
        <stp>blp_i_sprd_mid</stp>
        <stp>[DATA_BBG.xlsx]BBGdata!R79C13</stp>
        <tr r="M79" s="2"/>
      </tp>
      <tp>
        <v>183.65010070800781</v>
        <stp/>
        <stp>##V3_BDPV12</stp>
        <stp>EK648265 Corp</stp>
        <stp>blp_i_sprd_mid</stp>
        <stp>[DATA_BBG.xlsx]BBGdata!R12C13</stp>
        <tr r="M12" s="2"/>
      </tp>
      <tp>
        <v>218.57839965820313</v>
        <stp/>
        <stp>##V3_BDPV12</stp>
        <stp>EK508571 Corp</stp>
        <stp>blp_i_sprd_mid</stp>
        <stp>[DATA_BBG.xlsx]BBGdata!R69C13</stp>
        <tr r="M69" s="2"/>
      </tp>
      <tp>
        <v>151.87167358398438</v>
        <stp/>
        <stp>##V3_BDPV12</stp>
        <stp>EK508481 Corp</stp>
        <stp>blp_i_sprd_mid</stp>
        <stp>[DATA_BBG.xlsx]BBGdata!R63C13</stp>
        <tr r="M63" s="2"/>
      </tp>
      <tp>
        <v>194.07121276855469</v>
        <stp/>
        <stp>##V3_BDPV12</stp>
        <stp>AZ208021 Corp</stp>
        <stp>blp_i_sprd_mid</stp>
        <stp>[DATA_BBG.xlsx]BBGdata!R13C13</stp>
        <tr r="M13" s="2"/>
      </tp>
      <tp>
        <v>239.85816955566406</v>
        <stp/>
        <stp>##V3_BDPV12</stp>
        <stp>AM938782 Corp</stp>
        <stp>blp_i_sprd_mid</stp>
        <stp>[DATA_BBG.xlsx]BBGdata!R59C13</stp>
        <tr r="M59" s="2"/>
      </tp>
      <tp>
        <v>263.90582275390625</v>
        <stp/>
        <stp>##V3_BDPV12</stp>
        <stp>ZR363807 Corp</stp>
        <stp>blp_i_sprd_mid</stp>
        <stp>[DATA_BBG.xlsx]BBGdata!R132C13</stp>
        <tr r="M132" s="2"/>
      </tp>
      <tp>
        <v>233.60618591308594</v>
        <stp/>
        <stp>##V3_BDPV12</stp>
        <stp>ZR363806 Corp</stp>
        <stp>blp_i_sprd_mid</stp>
        <stp>[DATA_BBG.xlsx]BBGdata!R131C13</stp>
        <tr r="M131" s="2"/>
      </tp>
      <tp t="s">
        <v>ARNDTN 3 3/4 PERP</v>
        <stp/>
        <stp>##V3_BDPV12</stp>
        <stp>QZ912649 Corp</stp>
        <stp>security name</stp>
        <stp>[DATA_BBG.xlsx]BBGdata!R178C3</stp>
        <tr r="C178" s="2"/>
      </tp>
      <tp t="s">
        <v>SSELN 3 7/8 PERP</v>
        <stp/>
        <stp>##V3_BDPV12</stp>
        <stp>EK768069 Corp</stp>
        <stp>security name</stp>
        <stp>[DATA_BBG.xlsx]BBGdata!R134C3</stp>
        <tr r="C134" s="2"/>
      </tp>
      <tp t="s">
        <v>VW 3 3/8 PERP</v>
        <stp/>
        <stp>##V3_BDPV12</stp>
        <stp>AT214421 Corp</stp>
        <stp>security name</stp>
        <stp>[DATA_BBG.xlsx]BBGdata!R155C3</stp>
        <tr r="C155" s="2"/>
      </tp>
      <tp t="s">
        <v>ENBW 3 5/8 04/02/76</v>
        <stp/>
        <stp>##V3_BDPV12</stp>
        <stp>EK117900 Corp</stp>
        <stp>security name</stp>
        <stp>[DATA_BBG.xlsx]BBGdata!R104C3</stp>
        <tr r="C104" s="2"/>
      </tp>
      <tp t="s">
        <v>SOFTBK 6 7/8 PERP</v>
        <stp/>
        <stp>##V3_BDPV12</stp>
        <stp>AO262515 Corp</stp>
        <stp>security name</stp>
        <stp>[DATA_BBG.xlsx]BBGdata!R196C3</stp>
        <tr r="C196" s="2"/>
      </tp>
      <tp t="s">
        <v>GYCGR 3 3/4 PERP</v>
        <stp/>
        <stp>##V3_BDPV12</stp>
        <stp>EK753416 Corp</stp>
        <stp>security name</stp>
        <stp>[DATA_BBG.xlsx]BBGdata!R183C3</stp>
        <tr r="C183" s="2"/>
      </tp>
      <tp t="s">
        <v>RWE 6 5/8 07/30/75</v>
        <stp/>
        <stp>##V3_BDPV12</stp>
        <stp>UV323151 Corp</stp>
        <stp>security name</stp>
        <stp>[DATA_BBG.xlsx]BBGdata!R113C3</stp>
        <tr r="C113" s="2"/>
      </tp>
      <tp t="s">
        <v>IBESM 2 5/8 PERP</v>
        <stp/>
        <stp>##V3_BDPV12</stp>
        <stp>AR810587 Corp</stp>
        <stp>security name</stp>
        <stp>[DATA_BBG.xlsx]BBGdata!R125C3</stp>
        <tr r="C125" s="2"/>
      </tp>
      <tp t="s">
        <v>ACFP 2 5/8 PERP</v>
        <stp/>
        <stp>##V3_BDPV12</stp>
        <stp>ZQ258633 Corp</stp>
        <stp>security name</stp>
        <stp>[DATA_BBG.xlsx]BBGdata!R164C3</stp>
        <tr r="C164" s="2"/>
      </tp>
      <tp t="s">
        <v>#N/A Field Not Applicable</v>
        <stp/>
        <stp>##V3_BDPV12</stp>
        <stp>QJ201812 Corp</stp>
        <stp>blp_i_sprd_mid</stp>
        <stp>[DATA_BBG.xlsx]BBGdata!R50C13</stp>
        <tr r="M50" s="2"/>
      </tp>
      <tp>
        <v>393.2808837890625</v>
        <stp/>
        <stp>##V3_BDPV12</stp>
        <stp>AU654357 Corp</stp>
        <stp>blp_i_sprd_mid</stp>
        <stp>[DATA_BBG.xlsx]BBGdata!R81C13</stp>
        <tr r="M81" s="2"/>
      </tp>
      <tp>
        <v>279.8612060546875</v>
        <stp/>
        <stp>##V3_BDPV12</stp>
        <stp>AN206662 Corp</stp>
        <stp>blp_i_sprd_mid</stp>
        <stp>[DATA_BBG.xlsx]BBGdata!R93C13</stp>
        <tr r="M93" s="2"/>
      </tp>
      <tp t="s">
        <v>#N/A Field Not Applicable</v>
        <stp/>
        <stp>##V3_BDPV12</stp>
        <stp>BK115993 Corp</stp>
        <stp>blp_i_sprd_mid</stp>
        <stp>[DATA_BBG.xlsx]BBGdata!R40C13</stp>
        <tr r="M40" s="2"/>
      </tp>
      <tp>
        <v>235.49374389648438</v>
        <stp/>
        <stp>##V3_BDPV12</stp>
        <stp>AW770805 Corp</stp>
        <stp>blp_i_sprd_mid</stp>
        <stp>[DATA_BBG.xlsx]BBGdata!R90C13</stp>
        <tr r="M90" s="2"/>
      </tp>
      <tp>
        <v>359.97702026367188</v>
        <stp/>
        <stp>##V3_BDPV12</stp>
        <stp>BK123260 Corp</stp>
        <stp>blp_i_sprd_mid</stp>
        <stp>[DATA_BBG.xlsx]BBGdata!R38C13</stp>
        <tr r="M38" s="2"/>
      </tp>
      <tp>
        <v>192.1746826171875</v>
        <stp/>
        <stp>##V3_BDPV12</stp>
        <stp>EK545606 Corp</stp>
        <stp>blp_i_sprd_mid</stp>
        <stp>[DATA_BBG.xlsx]BBGdata!R15C13</stp>
        <tr r="M15" s="2"/>
      </tp>
      <tp>
        <v>346.4422607421875</v>
        <stp/>
        <stp>##V3_BDPV12</stp>
        <stp>EJ516233 Corp</stp>
        <stp>blp_i_sprd_mid</stp>
        <stp>[DATA_BBG.xlsx]BBGdata!R97C13</stp>
        <tr r="M97" s="2"/>
      </tp>
      <tp t="s">
        <v>ACFP 4 1/8 PERP</v>
        <stp/>
        <stp>##V3_BDPV12</stp>
        <stp>EK337178 Corp</stp>
        <stp>security name</stp>
        <stp>[DATA_BBG.xlsx]BBGdata!R162C3</stp>
        <tr r="C162" s="2"/>
      </tp>
      <tp t="s">
        <v>EDPPL 5 3/8 09/16/75</v>
        <stp/>
        <stp>##V3_BDPV12</stp>
        <stp>UV785974 Corp</stp>
        <stp>security name</stp>
        <stp>[DATA_BBG.xlsx]BBGdata!R146C3</stp>
        <tr r="C146" s="2"/>
      </tp>
      <tp t="s">
        <v>ORSTED 2 1/4 11/24/17</v>
        <stp/>
        <stp>##V3_BDPV12</stp>
        <stp>AQ077157 Corp</stp>
        <stp>security name</stp>
        <stp>[DATA_BBG.xlsx]BBGdata!R143C3</stp>
        <tr r="C143" s="2"/>
      </tp>
      <tp t="s">
        <v>SZUGR Float PERP</v>
        <stp/>
        <stp>##V3_BDPV12</stp>
        <stp>ED984069 Corp</stp>
        <stp>security name</stp>
        <stp>[DATA_BBG.xlsx]BBGdata!R189C3</stp>
        <tr r="C189" s="2"/>
      </tp>
      <tp t="s">
        <v>SBBBSS 4 5/8 PERP</v>
        <stp/>
        <stp>##V3_BDPV12</stp>
        <stp>ZS235422 Corp</stp>
        <stp>security name</stp>
        <stp>[DATA_BBG.xlsx]BBGdata!R176C3</stp>
        <tr r="C176" s="2"/>
      </tp>
      <tp t="s">
        <v>NTGYSM 3 3/8 PERP</v>
        <stp/>
        <stp>##V3_BDPV12</stp>
        <stp>EK872764 Corp</stp>
        <stp>security name</stp>
        <stp>[DATA_BBG.xlsx]BBGdata!R128C3</stp>
        <tr r="C128" s="2"/>
      </tp>
      <tp t="s">
        <v>VW 3 3/4 PERP</v>
        <stp/>
        <stp>##V3_BDPV12</stp>
        <stp>EK131366 Corp</stp>
        <stp>security name</stp>
        <stp>[DATA_BBG.xlsx]BBGdata!R151C3</stp>
        <tr r="C151" s="2"/>
      </tp>
      <tp t="s">
        <v>ENBW 1 1/8 11/05/79</v>
        <stp/>
        <stp>##V3_BDPV12</stp>
        <stp>AZ851393 Corp</stp>
        <stp>security name</stp>
        <stp>[DATA_BBG.xlsx]BBGdata!R107C3</stp>
        <tr r="C107" s="2"/>
      </tp>
      <tp>
        <v>212.10049438476563</v>
        <stp/>
        <stp>##V3_BDPV12</stp>
        <stp>QZ730280 Corp</stp>
        <stp>blp_i_sprd_mid</stp>
        <stp>[DATA_BBG.xlsx]BBGdata!R44C13</stp>
        <tr r="M44" s="2"/>
      </tp>
      <tp>
        <v>308.28451538085938</v>
        <stp/>
        <stp>##V3_BDPV12</stp>
        <stp>AX960245 Corp</stp>
        <stp>blp_i_sprd_mid</stp>
        <stp>[DATA_BBG.xlsx]BBGdata!R19C13</stp>
        <tr r="M19" s="2"/>
      </tp>
      <tp>
        <v>386.07455444335938</v>
        <stp/>
        <stp>##V3_BDPV12</stp>
        <stp>BG013162 Corp</stp>
        <stp>blp_i_sprd_mid</stp>
        <stp>[DATA_BBG.xlsx]BBGdata!R83C13</stp>
        <tr r="M83" s="2"/>
      </tp>
      <tp>
        <v>354.08328247070313</v>
        <stp/>
        <stp>##V3_BDPV12</stp>
        <stp>EK856946 Corp</stp>
        <stp>blp_i_sprd_mid</stp>
        <stp>[DATA_BBG.xlsx]BBGdata!R22C13</stp>
        <tr r="M22" s="2"/>
      </tp>
      <tp>
        <v>244.74076843261719</v>
        <stp/>
        <stp>##V3_BDPV12</stp>
        <stp>EK508523 Corp</stp>
        <stp>blp_i_sprd_mid</stp>
        <stp>[DATA_BBG.xlsx]BBGdata!R66C13</stp>
        <tr r="M66" s="2"/>
      </tp>
      <tp t="s">
        <v>ORSTED 6 1/4 06/26/13</v>
        <stp/>
        <stp>##V3_BDPV12</stp>
        <stp>EJ723329 Corp</stp>
        <stp>security name</stp>
        <stp>[DATA_BBG.xlsx]BBGdata!R142C3</stp>
        <tr r="C142" s="2"/>
      </tp>
      <tp t="s">
        <v>LHAGR 5 1/8 08/12/75</v>
        <stp/>
        <stp>##V3_BDPV12</stp>
        <stp>UV429459 Corp</stp>
        <stp>security name</stp>
        <stp>[DATA_BBG.xlsx]BBGdata!R166C3</stp>
        <tr r="C166" s="2"/>
      </tp>
      <tp t="s">
        <v>ACFP 4 3/8 PERP</v>
        <stp/>
        <stp>##V3_BDPV12</stp>
        <stp>AW798439 Corp</stp>
        <stp>security name</stp>
        <stp>[DATA_BBG.xlsx]BBGdata!R163C3</stp>
        <tr r="C163" s="2"/>
      </tp>
      <tp t="s">
        <v>ARNDTN 4 3/4 PERP</v>
        <stp/>
        <stp>##V3_BDPV12</stp>
        <stp>AZ207973 Corp</stp>
        <stp>security name</stp>
        <stp>[DATA_BBG.xlsx]BBGdata!R182C3</stp>
        <tr r="C182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352BF-6B73-405F-9176-95A1D2D47F56}" name="bonds" displayName="bonds" ref="A1:U196" totalsRowShown="0" headerRowDxfId="28" dataDxfId="26" headerRowBorderDxfId="27" tableBorderDxfId="25">
  <autoFilter ref="A1:U196" xr:uid="{F247113D-FA53-43BB-9892-16854BCB52A6}"/>
  <tableColumns count="21">
    <tableColumn id="1" xr3:uid="{990606EA-FF00-4D0B-87D5-516BF36E3068}" name="worksheet get" dataDxfId="24"/>
    <tableColumn id="2" xr3:uid="{76BD5499-7986-43F9-9795-C73C2328CB91}" name="ID_ISIN" dataDxfId="23">
      <calculatedColumnFormula array="1">_xll.BDP(bonds[[#This Row],[worksheet get]],bonds[[#Headers],[ID_ISIN]])</calculatedColumnFormula>
    </tableColumn>
    <tableColumn id="3" xr3:uid="{D3B105FC-572D-4BF5-A879-143D0279E0C6}" name="security name" dataDxfId="22">
      <calculatedColumnFormula array="1">_xll.BDP(bonds[[#This Row],[worksheet get]],bonds[[#Headers],[security name]])</calculatedColumnFormula>
    </tableColumn>
    <tableColumn id="4" xr3:uid="{0981D7A5-C9D9-4E87-BE33-21AE58C7F87D}" name="ticker" dataDxfId="21">
      <calculatedColumnFormula array="1">_xll.BDP(bonds[[#This Row],[worksheet get]],bonds[[#Headers],[ticker]])</calculatedColumnFormula>
    </tableColumn>
    <tableColumn id="5" xr3:uid="{AEE02F7B-D663-41CB-A51F-A3FF0BEC50BB}" name="coupon" dataDxfId="20">
      <calculatedColumnFormula array="1">_xll.BDP(bonds[[#This Row],[worksheet get]],bonds[[#Headers],[coupon]])</calculatedColumnFormula>
    </tableColumn>
    <tableColumn id="6" xr3:uid="{1785F449-B359-48DC-AD6F-999C03770FE5}" name="nxt_call_dt" dataDxfId="19">
      <calculatedColumnFormula array="1">_xll.BDP(bonds[[#This Row],[worksheet get]],bonds[[#Headers],[nxt_call_dt]])*1</calculatedColumnFormula>
    </tableColumn>
    <tableColumn id="7" xr3:uid="{864A9A64-C051-4F62-8215-F12D28EE9DA6}" name="mty_typ" dataDxfId="18">
      <calculatedColumnFormula array="1">_xll.BDP(bonds[[#This Row],[worksheet get]],bonds[[#Headers],[mty_typ]])</calculatedColumnFormula>
    </tableColumn>
    <tableColumn id="8" xr3:uid="{93F8B6CC-48ED-4469-A8D3-07CCE7908A63}" name="crncy" dataDxfId="17">
      <calculatedColumnFormula array="1">_xll.BDP(bonds[[#This Row],[worksheet get]],bonds[[#Headers],[crncy]])</calculatedColumnFormula>
    </tableColumn>
    <tableColumn id="9" xr3:uid="{68C0AA37-FB5D-44AA-BEF6-9988C2ADDF2A}" name="amt_outstanding" dataDxfId="16">
      <calculatedColumnFormula array="1">_xll.BDP(bonds[[#This Row],[worksheet get]],bonds[[#Headers],[amt_outstanding]])</calculatedColumnFormula>
    </tableColumn>
    <tableColumn id="10" xr3:uid="{E67E2627-D3D4-4EFE-A8D5-9951CD9BA7DF}" name="industry_sector" dataDxfId="15">
      <calculatedColumnFormula array="1">_xll.BDP(bonds[[#This Row],[worksheet get]],bonds[[#Headers],[industry_sector]])</calculatedColumnFormula>
    </tableColumn>
    <tableColumn id="11" xr3:uid="{A41CE795-E7C9-4A55-92E7-10E1BFA41EB3}" name="unique lookup" dataDxfId="14">
      <calculatedColumnFormula>bonds[[#This Row],[security name]]&amp;" nc-"&amp;RIGHT(YEAR(bonds[[#This Row],[nxt_call_dt]]),2)</calculatedColumnFormula>
    </tableColumn>
    <tableColumn id="12" xr3:uid="{3FE86978-7718-49AD-BC60-BF0F7B1AC1D9}" name="yas_ispread" dataDxfId="13">
      <calculatedColumnFormula array="1">_xll.BDP(bonds[[#This Row],[worksheet get]],bonds[[#Headers],[yas_ispread]])</calculatedColumnFormula>
    </tableColumn>
    <tableColumn id="13" xr3:uid="{47388D05-8F20-4CFD-B060-19A8AA1ACACD}" name="blp_i_sprd_mid" dataDxfId="12">
      <calculatedColumnFormula array="1">_xll.BDP(bonds[[#This Row],[worksheet get]],bonds[[#Headers],[blp_i_sprd_mid]])</calculatedColumnFormula>
    </tableColumn>
    <tableColumn id="14" xr3:uid="{7889B1C8-58F7-460E-A55D-E1D405E9182E}" name="rtg_moody" dataDxfId="11">
      <calculatedColumnFormula array="1">_xll.BDP(bonds[[#This Row],[worksheet get]],bonds[[#Headers],[rtg_moody]])</calculatedColumnFormula>
    </tableColumn>
    <tableColumn id="15" xr3:uid="{F1E3F4B6-437C-4965-B56C-E4B7EB29FE6A}" name="rtg_sp" dataDxfId="10">
      <calculatedColumnFormula array="1">_xll.BDP(bonds[[#This Row],[worksheet get]],bonds[[#Headers],[rtg_sp]])</calculatedColumnFormula>
    </tableColumn>
    <tableColumn id="16" xr3:uid="{8B69E8CC-E78D-450C-A29B-751B6DB0FDB7}" name="bb_composite" dataDxfId="9">
      <calculatedColumnFormula array="1">_xll.BDP(bonds[[#This Row],[worksheet get]],bonds[[#Headers],[bb_composite]])</calculatedColumnFormula>
    </tableColumn>
    <tableColumn id="17" xr3:uid="{49F5A0EB-0E56-4C64-B4C6-2423A7C744D9}" name="av spread 30d" dataDxfId="8">
      <calculatedColumnFormula array="1">_xll.BDP(bonds[[#This Row],[worksheet get]],"interval_avg","calc_interval=30d","market_data_override=blp_i_sprd_mid")</calculatedColumnFormula>
    </tableColumn>
    <tableColumn id="18" xr3:uid="{3700C7E2-82A5-4979-9221-15D4FA5552D1}" name="st dev 30d" dataDxfId="7">
      <calculatedColumnFormula array="1">_xll.BDP(bonds[[#This Row],[worksheet get]],"interval_std_dev","calc_interval=30d","market_data_override=blp_i_sprd_mid")</calculatedColumnFormula>
    </tableColumn>
    <tableColumn id="19" xr3:uid="{DEC71402-F4D1-4408-A17C-FA3EC07399AD}" name="low 30d" dataDxfId="6">
      <calculatedColumnFormula array="1">_xll.BDP(bonds[[#This Row],[worksheet get]],"interval_low","calc_interval=30d","market_data_override=blp_i_sprd_mid")</calculatedColumnFormula>
    </tableColumn>
    <tableColumn id="20" xr3:uid="{71E3A1F7-BAAD-44A1-B3DB-70831EA6CBD0}" name="high 30d" dataDxfId="5">
      <calculatedColumnFormula array="1">_xll.BDP(bonds[[#This Row],[worksheet get]],"interval_high","calc_interval=30d","market_data_override=blp_i_sprd_mid")</calculatedColumnFormula>
    </tableColumn>
    <tableColumn id="21" xr3:uid="{97B9CC8D-5842-4255-870B-C46E4E7BC494}" name="green_bond_loan_indicator" dataDxfId="4">
      <calculatedColumnFormula array="1">_xll.BDP(bonds[[#This Row],[worksheet get]],bonds[[#Headers],[green_bond_loan_indicator]])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46860A-88D8-4559-AF05-BC76C47A6181}" name="Table2" displayName="Table2" ref="A1:B12" totalsRowShown="0" headerRowDxfId="3" dataDxfId="2">
  <autoFilter ref="A1:B12" xr:uid="{BD229A38-1DA3-4542-9E47-DD2FA97515A0}"/>
  <tableColumns count="2">
    <tableColumn id="1" xr3:uid="{B68929E0-9B54-408C-ACA3-73054F235855}" name="worksheet ID" dataDxfId="1"/>
    <tableColumn id="2" xr3:uid="{F842EE26-964D-4663-A9A5-0725AB93E568}" name="nam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B442-BC4B-4F8D-A396-939BD6F1F199}">
  <sheetPr>
    <tabColor theme="2" tint="-9.9978637043366805E-2"/>
  </sheetPr>
  <dimension ref="A1:D70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6" t="s">
        <v>19</v>
      </c>
      <c r="B1" s="2"/>
      <c r="C1" s="1" t="s">
        <v>20</v>
      </c>
      <c r="D1" s="1" t="s">
        <v>21</v>
      </c>
    </row>
    <row r="2" spans="1:4" x14ac:dyDescent="0.35">
      <c r="A2" s="9" t="s">
        <v>23</v>
      </c>
      <c r="B2" s="2"/>
      <c r="C2" s="2" t="s">
        <v>24</v>
      </c>
      <c r="D2" s="2" t="s">
        <v>25</v>
      </c>
    </row>
    <row r="3" spans="1:4" x14ac:dyDescent="0.35">
      <c r="A3" s="9" t="s">
        <v>28</v>
      </c>
      <c r="B3" s="2"/>
      <c r="C3" s="2" t="s">
        <v>29</v>
      </c>
      <c r="D3" s="2" t="s">
        <v>25</v>
      </c>
    </row>
    <row r="4" spans="1:4" x14ac:dyDescent="0.35">
      <c r="A4" s="9" t="s">
        <v>33</v>
      </c>
      <c r="B4" s="2"/>
      <c r="C4" s="2" t="s">
        <v>34</v>
      </c>
      <c r="D4" s="2" t="s">
        <v>25</v>
      </c>
    </row>
    <row r="5" spans="1:4" x14ac:dyDescent="0.35">
      <c r="A5" s="9" t="s">
        <v>37</v>
      </c>
      <c r="B5" s="2"/>
      <c r="C5" s="2" t="s">
        <v>38</v>
      </c>
      <c r="D5" s="2" t="s">
        <v>39</v>
      </c>
    </row>
    <row r="6" spans="1:4" x14ac:dyDescent="0.35">
      <c r="A6" s="9" t="s">
        <v>43</v>
      </c>
      <c r="B6" s="2"/>
      <c r="C6" s="2" t="s">
        <v>44</v>
      </c>
      <c r="D6" s="2" t="s">
        <v>25</v>
      </c>
    </row>
    <row r="7" spans="1:4" x14ac:dyDescent="0.35">
      <c r="A7" s="2"/>
      <c r="B7" s="2"/>
      <c r="C7" s="2" t="s">
        <v>48</v>
      </c>
      <c r="D7" s="2" t="s">
        <v>25</v>
      </c>
    </row>
    <row r="8" spans="1:4" x14ac:dyDescent="0.35">
      <c r="A8" s="2"/>
      <c r="B8" s="2"/>
      <c r="C8" s="2" t="s">
        <v>52</v>
      </c>
      <c r="D8" s="2" t="s">
        <v>25</v>
      </c>
    </row>
    <row r="9" spans="1:4" x14ac:dyDescent="0.35">
      <c r="A9" s="2"/>
      <c r="B9" s="2"/>
      <c r="C9" s="2" t="s">
        <v>56</v>
      </c>
      <c r="D9" s="2" t="s">
        <v>25</v>
      </c>
    </row>
    <row r="10" spans="1:4" x14ac:dyDescent="0.35">
      <c r="A10" s="2"/>
      <c r="B10" s="2"/>
      <c r="C10" s="2" t="s">
        <v>60</v>
      </c>
      <c r="D10" s="2" t="s">
        <v>61</v>
      </c>
    </row>
    <row r="11" spans="1:4" x14ac:dyDescent="0.35">
      <c r="A11" s="2"/>
      <c r="B11" s="2"/>
      <c r="C11" s="9" t="s">
        <v>63</v>
      </c>
      <c r="D11" s="2" t="s">
        <v>25</v>
      </c>
    </row>
    <row r="12" spans="1:4" x14ac:dyDescent="0.35">
      <c r="A12" s="2"/>
      <c r="B12" s="2"/>
      <c r="C12" s="9" t="s">
        <v>65</v>
      </c>
      <c r="D12" s="2" t="s">
        <v>66</v>
      </c>
    </row>
    <row r="13" spans="1:4" x14ac:dyDescent="0.35">
      <c r="A13" s="2"/>
      <c r="B13" s="2"/>
      <c r="C13" s="9" t="s">
        <v>68</v>
      </c>
      <c r="D13" s="2" t="s">
        <v>66</v>
      </c>
    </row>
    <row r="14" spans="1:4" x14ac:dyDescent="0.35">
      <c r="A14" s="2"/>
      <c r="B14" s="2"/>
      <c r="C14" s="9" t="s">
        <v>70</v>
      </c>
      <c r="D14" s="2" t="s">
        <v>66</v>
      </c>
    </row>
    <row r="15" spans="1:4" x14ac:dyDescent="0.35">
      <c r="A15" s="2"/>
      <c r="B15" s="2"/>
      <c r="C15" s="9" t="s">
        <v>72</v>
      </c>
      <c r="D15" s="2" t="s">
        <v>66</v>
      </c>
    </row>
    <row r="16" spans="1:4" x14ac:dyDescent="0.35">
      <c r="A16" s="2"/>
      <c r="B16" s="2"/>
      <c r="C16" s="9" t="s">
        <v>74</v>
      </c>
      <c r="D16" s="2" t="s">
        <v>75</v>
      </c>
    </row>
    <row r="17" spans="1:4" x14ac:dyDescent="0.35">
      <c r="A17" s="2"/>
      <c r="B17" s="2"/>
      <c r="C17" s="9" t="s">
        <v>77</v>
      </c>
      <c r="D17" s="2" t="s">
        <v>75</v>
      </c>
    </row>
    <row r="18" spans="1:4" x14ac:dyDescent="0.35">
      <c r="A18" s="2"/>
      <c r="B18" s="2"/>
      <c r="C18" s="9" t="s">
        <v>80</v>
      </c>
      <c r="D18" s="2" t="s">
        <v>75</v>
      </c>
    </row>
    <row r="19" spans="1:4" x14ac:dyDescent="0.35">
      <c r="A19" s="2"/>
      <c r="B19" s="2"/>
      <c r="C19" s="9" t="s">
        <v>82</v>
      </c>
      <c r="D19" s="2" t="s">
        <v>75</v>
      </c>
    </row>
    <row r="20" spans="1:4" x14ac:dyDescent="0.35">
      <c r="A20" s="2"/>
      <c r="B20" s="2"/>
      <c r="C20" s="9" t="s">
        <v>84</v>
      </c>
      <c r="D20" s="2" t="s">
        <v>75</v>
      </c>
    </row>
    <row r="21" spans="1:4" x14ac:dyDescent="0.35">
      <c r="A21" s="2"/>
      <c r="B21" s="2"/>
      <c r="C21" s="9" t="s">
        <v>86</v>
      </c>
      <c r="D21" s="2" t="s">
        <v>75</v>
      </c>
    </row>
    <row r="22" spans="1:4" x14ac:dyDescent="0.35">
      <c r="A22" s="2"/>
      <c r="B22" s="2"/>
      <c r="C22" s="9" t="s">
        <v>88</v>
      </c>
      <c r="D22" s="2" t="s">
        <v>75</v>
      </c>
    </row>
    <row r="23" spans="1:4" x14ac:dyDescent="0.35">
      <c r="A23" s="2"/>
      <c r="B23" s="2"/>
      <c r="C23" s="9" t="s">
        <v>90</v>
      </c>
      <c r="D23" s="2" t="s">
        <v>75</v>
      </c>
    </row>
    <row r="24" spans="1:4" x14ac:dyDescent="0.35">
      <c r="A24" s="2"/>
      <c r="B24" s="2"/>
      <c r="C24" s="9" t="s">
        <v>92</v>
      </c>
      <c r="D24" s="2" t="s">
        <v>75</v>
      </c>
    </row>
    <row r="25" spans="1:4" x14ac:dyDescent="0.35">
      <c r="A25" s="2"/>
      <c r="B25" s="2"/>
      <c r="C25" s="9" t="s">
        <v>94</v>
      </c>
      <c r="D25" s="2" t="s">
        <v>75</v>
      </c>
    </row>
    <row r="26" spans="1:4" x14ac:dyDescent="0.35">
      <c r="A26" s="2"/>
      <c r="B26" s="2"/>
      <c r="C26" s="9" t="s">
        <v>96</v>
      </c>
      <c r="D26" s="2" t="s">
        <v>75</v>
      </c>
    </row>
    <row r="27" spans="1:4" x14ac:dyDescent="0.35">
      <c r="A27" s="2"/>
      <c r="B27" s="2"/>
      <c r="C27" s="9" t="s">
        <v>98</v>
      </c>
      <c r="D27" s="2" t="s">
        <v>99</v>
      </c>
    </row>
    <row r="28" spans="1:4" x14ac:dyDescent="0.35">
      <c r="A28" s="2"/>
      <c r="B28" s="2"/>
      <c r="C28" s="9" t="s">
        <v>101</v>
      </c>
      <c r="D28" s="2" t="s">
        <v>99</v>
      </c>
    </row>
    <row r="29" spans="1:4" x14ac:dyDescent="0.35">
      <c r="A29" s="2"/>
      <c r="B29" s="2"/>
      <c r="C29" s="9" t="s">
        <v>103</v>
      </c>
      <c r="D29" s="2" t="s">
        <v>99</v>
      </c>
    </row>
    <row r="30" spans="1:4" x14ac:dyDescent="0.35">
      <c r="A30" s="2"/>
      <c r="B30" s="2"/>
      <c r="C30" s="9" t="s">
        <v>105</v>
      </c>
      <c r="D30" s="2" t="s">
        <v>99</v>
      </c>
    </row>
    <row r="31" spans="1:4" x14ac:dyDescent="0.35">
      <c r="A31" s="2"/>
      <c r="B31" s="2"/>
      <c r="C31" s="9" t="s">
        <v>107</v>
      </c>
      <c r="D31" s="2" t="s">
        <v>99</v>
      </c>
    </row>
    <row r="32" spans="1:4" x14ac:dyDescent="0.35">
      <c r="A32" s="2"/>
      <c r="B32" s="2"/>
      <c r="C32" s="9" t="s">
        <v>109</v>
      </c>
      <c r="D32" s="2" t="s">
        <v>99</v>
      </c>
    </row>
    <row r="33" spans="1:4" x14ac:dyDescent="0.35">
      <c r="A33" s="2"/>
      <c r="B33" s="2"/>
      <c r="C33" s="9" t="s">
        <v>111</v>
      </c>
      <c r="D33" s="2" t="s">
        <v>99</v>
      </c>
    </row>
    <row r="34" spans="1:4" x14ac:dyDescent="0.35">
      <c r="A34" s="2"/>
      <c r="B34" s="2"/>
      <c r="C34" s="9" t="s">
        <v>113</v>
      </c>
      <c r="D34" s="2" t="s">
        <v>99</v>
      </c>
    </row>
    <row r="35" spans="1:4" x14ac:dyDescent="0.35">
      <c r="A35" s="2"/>
      <c r="B35" s="2"/>
      <c r="C35" s="9" t="s">
        <v>115</v>
      </c>
      <c r="D35" s="2" t="s">
        <v>99</v>
      </c>
    </row>
    <row r="36" spans="1:4" x14ac:dyDescent="0.35">
      <c r="A36" s="2"/>
      <c r="B36" s="2"/>
      <c r="C36" s="9" t="s">
        <v>117</v>
      </c>
      <c r="D36" s="2" t="s">
        <v>99</v>
      </c>
    </row>
    <row r="37" spans="1:4" x14ac:dyDescent="0.35">
      <c r="A37" s="2"/>
      <c r="B37" s="2"/>
      <c r="C37" s="9" t="s">
        <v>119</v>
      </c>
      <c r="D37" s="2" t="s">
        <v>99</v>
      </c>
    </row>
    <row r="38" spans="1:4" x14ac:dyDescent="0.35">
      <c r="A38" s="2"/>
      <c r="B38" s="2"/>
      <c r="C38" s="9" t="s">
        <v>121</v>
      </c>
      <c r="D38" s="2" t="s">
        <v>99</v>
      </c>
    </row>
    <row r="39" spans="1:4" x14ac:dyDescent="0.35">
      <c r="A39" s="2"/>
      <c r="B39" s="2"/>
      <c r="C39" s="9" t="s">
        <v>123</v>
      </c>
      <c r="D39" s="2" t="s">
        <v>99</v>
      </c>
    </row>
    <row r="40" spans="1:4" x14ac:dyDescent="0.35">
      <c r="A40" s="2"/>
      <c r="B40" s="2"/>
      <c r="C40" s="9" t="s">
        <v>125</v>
      </c>
      <c r="D40" s="2" t="s">
        <v>99</v>
      </c>
    </row>
    <row r="41" spans="1:4" x14ac:dyDescent="0.35">
      <c r="A41" s="2"/>
      <c r="B41" s="2"/>
      <c r="C41" s="9" t="s">
        <v>127</v>
      </c>
      <c r="D41" s="2" t="s">
        <v>99</v>
      </c>
    </row>
    <row r="42" spans="1:4" x14ac:dyDescent="0.35">
      <c r="A42" s="2"/>
      <c r="B42" s="2"/>
      <c r="C42" s="9" t="s">
        <v>129</v>
      </c>
      <c r="D42" s="2" t="s">
        <v>99</v>
      </c>
    </row>
    <row r="43" spans="1:4" x14ac:dyDescent="0.35">
      <c r="A43" s="2"/>
      <c r="B43" s="2"/>
      <c r="C43" s="9" t="s">
        <v>131</v>
      </c>
      <c r="D43" s="2" t="s">
        <v>99</v>
      </c>
    </row>
    <row r="44" spans="1:4" x14ac:dyDescent="0.35">
      <c r="A44" s="2"/>
      <c r="B44" s="2"/>
      <c r="C44" s="9" t="s">
        <v>133</v>
      </c>
      <c r="D44" s="2" t="s">
        <v>99</v>
      </c>
    </row>
    <row r="45" spans="1:4" x14ac:dyDescent="0.35">
      <c r="A45" s="2"/>
      <c r="B45" s="2"/>
      <c r="C45" s="9" t="s">
        <v>135</v>
      </c>
      <c r="D45" s="2" t="s">
        <v>75</v>
      </c>
    </row>
    <row r="46" spans="1:4" x14ac:dyDescent="0.35">
      <c r="A46" s="2"/>
      <c r="B46" s="2"/>
      <c r="C46" s="9" t="s">
        <v>137</v>
      </c>
      <c r="D46" s="2" t="s">
        <v>75</v>
      </c>
    </row>
    <row r="47" spans="1:4" x14ac:dyDescent="0.35">
      <c r="A47" s="2"/>
      <c r="B47" s="2"/>
      <c r="C47" s="9" t="s">
        <v>139</v>
      </c>
      <c r="D47" s="2" t="s">
        <v>140</v>
      </c>
    </row>
    <row r="48" spans="1:4" x14ac:dyDescent="0.35">
      <c r="A48" s="2"/>
      <c r="B48" s="2"/>
      <c r="C48" s="9" t="s">
        <v>142</v>
      </c>
      <c r="D48" s="2" t="s">
        <v>39</v>
      </c>
    </row>
    <row r="49" spans="1:4" x14ac:dyDescent="0.35">
      <c r="A49" s="2"/>
      <c r="B49" s="2"/>
      <c r="C49" s="9" t="s">
        <v>144</v>
      </c>
      <c r="D49" s="2" t="s">
        <v>61</v>
      </c>
    </row>
    <row r="50" spans="1:4" x14ac:dyDescent="0.35">
      <c r="A50" s="2"/>
      <c r="B50" s="2"/>
      <c r="C50" s="9" t="s">
        <v>146</v>
      </c>
      <c r="D50" s="2" t="s">
        <v>39</v>
      </c>
    </row>
    <row r="51" spans="1:4" x14ac:dyDescent="0.35">
      <c r="A51" s="2"/>
      <c r="B51" s="2"/>
      <c r="C51" s="9" t="s">
        <v>148</v>
      </c>
      <c r="D51" s="2" t="s">
        <v>140</v>
      </c>
    </row>
    <row r="52" spans="1:4" x14ac:dyDescent="0.35">
      <c r="A52" s="2"/>
      <c r="B52" s="2"/>
      <c r="C52" s="9" t="s">
        <v>150</v>
      </c>
      <c r="D52" s="2" t="s">
        <v>39</v>
      </c>
    </row>
    <row r="53" spans="1:4" x14ac:dyDescent="0.35">
      <c r="A53" s="2"/>
      <c r="B53" s="2"/>
      <c r="C53" s="9" t="s">
        <v>152</v>
      </c>
      <c r="D53" s="2" t="s">
        <v>25</v>
      </c>
    </row>
    <row r="54" spans="1:4" x14ac:dyDescent="0.35">
      <c r="A54" s="2"/>
      <c r="B54" s="2"/>
      <c r="C54" s="9" t="s">
        <v>154</v>
      </c>
      <c r="D54" s="2" t="s">
        <v>140</v>
      </c>
    </row>
    <row r="55" spans="1:4" x14ac:dyDescent="0.35">
      <c r="A55" s="2"/>
      <c r="B55" s="2"/>
      <c r="C55" s="9" t="s">
        <v>156</v>
      </c>
      <c r="D55" s="2" t="s">
        <v>140</v>
      </c>
    </row>
    <row r="56" spans="1:4" x14ac:dyDescent="0.35">
      <c r="A56" s="2"/>
      <c r="B56" s="2"/>
      <c r="C56" s="9" t="s">
        <v>158</v>
      </c>
      <c r="D56" s="2" t="s">
        <v>140</v>
      </c>
    </row>
    <row r="57" spans="1:4" x14ac:dyDescent="0.35">
      <c r="A57" s="2"/>
      <c r="B57" s="2"/>
      <c r="C57" s="9" t="s">
        <v>160</v>
      </c>
      <c r="D57" s="2" t="s">
        <v>140</v>
      </c>
    </row>
    <row r="58" spans="1:4" x14ac:dyDescent="0.35">
      <c r="A58" s="2"/>
      <c r="B58" s="2"/>
      <c r="C58" s="9" t="s">
        <v>162</v>
      </c>
      <c r="D58" s="2" t="s">
        <v>140</v>
      </c>
    </row>
    <row r="59" spans="1:4" x14ac:dyDescent="0.35">
      <c r="A59" s="2"/>
      <c r="B59" s="2"/>
      <c r="C59" s="9" t="s">
        <v>164</v>
      </c>
      <c r="D59" s="2" t="s">
        <v>140</v>
      </c>
    </row>
    <row r="60" spans="1:4" x14ac:dyDescent="0.35">
      <c r="A60" s="2"/>
      <c r="B60" s="2"/>
      <c r="C60" s="9" t="s">
        <v>166</v>
      </c>
      <c r="D60" s="2" t="s">
        <v>140</v>
      </c>
    </row>
    <row r="61" spans="1:4" x14ac:dyDescent="0.35">
      <c r="A61" s="2"/>
      <c r="B61" s="2"/>
      <c r="C61" s="9" t="s">
        <v>168</v>
      </c>
      <c r="D61" s="2" t="s">
        <v>140</v>
      </c>
    </row>
    <row r="62" spans="1:4" x14ac:dyDescent="0.35">
      <c r="A62" s="2"/>
      <c r="B62" s="2"/>
      <c r="C62" s="9" t="s">
        <v>170</v>
      </c>
      <c r="D62" s="2" t="s">
        <v>140</v>
      </c>
    </row>
    <row r="63" spans="1:4" x14ac:dyDescent="0.35">
      <c r="A63" s="2"/>
      <c r="B63" s="2"/>
      <c r="C63" s="9" t="s">
        <v>172</v>
      </c>
      <c r="D63" s="2" t="s">
        <v>140</v>
      </c>
    </row>
    <row r="64" spans="1:4" x14ac:dyDescent="0.35">
      <c r="A64" s="2"/>
      <c r="B64" s="2"/>
      <c r="C64" s="9" t="s">
        <v>174</v>
      </c>
      <c r="D64" s="2" t="s">
        <v>39</v>
      </c>
    </row>
    <row r="65" spans="1:4" x14ac:dyDescent="0.35">
      <c r="A65" s="2"/>
      <c r="B65" s="2"/>
      <c r="C65" s="9" t="s">
        <v>176</v>
      </c>
      <c r="D65" s="2" t="s">
        <v>61</v>
      </c>
    </row>
    <row r="66" spans="1:4" x14ac:dyDescent="0.35">
      <c r="A66" s="2"/>
      <c r="B66" s="2"/>
      <c r="C66" s="9" t="s">
        <v>178</v>
      </c>
      <c r="D66" s="2" t="s">
        <v>39</v>
      </c>
    </row>
    <row r="67" spans="1:4" x14ac:dyDescent="0.35">
      <c r="A67" s="2"/>
      <c r="B67" s="2"/>
      <c r="C67" s="9" t="s">
        <v>180</v>
      </c>
      <c r="D67" s="2" t="s">
        <v>39</v>
      </c>
    </row>
    <row r="68" spans="1:4" x14ac:dyDescent="0.35">
      <c r="A68" s="2"/>
      <c r="B68" s="2"/>
      <c r="C68" s="9" t="s">
        <v>182</v>
      </c>
      <c r="D68" s="2" t="s">
        <v>25</v>
      </c>
    </row>
    <row r="69" spans="1:4" x14ac:dyDescent="0.35">
      <c r="A69" s="2"/>
      <c r="B69" s="2"/>
      <c r="C69" s="9" t="s">
        <v>184</v>
      </c>
      <c r="D69" s="2" t="s">
        <v>61</v>
      </c>
    </row>
    <row r="70" spans="1:4" x14ac:dyDescent="0.35">
      <c r="A70" s="2"/>
      <c r="B70" s="2"/>
      <c r="C70" s="9" t="s">
        <v>186</v>
      </c>
      <c r="D70" s="9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AE5C-1CF5-41F4-9BC9-6208D534BB07}">
  <sheetPr>
    <tabColor theme="9"/>
  </sheetPr>
  <dimension ref="A1:F71"/>
  <sheetViews>
    <sheetView workbookViewId="0">
      <selection activeCell="G1" sqref="G1"/>
    </sheetView>
  </sheetViews>
  <sheetFormatPr defaultRowHeight="10.5" x14ac:dyDescent="0.25"/>
  <cols>
    <col min="1" max="1" width="12.6328125" style="2" bestFit="1" customWidth="1"/>
    <col min="2" max="2" width="11.7265625" style="2" bestFit="1" customWidth="1"/>
    <col min="3" max="3" width="12.6328125" style="2" bestFit="1" customWidth="1"/>
    <col min="4" max="4" width="14.54296875" style="2" bestFit="1" customWidth="1"/>
    <col min="5" max="5" width="21.08984375" style="2" bestFit="1" customWidth="1"/>
    <col min="6" max="6" width="11.7265625" style="2" bestFit="1" customWidth="1"/>
    <col min="7" max="16384" width="8.7265625" style="2"/>
  </cols>
  <sheetData>
    <row r="1" spans="1:6" ht="11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5">
      <c r="A2" s="2" t="str" cm="1">
        <f t="array" ref="A2:A71">_xlfn.UNIQUE(bonds[ticker])</f>
        <v>SOLBBB</v>
      </c>
      <c r="B2" s="2" t="str" cm="1">
        <f t="array" ref="B2:B26">_xlfn.UNIQUE(bonds[ticker],FALSE,TRUE)</f>
        <v>FIRMEN</v>
      </c>
      <c r="C2" s="2" t="str" cm="1">
        <f t="array" ref="C2:C46">_xlfn._xlws.SORT(_xlfn._xlws.FILTER(_xlfn.ANCHORARRAY(A2),NOT(ISNUMBER(_xlfn.XMATCH(_xlfn.ANCHORARRAY(A2),_xlfn.ANCHORARRAY(B2))))*(_xlfn.ANCHORARRAY(A2)&lt;&gt;0)*(LEFT(_xlfn.ANCHORARRAY(A2),4)&lt;&gt;"#N/A")*(A2&lt;&gt;"NA error")))</f>
        <v>ACFP</v>
      </c>
      <c r="D2" s="2" cm="1">
        <f t="array" ref="D2:D46">COUNTIF(bonds[ticker],_xlfn.ANCHORARRAY(C2))</f>
        <v>3</v>
      </c>
      <c r="E2" s="2" t="str" cm="1">
        <f t="array" ref="E2:E10">_xlfn.UNIQUE(bonds[industry_sector])</f>
        <v>Basic Materials</v>
      </c>
      <c r="F2" s="2" cm="1">
        <f t="array" ref="F2:F10">COUNTIF(bonds[industry_sector],_xlfn.ANCHORARRAY(E2))</f>
        <v>15</v>
      </c>
    </row>
    <row r="3" spans="1:6" x14ac:dyDescent="0.25">
      <c r="A3" s="2" t="str">
        <v>BAYNGR</v>
      </c>
      <c r="B3" s="2" t="str">
        <v>LXSGR</v>
      </c>
      <c r="C3" s="2" t="str">
        <v>AKEFP</v>
      </c>
      <c r="D3" s="2">
        <v>3</v>
      </c>
      <c r="E3" s="2" t="str">
        <v>Consumer, Non-cyclical</v>
      </c>
      <c r="F3" s="2">
        <v>15</v>
      </c>
    </row>
    <row r="4" spans="1:6" x14ac:dyDescent="0.25">
      <c r="A4" s="2" t="str">
        <v>FIRMEN</v>
      </c>
      <c r="B4" s="2" t="str">
        <v>LHNVX</v>
      </c>
      <c r="C4" s="2" t="str">
        <v>AKFAST</v>
      </c>
      <c r="D4" s="2">
        <v>2</v>
      </c>
      <c r="E4" s="2" t="str">
        <v>Industrial</v>
      </c>
      <c r="F4" s="2">
        <v>5</v>
      </c>
    </row>
    <row r="5" spans="1:6" x14ac:dyDescent="0.25">
      <c r="A5" s="2" t="str">
        <v>MRKGR</v>
      </c>
      <c r="B5" s="2" t="str">
        <v>EVKGR</v>
      </c>
      <c r="C5" s="2" t="str">
        <v>AMXLMM</v>
      </c>
      <c r="D5" s="2">
        <v>2</v>
      </c>
      <c r="E5" s="2" t="str">
        <v>Financial</v>
      </c>
      <c r="F5" s="2">
        <v>24</v>
      </c>
    </row>
    <row r="6" spans="1:6" x14ac:dyDescent="0.25">
      <c r="A6" s="2" t="str">
        <v>AKEFP</v>
      </c>
      <c r="B6" s="2" t="str">
        <v>BNFP</v>
      </c>
      <c r="C6" s="2" t="str">
        <v>ARNDTN</v>
      </c>
      <c r="D6" s="2">
        <v>5</v>
      </c>
      <c r="E6" s="2" t="str">
        <v>Energy</v>
      </c>
      <c r="F6" s="2">
        <v>20</v>
      </c>
    </row>
    <row r="7" spans="1:6" x14ac:dyDescent="0.25">
      <c r="A7" s="2" t="str">
        <v>LXSGR</v>
      </c>
      <c r="B7" s="2" t="str">
        <v>ECLEAR</v>
      </c>
      <c r="C7" s="2" t="str">
        <v>BAYNGR</v>
      </c>
      <c r="D7" s="2">
        <v>4</v>
      </c>
      <c r="E7" s="2" t="str">
        <v>Communications</v>
      </c>
      <c r="F7" s="2">
        <v>34</v>
      </c>
    </row>
    <row r="8" spans="1:6" x14ac:dyDescent="0.25">
      <c r="A8" s="2" t="str">
        <v>LHNVX</v>
      </c>
      <c r="B8" s="2" t="str">
        <v>BRITEL</v>
      </c>
      <c r="C8" s="2" t="str">
        <v>BERTEL</v>
      </c>
      <c r="D8" s="2">
        <v>2</v>
      </c>
      <c r="E8" s="2" t="str">
        <v>Technology</v>
      </c>
      <c r="F8" s="2">
        <v>2</v>
      </c>
    </row>
    <row r="9" spans="1:6" x14ac:dyDescent="0.25">
      <c r="A9" s="2" t="str">
        <v>EVKGR</v>
      </c>
      <c r="B9" s="2" t="str">
        <v>T</v>
      </c>
      <c r="C9" s="2" t="str">
        <v>BHP</v>
      </c>
      <c r="D9" s="2">
        <v>5</v>
      </c>
      <c r="E9" s="2" t="str">
        <v>Utilities</v>
      </c>
      <c r="F9" s="2">
        <v>63</v>
      </c>
    </row>
    <row r="10" spans="1:6" x14ac:dyDescent="0.25">
      <c r="A10" s="2" t="str">
        <v>ERFFP</v>
      </c>
      <c r="B10" s="2" t="str">
        <v>TENN</v>
      </c>
      <c r="C10" s="2" t="str">
        <v>BPLN</v>
      </c>
      <c r="D10" s="2">
        <v>5</v>
      </c>
      <c r="E10" s="2" t="str">
        <v>Consumer, Cyclical</v>
      </c>
      <c r="F10" s="2">
        <v>17</v>
      </c>
    </row>
    <row r="11" spans="1:6" x14ac:dyDescent="0.25">
      <c r="A11" s="2" t="str">
        <v>BNFP</v>
      </c>
      <c r="B11" s="2" t="str">
        <v>ALLRNV</v>
      </c>
      <c r="C11" s="2" t="str">
        <v>CNALN</v>
      </c>
      <c r="D11" s="2">
        <v>2</v>
      </c>
    </row>
    <row r="12" spans="1:6" x14ac:dyDescent="0.25">
      <c r="A12" s="2" t="str">
        <v>ECLEAR</v>
      </c>
      <c r="B12" s="2" t="str">
        <v>STEDIN</v>
      </c>
      <c r="C12" s="2" t="str">
        <v>CPIPGR</v>
      </c>
      <c r="D12" s="2">
        <v>2</v>
      </c>
    </row>
    <row r="13" spans="1:6" x14ac:dyDescent="0.25">
      <c r="A13" s="2" t="str">
        <v>DBOERS</v>
      </c>
      <c r="B13" s="2" t="str">
        <v>ELIASO</v>
      </c>
      <c r="C13" s="2" t="str">
        <v>DBHNGR</v>
      </c>
      <c r="D13" s="2">
        <v>2</v>
      </c>
    </row>
    <row r="14" spans="1:6" x14ac:dyDescent="0.25">
      <c r="A14" s="2" t="str">
        <v>DBHNGR</v>
      </c>
      <c r="B14" s="2" t="str">
        <v>VLVY</v>
      </c>
      <c r="C14" s="2" t="str">
        <v>DBOERS</v>
      </c>
      <c r="D14" s="2">
        <v>2</v>
      </c>
    </row>
    <row r="15" spans="1:6" x14ac:dyDescent="0.25">
      <c r="A15" s="2" t="str">
        <v>OMVAV</v>
      </c>
      <c r="B15" s="2" t="str">
        <v>AFFP</v>
      </c>
      <c r="C15" s="2" t="str">
        <v>EDF</v>
      </c>
      <c r="D15" s="2">
        <v>9</v>
      </c>
    </row>
    <row r="16" spans="1:6" x14ac:dyDescent="0.25">
      <c r="A16" s="2" t="str">
        <v>REPSM</v>
      </c>
      <c r="B16" s="2" t="str">
        <v>LHAGR</v>
      </c>
      <c r="C16" s="2" t="str">
        <v>EDPPL</v>
      </c>
      <c r="D16" s="2">
        <v>3</v>
      </c>
    </row>
    <row r="17" spans="1:4" x14ac:dyDescent="0.25">
      <c r="A17" s="2" t="str">
        <v>BPLN</v>
      </c>
      <c r="B17" s="2" t="str">
        <v>FERSM</v>
      </c>
      <c r="C17" s="2" t="str">
        <v>ENBW</v>
      </c>
      <c r="D17" s="2">
        <v>7</v>
      </c>
    </row>
    <row r="18" spans="1:4" x14ac:dyDescent="0.25">
      <c r="A18" s="2" t="str">
        <v>TOTAL</v>
      </c>
      <c r="B18" s="2" t="str">
        <v>ANNGR</v>
      </c>
      <c r="C18" s="2" t="str">
        <v>ENELIM</v>
      </c>
      <c r="D18" s="2">
        <v>7</v>
      </c>
    </row>
    <row r="19" spans="1:4" x14ac:dyDescent="0.25">
      <c r="A19" s="2" t="str">
        <v>BHP</v>
      </c>
      <c r="B19" s="2" t="str">
        <v>BALDER</v>
      </c>
      <c r="C19" s="2" t="str">
        <v>ENGIFP</v>
      </c>
      <c r="D19" s="2">
        <v>5</v>
      </c>
    </row>
    <row r="20" spans="1:4" x14ac:dyDescent="0.25">
      <c r="A20" s="2" t="str">
        <v>AMXLMM</v>
      </c>
      <c r="B20" s="2" t="str">
        <v>TLGGR</v>
      </c>
      <c r="C20" s="2" t="str">
        <v>ERFFP</v>
      </c>
      <c r="D20" s="2">
        <v>3</v>
      </c>
    </row>
    <row r="21" spans="1:4" x14ac:dyDescent="0.25">
      <c r="A21" s="2" t="str">
        <v>BERTEL</v>
      </c>
      <c r="B21" s="2" t="str">
        <v>HEIBOS</v>
      </c>
      <c r="C21" s="2" t="str">
        <v>GYCGR</v>
      </c>
      <c r="D21" s="2">
        <v>3</v>
      </c>
    </row>
    <row r="22" spans="1:4" x14ac:dyDescent="0.25">
      <c r="A22" s="2" t="str">
        <v>KPN</v>
      </c>
      <c r="B22" s="2" t="str">
        <v>JUSTLN</v>
      </c>
      <c r="C22" s="2" t="str">
        <v>IBESM</v>
      </c>
      <c r="D22" s="2">
        <v>3</v>
      </c>
    </row>
    <row r="23" spans="1:4" x14ac:dyDescent="0.25">
      <c r="A23" s="2" t="str">
        <v>TELIAS</v>
      </c>
      <c r="B23" s="2" t="str">
        <v>SZUGR</v>
      </c>
      <c r="C23" s="2" t="str">
        <v>IFXGR</v>
      </c>
      <c r="D23" s="2">
        <v>2</v>
      </c>
    </row>
    <row r="24" spans="1:4" x14ac:dyDescent="0.25">
      <c r="A24" s="2" t="str">
        <v>SESGFP</v>
      </c>
      <c r="B24" s="2" t="str">
        <v>COFP</v>
      </c>
      <c r="C24" s="2" t="str">
        <v>KPN</v>
      </c>
      <c r="D24" s="2">
        <v>2</v>
      </c>
    </row>
    <row r="25" spans="1:4" x14ac:dyDescent="0.25">
      <c r="A25" s="2" t="str">
        <v>ORAFP</v>
      </c>
      <c r="B25" s="2" t="str">
        <v>SBRYLN</v>
      </c>
      <c r="C25" s="2" t="str">
        <v>MRKGR</v>
      </c>
      <c r="D25" s="2">
        <v>4</v>
      </c>
    </row>
    <row r="26" spans="1:4" x14ac:dyDescent="0.25">
      <c r="A26" s="2" t="str">
        <v>TELEFO</v>
      </c>
      <c r="B26" s="2" t="str">
        <v>WIEAV</v>
      </c>
      <c r="C26" s="2" t="str">
        <v>NGGLN</v>
      </c>
      <c r="D26" s="2">
        <v>3</v>
      </c>
    </row>
    <row r="27" spans="1:4" x14ac:dyDescent="0.25">
      <c r="A27" s="2" t="str">
        <v>VOD</v>
      </c>
      <c r="C27" s="2" t="str">
        <v>NTGYSM</v>
      </c>
      <c r="D27" s="2">
        <v>2</v>
      </c>
    </row>
    <row r="28" spans="1:4" x14ac:dyDescent="0.25">
      <c r="A28" s="2" t="str">
        <v>BRITEL</v>
      </c>
      <c r="C28" s="2" t="str">
        <v>OMVAV</v>
      </c>
      <c r="D28" s="2">
        <v>3</v>
      </c>
    </row>
    <row r="29" spans="1:4" x14ac:dyDescent="0.25">
      <c r="A29" s="2" t="str">
        <v>IFXGR</v>
      </c>
      <c r="C29" s="2" t="str">
        <v>ORAFP</v>
      </c>
      <c r="D29" s="2">
        <v>7</v>
      </c>
    </row>
    <row r="30" spans="1:4" x14ac:dyDescent="0.25">
      <c r="A30" s="2" t="str">
        <v>T</v>
      </c>
      <c r="C30" s="2" t="str">
        <v>ORSTED</v>
      </c>
      <c r="D30" s="2">
        <v>4</v>
      </c>
    </row>
    <row r="31" spans="1:4" x14ac:dyDescent="0.25">
      <c r="A31" s="2" t="str">
        <v>ENGIFP</v>
      </c>
      <c r="C31" s="2" t="str">
        <v>REPSM</v>
      </c>
      <c r="D31" s="2">
        <v>4</v>
      </c>
    </row>
    <row r="32" spans="1:4" x14ac:dyDescent="0.25">
      <c r="A32" s="2" t="str">
        <v>SEVFP</v>
      </c>
      <c r="C32" s="2" t="str">
        <v>RWE</v>
      </c>
      <c r="D32" s="2">
        <v>3</v>
      </c>
    </row>
    <row r="33" spans="1:4" x14ac:dyDescent="0.25">
      <c r="A33" s="2" t="str">
        <v>EDF</v>
      </c>
      <c r="C33" s="2" t="str">
        <v>SBBBSS</v>
      </c>
      <c r="D33" s="2">
        <v>2</v>
      </c>
    </row>
    <row r="34" spans="1:4" x14ac:dyDescent="0.25">
      <c r="A34" s="2" t="str">
        <v>ENBW</v>
      </c>
      <c r="C34" s="2" t="str">
        <v>SESGFP</v>
      </c>
      <c r="D34" s="2">
        <v>2</v>
      </c>
    </row>
    <row r="35" spans="1:4" x14ac:dyDescent="0.25">
      <c r="A35" s="2" t="str">
        <v>RWE</v>
      </c>
      <c r="C35" s="2" t="str">
        <v>SEVFP</v>
      </c>
      <c r="D35" s="2">
        <v>3</v>
      </c>
    </row>
    <row r="36" spans="1:4" x14ac:dyDescent="0.25">
      <c r="A36" s="2" t="str">
        <v>TENN</v>
      </c>
      <c r="C36" s="2" t="str">
        <v>SOFTBK</v>
      </c>
      <c r="D36" s="2">
        <v>2</v>
      </c>
    </row>
    <row r="37" spans="1:4" x14ac:dyDescent="0.25">
      <c r="A37" s="2" t="str">
        <v>VATFAL</v>
      </c>
      <c r="C37" s="2" t="str">
        <v>SOLBBB</v>
      </c>
      <c r="D37" s="2">
        <v>4</v>
      </c>
    </row>
    <row r="38" spans="1:4" x14ac:dyDescent="0.25">
      <c r="A38" s="2" t="str">
        <v>ENELIM</v>
      </c>
      <c r="C38" s="2" t="str">
        <v>SSELN</v>
      </c>
      <c r="D38" s="2">
        <v>6</v>
      </c>
    </row>
    <row r="39" spans="1:4" x14ac:dyDescent="0.25">
      <c r="A39" s="2" t="str">
        <v>IBESM</v>
      </c>
      <c r="C39" s="2" t="str">
        <v>TELEFO</v>
      </c>
      <c r="D39" s="2">
        <v>8</v>
      </c>
    </row>
    <row r="40" spans="1:4" x14ac:dyDescent="0.25">
      <c r="A40" s="2" t="str">
        <v>NTGYSM</v>
      </c>
      <c r="C40" s="2" t="str">
        <v>TELIAS</v>
      </c>
      <c r="D40" s="2">
        <v>2</v>
      </c>
    </row>
    <row r="41" spans="1:4" x14ac:dyDescent="0.25">
      <c r="A41" s="2" t="str">
        <v>CNALN</v>
      </c>
      <c r="C41" s="2" t="str">
        <v>TOTAL</v>
      </c>
      <c r="D41" s="2">
        <v>6</v>
      </c>
    </row>
    <row r="42" spans="1:4" x14ac:dyDescent="0.25">
      <c r="A42" s="2" t="str">
        <v>NGGLN</v>
      </c>
      <c r="C42" s="2" t="str">
        <v>TRAFIG</v>
      </c>
      <c r="D42" s="2">
        <v>2</v>
      </c>
    </row>
    <row r="43" spans="1:4" x14ac:dyDescent="0.25">
      <c r="A43" s="2" t="str">
        <v>SSELN</v>
      </c>
      <c r="C43" s="2" t="str">
        <v>ULFP</v>
      </c>
      <c r="D43" s="2">
        <v>2</v>
      </c>
    </row>
    <row r="44" spans="1:4" x14ac:dyDescent="0.25">
      <c r="A44" s="2" t="str">
        <v>ALLRNV</v>
      </c>
      <c r="C44" s="2" t="str">
        <v>VATFAL</v>
      </c>
      <c r="D44" s="2">
        <v>2</v>
      </c>
    </row>
    <row r="45" spans="1:4" x14ac:dyDescent="0.25">
      <c r="A45" s="2" t="str">
        <v>ORSTED</v>
      </c>
      <c r="C45" s="2" t="str">
        <v>VOD</v>
      </c>
      <c r="D45" s="2">
        <v>5</v>
      </c>
    </row>
    <row r="46" spans="1:4" x14ac:dyDescent="0.25">
      <c r="A46" s="2" t="str">
        <v>STEDIN</v>
      </c>
      <c r="C46" s="2" t="str">
        <v>VW</v>
      </c>
      <c r="D46" s="2">
        <v>11</v>
      </c>
    </row>
    <row r="47" spans="1:4" x14ac:dyDescent="0.25">
      <c r="A47" s="2" t="str">
        <v>EDPPL</v>
      </c>
    </row>
    <row r="48" spans="1:4" x14ac:dyDescent="0.25">
      <c r="A48" s="2" t="str">
        <v>ELIASO</v>
      </c>
    </row>
    <row r="49" spans="1:1" x14ac:dyDescent="0.25">
      <c r="A49" s="2" t="str">
        <v>VLVY</v>
      </c>
    </row>
    <row r="50" spans="1:1" x14ac:dyDescent="0.25">
      <c r="A50" s="2" t="str">
        <v>VW</v>
      </c>
    </row>
    <row r="51" spans="1:1" x14ac:dyDescent="0.25">
      <c r="A51" s="2" t="str">
        <v>ACFP</v>
      </c>
    </row>
    <row r="52" spans="1:1" x14ac:dyDescent="0.25">
      <c r="A52" s="2" t="str">
        <v>AFFP</v>
      </c>
    </row>
    <row r="53" spans="1:1" x14ac:dyDescent="0.25">
      <c r="A53" s="2" t="str">
        <v>LHAGR</v>
      </c>
    </row>
    <row r="54" spans="1:1" x14ac:dyDescent="0.25">
      <c r="A54" s="2" t="str">
        <v>FERSM</v>
      </c>
    </row>
    <row r="55" spans="1:1" x14ac:dyDescent="0.25">
      <c r="A55" s="2" t="str">
        <v>ANNGR</v>
      </c>
    </row>
    <row r="56" spans="1:1" x14ac:dyDescent="0.25">
      <c r="A56" s="2" t="str">
        <v>ULFP</v>
      </c>
    </row>
    <row r="57" spans="1:1" x14ac:dyDescent="0.25">
      <c r="A57" s="2" t="str">
        <v>AKFAST</v>
      </c>
    </row>
    <row r="58" spans="1:1" x14ac:dyDescent="0.25">
      <c r="A58" s="2" t="str">
        <v>BALDER</v>
      </c>
    </row>
    <row r="59" spans="1:1" x14ac:dyDescent="0.25">
      <c r="A59" s="2" t="str">
        <v>TLGGR</v>
      </c>
    </row>
    <row r="60" spans="1:1" x14ac:dyDescent="0.25">
      <c r="A60" s="2" t="str">
        <v>HEIBOS</v>
      </c>
    </row>
    <row r="61" spans="1:1" x14ac:dyDescent="0.25">
      <c r="A61" s="2" t="str">
        <v>SBBBSS</v>
      </c>
    </row>
    <row r="62" spans="1:1" x14ac:dyDescent="0.25">
      <c r="A62" s="2" t="str">
        <v>ARNDTN</v>
      </c>
    </row>
    <row r="63" spans="1:1" x14ac:dyDescent="0.25">
      <c r="A63" s="2" t="str">
        <v>GYCGR</v>
      </c>
    </row>
    <row r="64" spans="1:1" x14ac:dyDescent="0.25">
      <c r="A64" s="2" t="str">
        <v>CPIPGR</v>
      </c>
    </row>
    <row r="65" spans="1:1" x14ac:dyDescent="0.25">
      <c r="A65" s="2" t="str">
        <v>JUSTLN</v>
      </c>
    </row>
    <row r="66" spans="1:1" x14ac:dyDescent="0.25">
      <c r="A66" s="2" t="str">
        <v>SZUGR</v>
      </c>
    </row>
    <row r="67" spans="1:1" x14ac:dyDescent="0.25">
      <c r="A67" s="2" t="str">
        <v>COFP</v>
      </c>
    </row>
    <row r="68" spans="1:1" x14ac:dyDescent="0.25">
      <c r="A68" s="2" t="str">
        <v>SBRYLN</v>
      </c>
    </row>
    <row r="69" spans="1:1" x14ac:dyDescent="0.25">
      <c r="A69" s="2" t="str">
        <v>WIEAV</v>
      </c>
    </row>
    <row r="70" spans="1:1" x14ac:dyDescent="0.25">
      <c r="A70" s="2" t="str">
        <v>TRAFIG</v>
      </c>
    </row>
    <row r="71" spans="1:1" x14ac:dyDescent="0.25">
      <c r="A71" s="2" t="str">
        <v>SOFTBK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3219-63F6-4BE4-821A-A1A2B0674BF8}">
  <sheetPr>
    <tabColor theme="5"/>
  </sheetPr>
  <dimension ref="A1:U196"/>
  <sheetViews>
    <sheetView tabSelected="1" workbookViewId="0">
      <selection activeCell="Q2" sqref="Q2"/>
    </sheetView>
  </sheetViews>
  <sheetFormatPr defaultColWidth="8.7265625" defaultRowHeight="10.5" x14ac:dyDescent="0.25"/>
  <cols>
    <col min="1" max="1" width="14.81640625" style="2" bestFit="1" customWidth="1"/>
    <col min="2" max="2" width="9.1796875" style="2" customWidth="1"/>
    <col min="3" max="3" width="20.1796875" style="2" bestFit="1" customWidth="1"/>
    <col min="4" max="5" width="8.7265625" style="2"/>
    <col min="6" max="6" width="12.81640625" style="7" customWidth="1"/>
    <col min="7" max="7" width="9.453125" style="2" bestFit="1" customWidth="1"/>
    <col min="8" max="8" width="8.7265625" style="2"/>
    <col min="9" max="9" width="12.54296875" style="8" bestFit="1" customWidth="1"/>
    <col min="10" max="10" width="21.1796875" style="2" bestFit="1" customWidth="1"/>
    <col min="11" max="11" width="25.7265625" style="2" bestFit="1" customWidth="1"/>
    <col min="12" max="13" width="13.1796875" style="11" customWidth="1"/>
    <col min="14" max="16384" width="8.7265625" style="2"/>
  </cols>
  <sheetData>
    <row r="1" spans="1:21" ht="11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7</v>
      </c>
      <c r="G1" s="4" t="s">
        <v>8</v>
      </c>
      <c r="H1" s="4" t="s">
        <v>9</v>
      </c>
      <c r="I1" s="5" t="s">
        <v>10</v>
      </c>
      <c r="J1" s="1" t="s">
        <v>11</v>
      </c>
      <c r="K1" s="1" t="s">
        <v>12</v>
      </c>
      <c r="L1" s="10" t="s">
        <v>43</v>
      </c>
      <c r="M1" s="10" t="s">
        <v>23</v>
      </c>
      <c r="N1" s="3" t="s">
        <v>316</v>
      </c>
      <c r="O1" s="3" t="s">
        <v>318</v>
      </c>
      <c r="P1" s="3" t="s">
        <v>317</v>
      </c>
      <c r="Q1" s="3" t="s">
        <v>319</v>
      </c>
      <c r="R1" s="3" t="s">
        <v>320</v>
      </c>
      <c r="S1" s="3" t="s">
        <v>321</v>
      </c>
      <c r="T1" s="3" t="s">
        <v>322</v>
      </c>
      <c r="U1" s="3" t="s">
        <v>324</v>
      </c>
    </row>
    <row r="2" spans="1:21" x14ac:dyDescent="0.25">
      <c r="A2" s="2" t="str">
        <f>_xll.BTCWGET(BBGsheetResult,"cols=1;rows=195")</f>
        <v>QJ937853 Corp</v>
      </c>
      <c r="B2" s="2" t="str" cm="1">
        <f t="array" ref="B2">_xll.BDP(bonds[[#This Row],[worksheet get]],bonds[[#Headers],[ID_ISIN]])</f>
        <v>XS1323897485</v>
      </c>
      <c r="C2" s="2" t="str" cm="1">
        <f t="array" ref="C2">_xll.BDP(bonds[[#This Row],[worksheet get]],bonds[[#Headers],[security name]])</f>
        <v>SOLBBB 5.118 PERP</v>
      </c>
      <c r="D2" s="2" t="str" cm="1">
        <f t="array" ref="D2">_xll.BDP(bonds[[#This Row],[worksheet get]],bonds[[#Headers],[ticker]])</f>
        <v>SOLBBB</v>
      </c>
      <c r="E2" s="2" cm="1">
        <f t="array" ref="E2">_xll.BDP(bonds[[#This Row],[worksheet get]],bonds[[#Headers],[coupon]])</f>
        <v>5.1180000000000003</v>
      </c>
      <c r="F2" s="7" cm="1">
        <f t="array" ref="F2">_xll.BDP(bonds[[#This Row],[worksheet get]],bonds[[#Headers],[nxt_call_dt]])*1</f>
        <v>44349</v>
      </c>
      <c r="G2" s="2" t="str" cm="1">
        <f t="array" ref="G2">_xll.BDP(bonds[[#This Row],[worksheet get]],bonds[[#Headers],[mty_typ]])</f>
        <v>PERP/CALL</v>
      </c>
      <c r="H2" s="2" t="str" cm="1">
        <f t="array" ref="H2">_xll.BDP(bonds[[#This Row],[worksheet get]],bonds[[#Headers],[crncy]])</f>
        <v>EUR</v>
      </c>
      <c r="I2" s="8" cm="1">
        <f t="array" ref="I2">_xll.BDP(bonds[[#This Row],[worksheet get]],bonds[[#Headers],[amt_outstanding]])</f>
        <v>500000000</v>
      </c>
      <c r="J2" s="2" t="str" cm="1">
        <f t="array" ref="J2">_xll.BDP(bonds[[#This Row],[worksheet get]],bonds[[#Headers],[industry_sector]])</f>
        <v>Basic Materials</v>
      </c>
      <c r="K2" s="2" t="str">
        <f>bonds[[#This Row],[security name]]&amp;" nc-"&amp;RIGHT(YEAR(bonds[[#This Row],[nxt_call_dt]]),2)</f>
        <v>SOLBBB 5.118 PERP nc-21</v>
      </c>
      <c r="L2" s="11" cm="1">
        <f t="array" ref="L2">_xll.BDP(bonds[[#This Row],[worksheet get]],bonds[[#Headers],[yas_ispread]])</f>
        <v>330.17449573539864</v>
      </c>
      <c r="M2" s="11" cm="1">
        <f t="array" ref="M2">_xll.BDP(bonds[[#This Row],[worksheet get]],bonds[[#Headers],[blp_i_sprd_mid]])</f>
        <v>318.05487060546875</v>
      </c>
      <c r="N2" s="2" t="str" cm="1">
        <f t="array" ref="N2">_xll.BDP(bonds[[#This Row],[worksheet get]],bonds[[#Headers],[rtg_moody]])</f>
        <v>Ba1</v>
      </c>
      <c r="O2" s="2" t="str" cm="1">
        <f t="array" ref="O2">_xll.BDP(bonds[[#This Row],[worksheet get]],bonds[[#Headers],[rtg_sp]])</f>
        <v>BB+</v>
      </c>
      <c r="P2" s="2" t="str" cm="1">
        <f t="array" ref="P2">_xll.BDP(bonds[[#This Row],[worksheet get]],bonds[[#Headers],[bb_composite]])</f>
        <v>BB+</v>
      </c>
      <c r="Q2" s="13" cm="1">
        <f t="array" ref="Q2">_xll.BDP(bonds[[#This Row],[worksheet get]],"interval_avg","calc_interval=30d","market_data_override=blp_i_sprd_mid")</f>
        <v>323.2925172413793</v>
      </c>
      <c r="R2" s="13" cm="1">
        <f t="array" ref="R2">_xll.BDP(bonds[[#This Row],[worksheet get]],"interval_std_dev","calc_interval=30d","market_data_override=blp_i_sprd_mid")</f>
        <v>58.49716243644442</v>
      </c>
      <c r="S2" s="13" cm="1">
        <f t="array" ref="S2">_xll.BDP(bonds[[#This Row],[worksheet get]],"interval_low","calc_interval=30d","market_data_override=blp_i_sprd_mid")</f>
        <v>179.65199999999999</v>
      </c>
      <c r="T2" s="13" cm="1">
        <f t="array" ref="T2">_xll.BDP(bonds[[#This Row],[worksheet get]],"interval_high","calc_interval=30d","market_data_override=blp_i_sprd_mid")</f>
        <v>453.512</v>
      </c>
      <c r="U2" s="2" t="str" cm="1">
        <f t="array" ref="U2">_xll.BDP(bonds[[#This Row],[worksheet get]],bonds[[#Headers],[green_bond_loan_indicator]])</f>
        <v>N</v>
      </c>
    </row>
    <row r="3" spans="1:21" x14ac:dyDescent="0.25">
      <c r="A3" s="2" t="s">
        <v>27</v>
      </c>
      <c r="B3" s="2" t="str" cm="1">
        <f t="array" ref="B3">_xll.BDP(bonds[[#This Row],[worksheet get]],bonds[[#Headers],[ID_ISIN]])</f>
        <v>XS0992293901</v>
      </c>
      <c r="C3" s="2" t="str" cm="1">
        <f t="array" ref="C3">_xll.BDP(bonds[[#This Row],[worksheet get]],bonds[[#Headers],[security name]])</f>
        <v>SOLBBB 5.425 PERP</v>
      </c>
      <c r="D3" s="2" t="str" cm="1">
        <f t="array" ref="D3">_xll.BDP(bonds[[#This Row],[worksheet get]],bonds[[#Headers],[ticker]])</f>
        <v>SOLBBB</v>
      </c>
      <c r="E3" s="2" cm="1">
        <f t="array" ref="E3">_xll.BDP(bonds[[#This Row],[worksheet get]],bonds[[#Headers],[coupon]])</f>
        <v>5.4249999999999998</v>
      </c>
      <c r="F3" s="7" cm="1">
        <f t="array" ref="F3">_xll.BDP(bonds[[#This Row],[worksheet get]],bonds[[#Headers],[nxt_call_dt]])*1</f>
        <v>45242</v>
      </c>
      <c r="G3" s="2" t="str" cm="1">
        <f t="array" ref="G3">_xll.BDP(bonds[[#This Row],[worksheet get]],bonds[[#Headers],[mty_typ]])</f>
        <v>PERP/CALL</v>
      </c>
      <c r="H3" s="2" t="str" cm="1">
        <f t="array" ref="H3">_xll.BDP(bonds[[#This Row],[worksheet get]],bonds[[#Headers],[crncy]])</f>
        <v>EUR</v>
      </c>
      <c r="I3" s="8" cm="1">
        <f t="array" ref="I3">_xll.BDP(bonds[[#This Row],[worksheet get]],bonds[[#Headers],[amt_outstanding]])</f>
        <v>500000000</v>
      </c>
      <c r="J3" s="2" t="str" cm="1">
        <f t="array" ref="J3">_xll.BDP(bonds[[#This Row],[worksheet get]],bonds[[#Headers],[industry_sector]])</f>
        <v>Basic Materials</v>
      </c>
      <c r="K3" s="2" t="str">
        <f>bonds[[#This Row],[security name]]&amp;" nc-"&amp;RIGHT(YEAR(bonds[[#This Row],[nxt_call_dt]]),2)</f>
        <v>SOLBBB 5.425 PERP nc-23</v>
      </c>
      <c r="L3" s="11" cm="1">
        <f t="array" ref="L3">_xll.BDP(bonds[[#This Row],[worksheet get]],bonds[[#Headers],[yas_ispread]])</f>
        <v>299.42662925164871</v>
      </c>
      <c r="M3" s="11" cm="1">
        <f t="array" ref="M3">_xll.BDP(bonds[[#This Row],[worksheet get]],bonds[[#Headers],[blp_i_sprd_mid]])</f>
        <v>299.723876953125</v>
      </c>
      <c r="N3" s="2" t="str" cm="1">
        <f t="array" ref="N3">_xll.BDP(bonds[[#This Row],[worksheet get]],bonds[[#Headers],[rtg_moody]])</f>
        <v>Ba1</v>
      </c>
      <c r="O3" s="2" t="str" cm="1">
        <f t="array" ref="O3">_xll.BDP(bonds[[#This Row],[worksheet get]],bonds[[#Headers],[rtg_sp]])</f>
        <v>BB+</v>
      </c>
      <c r="P3" s="2" t="str" cm="1">
        <f t="array" ref="P3">_xll.BDP(bonds[[#This Row],[worksheet get]],bonds[[#Headers],[bb_composite]])</f>
        <v>BB+</v>
      </c>
      <c r="Q3" s="13" cm="1">
        <f t="array" ref="Q3">_xll.BDP(bonds[[#This Row],[worksheet get]],"interval_avg","calc_interval=30d","market_data_override=blp_i_sprd_mid")</f>
        <v>317.72503448275864</v>
      </c>
      <c r="R3" s="13" cm="1">
        <f t="array" ref="R3">_xll.BDP(bonds[[#This Row],[worksheet get]],"interval_std_dev","calc_interval=30d","market_data_override=blp_i_sprd_mid")</f>
        <v>43.437911969255239</v>
      </c>
      <c r="S3" s="13" cm="1">
        <f t="array" ref="S3">_xll.BDP(bonds[[#This Row],[worksheet get]],"interval_low","calc_interval=30d","market_data_override=blp_i_sprd_mid")</f>
        <v>249.2</v>
      </c>
      <c r="T3" s="13" cm="1">
        <f t="array" ref="T3">_xll.BDP(bonds[[#This Row],[worksheet get]],"interval_high","calc_interval=30d","market_data_override=blp_i_sprd_mid")</f>
        <v>426.47399999999999</v>
      </c>
      <c r="U3" s="13" t="str" cm="1">
        <f t="array" ref="U3">_xll.BDP(bonds[[#This Row],[worksheet get]],bonds[[#Headers],[green_bond_loan_indicator]])</f>
        <v>N</v>
      </c>
    </row>
    <row r="4" spans="1:21" x14ac:dyDescent="0.25">
      <c r="A4" s="2" t="s">
        <v>32</v>
      </c>
      <c r="B4" s="2" t="str" cm="1">
        <f t="array" ref="B4">_xll.BDP(bonds[[#This Row],[worksheet get]],bonds[[#Headers],[ID_ISIN]])</f>
        <v>BE6309987400</v>
      </c>
      <c r="C4" s="2" t="str" cm="1">
        <f t="array" ref="C4">_xll.BDP(bonds[[#This Row],[worksheet get]],bonds[[#Headers],[security name]])</f>
        <v>SOLBBB 4 1/4 PERP</v>
      </c>
      <c r="D4" s="2" t="str" cm="1">
        <f t="array" ref="D4">_xll.BDP(bonds[[#This Row],[worksheet get]],bonds[[#Headers],[ticker]])</f>
        <v>SOLBBB</v>
      </c>
      <c r="E4" s="2" cm="1">
        <f t="array" ref="E4">_xll.BDP(bonds[[#This Row],[worksheet get]],bonds[[#Headers],[coupon]])</f>
        <v>4.25</v>
      </c>
      <c r="F4" s="7" cm="1">
        <f t="array" ref="F4">_xll.BDP(bonds[[#This Row],[worksheet get]],bonds[[#Headers],[nxt_call_dt]])*1</f>
        <v>45264</v>
      </c>
      <c r="G4" s="2" t="str" cm="1">
        <f t="array" ref="G4">_xll.BDP(bonds[[#This Row],[worksheet get]],bonds[[#Headers],[mty_typ]])</f>
        <v>PERP/CALL</v>
      </c>
      <c r="H4" s="2" t="str" cm="1">
        <f t="array" ref="H4">_xll.BDP(bonds[[#This Row],[worksheet get]],bonds[[#Headers],[crncy]])</f>
        <v>EUR</v>
      </c>
      <c r="I4" s="8" cm="1">
        <f t="array" ref="I4">_xll.BDP(bonds[[#This Row],[worksheet get]],bonds[[#Headers],[amt_outstanding]])</f>
        <v>300000000</v>
      </c>
      <c r="J4" s="2" t="str" cm="1">
        <f t="array" ref="J4">_xll.BDP(bonds[[#This Row],[worksheet get]],bonds[[#Headers],[industry_sector]])</f>
        <v>Basic Materials</v>
      </c>
      <c r="K4" s="2" t="str">
        <f>bonds[[#This Row],[security name]]&amp;" nc-"&amp;RIGHT(YEAR(bonds[[#This Row],[nxt_call_dt]]),2)</f>
        <v>SOLBBB 4 1/4 PERP nc-23</v>
      </c>
      <c r="L4" s="11" cm="1">
        <f t="array" ref="L4">_xll.BDP(bonds[[#This Row],[worksheet get]],bonds[[#Headers],[yas_ispread]])</f>
        <v>338.03300903971564</v>
      </c>
      <c r="M4" s="11" cm="1">
        <f t="array" ref="M4">_xll.BDP(bonds[[#This Row],[worksheet get]],bonds[[#Headers],[blp_i_sprd_mid]])</f>
        <v>330.41827392578125</v>
      </c>
      <c r="N4" s="2" t="str" cm="1">
        <f t="array" ref="N4">_xll.BDP(bonds[[#This Row],[worksheet get]],bonds[[#Headers],[rtg_moody]])</f>
        <v>Ba1</v>
      </c>
      <c r="O4" s="2" t="str" cm="1">
        <f t="array" ref="O4">_xll.BDP(bonds[[#This Row],[worksheet get]],bonds[[#Headers],[rtg_sp]])</f>
        <v>BB+</v>
      </c>
      <c r="P4" s="2" t="str" cm="1">
        <f t="array" ref="P4">_xll.BDP(bonds[[#This Row],[worksheet get]],bonds[[#Headers],[bb_composite]])</f>
        <v>BB+</v>
      </c>
      <c r="Q4" s="13" cm="1">
        <f t="array" ref="Q4">_xll.BDP(bonds[[#This Row],[worksheet get]],"interval_avg","calc_interval=30d","market_data_override=blp_i_sprd_mid")</f>
        <v>346.31368965517248</v>
      </c>
      <c r="R4" s="13" cm="1">
        <f t="array" ref="R4">_xll.BDP(bonds[[#This Row],[worksheet get]],"interval_std_dev","calc_interval=30d","market_data_override=blp_i_sprd_mid")</f>
        <v>38.091154622922495</v>
      </c>
      <c r="S4" s="13" cm="1">
        <f t="array" ref="S4">_xll.BDP(bonds[[#This Row],[worksheet get]],"interval_low","calc_interval=30d","market_data_override=blp_i_sprd_mid")</f>
        <v>272.255</v>
      </c>
      <c r="T4" s="13" cm="1">
        <f t="array" ref="T4">_xll.BDP(bonds[[#This Row],[worksheet get]],"interval_high","calc_interval=30d","market_data_override=blp_i_sprd_mid")</f>
        <v>442.95600000000002</v>
      </c>
      <c r="U4" s="13" t="str" cm="1">
        <f t="array" ref="U4">_xll.BDP(bonds[[#This Row],[worksheet get]],bonds[[#Headers],[green_bond_loan_indicator]])</f>
        <v>N</v>
      </c>
    </row>
    <row r="5" spans="1:21" x14ac:dyDescent="0.25">
      <c r="A5" s="2" t="s">
        <v>36</v>
      </c>
      <c r="B5" s="2" t="str" cm="1">
        <f t="array" ref="B5">_xll.BDP(bonds[[#This Row],[worksheet get]],bonds[[#Headers],[ID_ISIN]])</f>
        <v>XS1323897725</v>
      </c>
      <c r="C5" s="2" t="str" cm="1">
        <f t="array" ref="C5">_xll.BDP(bonds[[#This Row],[worksheet get]],bonds[[#Headers],[security name]])</f>
        <v>SOLBBB 5.869 PERP</v>
      </c>
      <c r="D5" s="2" t="str" cm="1">
        <f t="array" ref="D5">_xll.BDP(bonds[[#This Row],[worksheet get]],bonds[[#Headers],[ticker]])</f>
        <v>SOLBBB</v>
      </c>
      <c r="E5" s="2" cm="1">
        <f t="array" ref="E5">_xll.BDP(bonds[[#This Row],[worksheet get]],bonds[[#Headers],[coupon]])</f>
        <v>5.8689999999999998</v>
      </c>
      <c r="F5" s="7" cm="1">
        <f t="array" ref="F5">_xll.BDP(bonds[[#This Row],[worksheet get]],bonds[[#Headers],[nxt_call_dt]])*1</f>
        <v>45446</v>
      </c>
      <c r="G5" s="2" t="str" cm="1">
        <f t="array" ref="G5">_xll.BDP(bonds[[#This Row],[worksheet get]],bonds[[#Headers],[mty_typ]])</f>
        <v>PERP/CALL</v>
      </c>
      <c r="H5" s="2" t="str" cm="1">
        <f t="array" ref="H5">_xll.BDP(bonds[[#This Row],[worksheet get]],bonds[[#Headers],[crncy]])</f>
        <v>EUR</v>
      </c>
      <c r="I5" s="8" cm="1">
        <f t="array" ref="I5">_xll.BDP(bonds[[#This Row],[worksheet get]],bonds[[#Headers],[amt_outstanding]])</f>
        <v>500000000</v>
      </c>
      <c r="J5" s="2" t="str" cm="1">
        <f t="array" ref="J5">_xll.BDP(bonds[[#This Row],[worksheet get]],bonds[[#Headers],[industry_sector]])</f>
        <v>Basic Materials</v>
      </c>
      <c r="K5" s="2" t="str">
        <f>bonds[[#This Row],[security name]]&amp;" nc-"&amp;RIGHT(YEAR(bonds[[#This Row],[nxt_call_dt]]),2)</f>
        <v>SOLBBB 5.869 PERP nc-24</v>
      </c>
      <c r="L5" s="11" cm="1">
        <f t="array" ref="L5">_xll.BDP(bonds[[#This Row],[worksheet get]],bonds[[#Headers],[yas_ispread]])</f>
        <v>341.08647983183766</v>
      </c>
      <c r="M5" s="11" cm="1">
        <f t="array" ref="M5">_xll.BDP(bonds[[#This Row],[worksheet get]],bonds[[#Headers],[blp_i_sprd_mid]])</f>
        <v>341.2232666015625</v>
      </c>
      <c r="N5" s="2" t="str" cm="1">
        <f t="array" ref="N5">_xll.BDP(bonds[[#This Row],[worksheet get]],bonds[[#Headers],[rtg_moody]])</f>
        <v>Ba1</v>
      </c>
      <c r="O5" s="2" t="str" cm="1">
        <f t="array" ref="O5">_xll.BDP(bonds[[#This Row],[worksheet get]],bonds[[#Headers],[rtg_sp]])</f>
        <v>BB+</v>
      </c>
      <c r="P5" s="2" t="str" cm="1">
        <f t="array" ref="P5">_xll.BDP(bonds[[#This Row],[worksheet get]],bonds[[#Headers],[bb_composite]])</f>
        <v>BB+</v>
      </c>
      <c r="Q5" s="13" cm="1">
        <f t="array" ref="Q5">_xll.BDP(bonds[[#This Row],[worksheet get]],"interval_avg","calc_interval=30d","market_data_override=blp_i_sprd_mid")</f>
        <v>360.44217241379317</v>
      </c>
      <c r="R5" s="13" cm="1">
        <f t="array" ref="R5">_xll.BDP(bonds[[#This Row],[worksheet get]],"interval_std_dev","calc_interval=30d","market_data_override=blp_i_sprd_mid")</f>
        <v>32.920107402043342</v>
      </c>
      <c r="S5" s="13" cm="1">
        <f t="array" ref="S5">_xll.BDP(bonds[[#This Row],[worksheet get]],"interval_low","calc_interval=30d","market_data_override=blp_i_sprd_mid")</f>
        <v>301.04500000000002</v>
      </c>
      <c r="T5" s="13" cm="1">
        <f t="array" ref="T5">_xll.BDP(bonds[[#This Row],[worksheet get]],"interval_high","calc_interval=30d","market_data_override=blp_i_sprd_mid")</f>
        <v>438.08</v>
      </c>
      <c r="U5" s="13" t="str" cm="1">
        <f t="array" ref="U5">_xll.BDP(bonds[[#This Row],[worksheet get]],bonds[[#Headers],[green_bond_loan_indicator]])</f>
        <v>N</v>
      </c>
    </row>
    <row r="6" spans="1:21" x14ac:dyDescent="0.25">
      <c r="A6" s="2" t="s">
        <v>42</v>
      </c>
      <c r="B6" s="2" t="str" cm="1">
        <f t="array" ref="B6">_xll.BDP(bonds[[#This Row],[worksheet get]],bonds[[#Headers],[ID_ISIN]])</f>
        <v>DE000A14J611</v>
      </c>
      <c r="C6" s="2" t="str" cm="1">
        <f t="array" ref="C6">_xll.BDP(bonds[[#This Row],[worksheet get]],bonds[[#Headers],[security name]])</f>
        <v>BAYNGR 2 3/8 04/02/75</v>
      </c>
      <c r="D6" s="2" t="str" cm="1">
        <f t="array" ref="D6">_xll.BDP(bonds[[#This Row],[worksheet get]],bonds[[#Headers],[ticker]])</f>
        <v>BAYNGR</v>
      </c>
      <c r="E6" s="2" cm="1">
        <f t="array" ref="E6">_xll.BDP(bonds[[#This Row],[worksheet get]],bonds[[#Headers],[coupon]])</f>
        <v>2.375</v>
      </c>
      <c r="F6" s="7" cm="1">
        <f t="array" ref="F6">_xll.BDP(bonds[[#This Row],[worksheet get]],bonds[[#Headers],[nxt_call_dt]])*1</f>
        <v>44836</v>
      </c>
      <c r="G6" s="2" t="str" cm="1">
        <f t="array" ref="G6">_xll.BDP(bonds[[#This Row],[worksheet get]],bonds[[#Headers],[mty_typ]])</f>
        <v>CALLABLE</v>
      </c>
      <c r="H6" s="2" t="str" cm="1">
        <f t="array" ref="H6">_xll.BDP(bonds[[#This Row],[worksheet get]],bonds[[#Headers],[crncy]])</f>
        <v>EUR</v>
      </c>
      <c r="I6" s="8" cm="1">
        <f t="array" ref="I6">_xll.BDP(bonds[[#This Row],[worksheet get]],bonds[[#Headers],[amt_outstanding]])</f>
        <v>1300000000</v>
      </c>
      <c r="J6" s="2" t="str" cm="1">
        <f t="array" ref="J6">_xll.BDP(bonds[[#This Row],[worksheet get]],bonds[[#Headers],[industry_sector]])</f>
        <v>Consumer, Non-cyclical</v>
      </c>
      <c r="K6" s="2" t="str">
        <f>bonds[[#This Row],[security name]]&amp;" nc-"&amp;RIGHT(YEAR(bonds[[#This Row],[nxt_call_dt]]),2)</f>
        <v>BAYNGR 2 3/8 04/02/75 nc-22</v>
      </c>
      <c r="L6" s="11" cm="1">
        <f t="array" ref="L6">_xll.BDP(bonds[[#This Row],[worksheet get]],bonds[[#Headers],[yas_ispread]])</f>
        <v>279.96364568296895</v>
      </c>
      <c r="M6" s="11" cm="1">
        <f t="array" ref="M6">_xll.BDP(bonds[[#This Row],[worksheet get]],bonds[[#Headers],[blp_i_sprd_mid]])</f>
        <v>279.97268676757813</v>
      </c>
      <c r="N6" s="2" t="str" cm="1">
        <f t="array" ref="N6">_xll.BDP(bonds[[#This Row],[worksheet get]],bonds[[#Headers],[rtg_moody]])</f>
        <v>Baa3</v>
      </c>
      <c r="O6" s="2" t="str" cm="1">
        <f t="array" ref="O6">_xll.BDP(bonds[[#This Row],[worksheet get]],bonds[[#Headers],[rtg_sp]])</f>
        <v>BB+</v>
      </c>
      <c r="P6" s="2" t="str" cm="1">
        <f t="array" ref="P6">_xll.BDP(bonds[[#This Row],[worksheet get]],bonds[[#Headers],[bb_composite]])</f>
        <v>BB+</v>
      </c>
      <c r="Q6" s="13" cm="1">
        <f t="array" ref="Q6">_xll.BDP(bonds[[#This Row],[worksheet get]],"interval_avg","calc_interval=30d","market_data_override=blp_i_sprd_mid")</f>
        <v>282.20137931034486</v>
      </c>
      <c r="R6" s="13" cm="1">
        <f t="array" ref="R6">_xll.BDP(bonds[[#This Row],[worksheet get]],"interval_std_dev","calc_interval=30d","market_data_override=blp_i_sprd_mid")</f>
        <v>33.862433898489293</v>
      </c>
      <c r="S6" s="13" cm="1">
        <f t="array" ref="S6">_xll.BDP(bonds[[#This Row],[worksheet get]],"interval_low","calc_interval=30d","market_data_override=blp_i_sprd_mid")</f>
        <v>210.72200000000001</v>
      </c>
      <c r="T6" s="13" cm="1">
        <f t="array" ref="T6">_xll.BDP(bonds[[#This Row],[worksheet get]],"interval_high","calc_interval=30d","market_data_override=blp_i_sprd_mid")</f>
        <v>336.69799999999998</v>
      </c>
      <c r="U6" s="13" t="str" cm="1">
        <f t="array" ref="U6">_xll.BDP(bonds[[#This Row],[worksheet get]],bonds[[#Headers],[green_bond_loan_indicator]])</f>
        <v>N</v>
      </c>
    </row>
    <row r="7" spans="1:21" x14ac:dyDescent="0.25">
      <c r="A7" s="2" t="s">
        <v>47</v>
      </c>
      <c r="B7" s="2" t="str" cm="1">
        <f t="array" ref="B7">_xll.BDP(bonds[[#This Row],[worksheet get]],bonds[[#Headers],[ID_ISIN]])</f>
        <v>DE000A11QR73</v>
      </c>
      <c r="C7" s="2" t="str" cm="1">
        <f t="array" ref="C7">_xll.BDP(bonds[[#This Row],[worksheet get]],bonds[[#Headers],[security name]])</f>
        <v>BAYNGR 3 3/4 07/01/74</v>
      </c>
      <c r="D7" s="2" t="str" cm="1">
        <f t="array" ref="D7">_xll.BDP(bonds[[#This Row],[worksheet get]],bonds[[#Headers],[ticker]])</f>
        <v>BAYNGR</v>
      </c>
      <c r="E7" s="2" cm="1">
        <f t="array" ref="E7">_xll.BDP(bonds[[#This Row],[worksheet get]],bonds[[#Headers],[coupon]])</f>
        <v>3.75</v>
      </c>
      <c r="F7" s="7" cm="1">
        <f t="array" ref="F7">_xll.BDP(bonds[[#This Row],[worksheet get]],bonds[[#Headers],[nxt_call_dt]])*1</f>
        <v>45474</v>
      </c>
      <c r="G7" s="2" t="str" cm="1">
        <f t="array" ref="G7">_xll.BDP(bonds[[#This Row],[worksheet get]],bonds[[#Headers],[mty_typ]])</f>
        <v>CALLABLE</v>
      </c>
      <c r="H7" s="2" t="str" cm="1">
        <f t="array" ref="H7">_xll.BDP(bonds[[#This Row],[worksheet get]],bonds[[#Headers],[crncy]])</f>
        <v>EUR</v>
      </c>
      <c r="I7" s="8" cm="1">
        <f t="array" ref="I7">_xll.BDP(bonds[[#This Row],[worksheet get]],bonds[[#Headers],[amt_outstanding]])</f>
        <v>1500000000</v>
      </c>
      <c r="J7" s="2" t="str" cm="1">
        <f t="array" ref="J7">_xll.BDP(bonds[[#This Row],[worksheet get]],bonds[[#Headers],[industry_sector]])</f>
        <v>Consumer, Non-cyclical</v>
      </c>
      <c r="K7" s="2" t="str">
        <f>bonds[[#This Row],[security name]]&amp;" nc-"&amp;RIGHT(YEAR(bonds[[#This Row],[nxt_call_dt]]),2)</f>
        <v>BAYNGR 3 3/4 07/01/74 nc-24</v>
      </c>
      <c r="L7" s="11" cm="1">
        <f t="array" ref="L7">_xll.BDP(bonds[[#This Row],[worksheet get]],bonds[[#Headers],[yas_ispread]])</f>
        <v>297.92803836907791</v>
      </c>
      <c r="M7" s="11" cm="1">
        <f t="array" ref="M7">_xll.BDP(bonds[[#This Row],[worksheet get]],bonds[[#Headers],[blp_i_sprd_mid]])</f>
        <v>297.72036743164063</v>
      </c>
      <c r="N7" s="2" t="str" cm="1">
        <f t="array" ref="N7">_xll.BDP(bonds[[#This Row],[worksheet get]],bonds[[#Headers],[rtg_moody]])</f>
        <v>Baa3</v>
      </c>
      <c r="O7" s="2" t="str" cm="1">
        <f t="array" ref="O7">_xll.BDP(bonds[[#This Row],[worksheet get]],bonds[[#Headers],[rtg_sp]])</f>
        <v>BB+</v>
      </c>
      <c r="P7" s="2" t="str" cm="1">
        <f t="array" ref="P7">_xll.BDP(bonds[[#This Row],[worksheet get]],bonds[[#Headers],[bb_composite]])</f>
        <v>BB+</v>
      </c>
      <c r="Q7" s="13" cm="1">
        <f t="array" ref="Q7">_xll.BDP(bonds[[#This Row],[worksheet get]],"interval_avg","calc_interval=30d","market_data_override=blp_i_sprd_mid")</f>
        <v>289.83020689655166</v>
      </c>
      <c r="R7" s="13" cm="1">
        <f t="array" ref="R7">_xll.BDP(bonds[[#This Row],[worksheet get]],"interval_std_dev","calc_interval=30d","market_data_override=blp_i_sprd_mid")</f>
        <v>24.38823898108517</v>
      </c>
      <c r="S7" s="13" cm="1">
        <f t="array" ref="S7">_xll.BDP(bonds[[#This Row],[worksheet get]],"interval_low","calc_interval=30d","market_data_override=blp_i_sprd_mid")</f>
        <v>226.41499999999999</v>
      </c>
      <c r="T7" s="13" cm="1">
        <f t="array" ref="T7">_xll.BDP(bonds[[#This Row],[worksheet get]],"interval_high","calc_interval=30d","market_data_override=blp_i_sprd_mid")</f>
        <v>332.161</v>
      </c>
      <c r="U7" s="13" t="str" cm="1">
        <f t="array" ref="U7">_xll.BDP(bonds[[#This Row],[worksheet get]],bonds[[#Headers],[green_bond_loan_indicator]])</f>
        <v>N</v>
      </c>
    </row>
    <row r="8" spans="1:21" x14ac:dyDescent="0.25">
      <c r="A8" s="2" t="s">
        <v>51</v>
      </c>
      <c r="B8" s="2" t="str" cm="1">
        <f t="array" ref="B8">_xll.BDP(bonds[[#This Row],[worksheet get]],bonds[[#Headers],[ID_ISIN]])</f>
        <v>XS2077670003</v>
      </c>
      <c r="C8" s="2" t="str" cm="1">
        <f t="array" ref="C8">_xll.BDP(bonds[[#This Row],[worksheet get]],bonds[[#Headers],[security name]])</f>
        <v>BAYNGR 2 3/8 11/12/79</v>
      </c>
      <c r="D8" s="2" t="str" cm="1">
        <f t="array" ref="D8">_xll.BDP(bonds[[#This Row],[worksheet get]],bonds[[#Headers],[ticker]])</f>
        <v>BAYNGR</v>
      </c>
      <c r="E8" s="2" cm="1">
        <f t="array" ref="E8">_xll.BDP(bonds[[#This Row],[worksheet get]],bonds[[#Headers],[coupon]])</f>
        <v>2.375</v>
      </c>
      <c r="F8" s="7" cm="1">
        <f t="array" ref="F8">_xll.BDP(bonds[[#This Row],[worksheet get]],bonds[[#Headers],[nxt_call_dt]])*1</f>
        <v>45700</v>
      </c>
      <c r="G8" s="2" t="str" cm="1">
        <f t="array" ref="G8">_xll.BDP(bonds[[#This Row],[worksheet get]],bonds[[#Headers],[mty_typ]])</f>
        <v>CALLABLE</v>
      </c>
      <c r="H8" s="2" t="str" cm="1">
        <f t="array" ref="H8">_xll.BDP(bonds[[#This Row],[worksheet get]],bonds[[#Headers],[crncy]])</f>
        <v>EUR</v>
      </c>
      <c r="I8" s="8" cm="1">
        <f t="array" ref="I8">_xll.BDP(bonds[[#This Row],[worksheet get]],bonds[[#Headers],[amt_outstanding]])</f>
        <v>1000000000</v>
      </c>
      <c r="J8" s="2" t="str" cm="1">
        <f t="array" ref="J8">_xll.BDP(bonds[[#This Row],[worksheet get]],bonds[[#Headers],[industry_sector]])</f>
        <v>Consumer, Non-cyclical</v>
      </c>
      <c r="K8" s="2" t="str">
        <f>bonds[[#This Row],[security name]]&amp;" nc-"&amp;RIGHT(YEAR(bonds[[#This Row],[nxt_call_dt]]),2)</f>
        <v>BAYNGR 2 3/8 11/12/79 nc-25</v>
      </c>
      <c r="L8" s="11" cm="1">
        <f t="array" ref="L8">_xll.BDP(bonds[[#This Row],[worksheet get]],bonds[[#Headers],[yas_ispread]])</f>
        <v>317.65164727303204</v>
      </c>
      <c r="M8" s="11" cm="1">
        <f t="array" ref="M8">_xll.BDP(bonds[[#This Row],[worksheet get]],bonds[[#Headers],[blp_i_sprd_mid]])</f>
        <v>320.48428344726563</v>
      </c>
      <c r="N8" s="2" t="str" cm="1">
        <f t="array" ref="N8">_xll.BDP(bonds[[#This Row],[worksheet get]],bonds[[#Headers],[rtg_moody]])</f>
        <v>Baa3</v>
      </c>
      <c r="O8" s="2" t="str" cm="1">
        <f t="array" ref="O8">_xll.BDP(bonds[[#This Row],[worksheet get]],bonds[[#Headers],[rtg_sp]])</f>
        <v>BB+</v>
      </c>
      <c r="P8" s="2" t="str" cm="1">
        <f t="array" ref="P8">_xll.BDP(bonds[[#This Row],[worksheet get]],bonds[[#Headers],[bb_composite]])</f>
        <v>BB+</v>
      </c>
      <c r="Q8" s="13" cm="1">
        <f t="array" ref="Q8">_xll.BDP(bonds[[#This Row],[worksheet get]],"interval_avg","calc_interval=30d","market_data_override=blp_i_sprd_mid")</f>
        <v>312.05565517241382</v>
      </c>
      <c r="R8" s="13" cm="1">
        <f t="array" ref="R8">_xll.BDP(bonds[[#This Row],[worksheet get]],"interval_std_dev","calc_interval=30d","market_data_override=blp_i_sprd_mid")</f>
        <v>23.85256929298912</v>
      </c>
      <c r="S8" s="13" cm="1">
        <f t="array" ref="S8">_xll.BDP(bonds[[#This Row],[worksheet get]],"interval_low","calc_interval=30d","market_data_override=blp_i_sprd_mid")</f>
        <v>250.239</v>
      </c>
      <c r="T8" s="13" cm="1">
        <f t="array" ref="T8">_xll.BDP(bonds[[#This Row],[worksheet get]],"interval_high","calc_interval=30d","market_data_override=blp_i_sprd_mid")</f>
        <v>362.55200000000002</v>
      </c>
      <c r="U8" s="13" t="str" cm="1">
        <f t="array" ref="U8">_xll.BDP(bonds[[#This Row],[worksheet get]],bonds[[#Headers],[green_bond_loan_indicator]])</f>
        <v>N</v>
      </c>
    </row>
    <row r="9" spans="1:21" x14ac:dyDescent="0.25">
      <c r="A9" s="2" t="s">
        <v>55</v>
      </c>
      <c r="B9" s="2" t="str" cm="1">
        <f t="array" ref="B9">_xll.BDP(bonds[[#This Row],[worksheet get]],bonds[[#Headers],[ID_ISIN]])</f>
        <v>XS2077670342</v>
      </c>
      <c r="C9" s="2" t="str" cm="1">
        <f t="array" ref="C9">_xll.BDP(bonds[[#This Row],[worksheet get]],bonds[[#Headers],[security name]])</f>
        <v>BAYNGR 3 1/8 11/12/79</v>
      </c>
      <c r="D9" s="2" t="str" cm="1">
        <f t="array" ref="D9">_xll.BDP(bonds[[#This Row],[worksheet get]],bonds[[#Headers],[ticker]])</f>
        <v>BAYNGR</v>
      </c>
      <c r="E9" s="2" cm="1">
        <f t="array" ref="E9">_xll.BDP(bonds[[#This Row],[worksheet get]],bonds[[#Headers],[coupon]])</f>
        <v>3.125</v>
      </c>
      <c r="F9" s="7" cm="1">
        <f t="array" ref="F9">_xll.BDP(bonds[[#This Row],[worksheet get]],bonds[[#Headers],[nxt_call_dt]])*1</f>
        <v>46611</v>
      </c>
      <c r="G9" s="2" t="str" cm="1">
        <f t="array" ref="G9">_xll.BDP(bonds[[#This Row],[worksheet get]],bonds[[#Headers],[mty_typ]])</f>
        <v>CALLABLE</v>
      </c>
      <c r="H9" s="2" t="str" cm="1">
        <f t="array" ref="H9">_xll.BDP(bonds[[#This Row],[worksheet get]],bonds[[#Headers],[crncy]])</f>
        <v>EUR</v>
      </c>
      <c r="I9" s="8" cm="1">
        <f t="array" ref="I9">_xll.BDP(bonds[[#This Row],[worksheet get]],bonds[[#Headers],[amt_outstanding]])</f>
        <v>750000000</v>
      </c>
      <c r="J9" s="2" t="str" cm="1">
        <f t="array" ref="J9">_xll.BDP(bonds[[#This Row],[worksheet get]],bonds[[#Headers],[industry_sector]])</f>
        <v>Consumer, Non-cyclical</v>
      </c>
      <c r="K9" s="2" t="str">
        <f>bonds[[#This Row],[security name]]&amp;" nc-"&amp;RIGHT(YEAR(bonds[[#This Row],[nxt_call_dt]]),2)</f>
        <v>BAYNGR 3 1/8 11/12/79 nc-27</v>
      </c>
      <c r="L9" s="11" cm="1">
        <f t="array" ref="L9">_xll.BDP(bonds[[#This Row],[worksheet get]],bonds[[#Headers],[yas_ispread]])</f>
        <v>337.33750209516222</v>
      </c>
      <c r="M9" s="11" cm="1">
        <f t="array" ref="M9">_xll.BDP(bonds[[#This Row],[worksheet get]],bonds[[#Headers],[blp_i_sprd_mid]])</f>
        <v>338.28646850585938</v>
      </c>
      <c r="N9" s="2" t="str" cm="1">
        <f t="array" ref="N9">_xll.BDP(bonds[[#This Row],[worksheet get]],bonds[[#Headers],[rtg_moody]])</f>
        <v>Baa3</v>
      </c>
      <c r="O9" s="2" t="str" cm="1">
        <f t="array" ref="O9">_xll.BDP(bonds[[#This Row],[worksheet get]],bonds[[#Headers],[rtg_sp]])</f>
        <v>BB+</v>
      </c>
      <c r="P9" s="2" t="str" cm="1">
        <f t="array" ref="P9">_xll.BDP(bonds[[#This Row],[worksheet get]],bonds[[#Headers],[bb_composite]])</f>
        <v>BB+</v>
      </c>
      <c r="Q9" s="13" cm="1">
        <f t="array" ref="Q9">_xll.BDP(bonds[[#This Row],[worksheet get]],"interval_avg","calc_interval=30d","market_data_override=blp_i_sprd_mid")</f>
        <v>333.59127586206893</v>
      </c>
      <c r="R9" s="13" cm="1">
        <f t="array" ref="R9">_xll.BDP(bonds[[#This Row],[worksheet get]],"interval_std_dev","calc_interval=30d","market_data_override=blp_i_sprd_mid")</f>
        <v>20.196284576795222</v>
      </c>
      <c r="S9" s="13" cm="1">
        <f t="array" ref="S9">_xll.BDP(bonds[[#This Row],[worksheet get]],"interval_low","calc_interval=30d","market_data_override=blp_i_sprd_mid")</f>
        <v>283.20299999999997</v>
      </c>
      <c r="T9" s="13" cm="1">
        <f t="array" ref="T9">_xll.BDP(bonds[[#This Row],[worksheet get]],"interval_high","calc_interval=30d","market_data_override=blp_i_sprd_mid")</f>
        <v>382.12299999999999</v>
      </c>
      <c r="U9" s="13" t="str" cm="1">
        <f t="array" ref="U9">_xll.BDP(bonds[[#This Row],[worksheet get]],bonds[[#Headers],[green_bond_loan_indicator]])</f>
        <v>N</v>
      </c>
    </row>
    <row r="10" spans="1:21" x14ac:dyDescent="0.25">
      <c r="A10" s="2" t="s">
        <v>59</v>
      </c>
      <c r="B10" s="2" t="str" cm="1">
        <f t="array" ref="B10">_xll.BDP(bonds[[#This Row],[worksheet get]],bonds[[#Headers],[ID_ISIN]])</f>
        <v>XS2182055009</v>
      </c>
      <c r="C10" s="2" t="str" cm="1">
        <f t="array" ref="C10">_xll.BDP(bonds[[#This Row],[worksheet get]],bonds[[#Headers],[security name]])</f>
        <v>FIRMEN 3 3/4 PERP</v>
      </c>
      <c r="D10" s="2" t="str" cm="1">
        <f t="array" ref="D10">_xll.BDP(bonds[[#This Row],[worksheet get]],bonds[[#Headers],[ticker]])</f>
        <v>FIRMEN</v>
      </c>
      <c r="E10" s="2" cm="1">
        <f t="array" ref="E10">_xll.BDP(bonds[[#This Row],[worksheet get]],bonds[[#Headers],[coupon]])</f>
        <v>3.75</v>
      </c>
      <c r="F10" s="7" cm="1">
        <f t="array" ref="F10">_xll.BDP(bonds[[#This Row],[worksheet get]],bonds[[#Headers],[nxt_call_dt]])*1</f>
        <v>45903</v>
      </c>
      <c r="G10" s="2" t="str" cm="1">
        <f t="array" ref="G10">_xll.BDP(bonds[[#This Row],[worksheet get]],bonds[[#Headers],[mty_typ]])</f>
        <v>PERP/CALL</v>
      </c>
      <c r="H10" s="2" t="str" cm="1">
        <f t="array" ref="H10">_xll.BDP(bonds[[#This Row],[worksheet get]],bonds[[#Headers],[crncy]])</f>
        <v>EUR</v>
      </c>
      <c r="I10" s="8" cm="1">
        <f t="array" ref="I10">_xll.BDP(bonds[[#This Row],[worksheet get]],bonds[[#Headers],[amt_outstanding]])</f>
        <v>750000000</v>
      </c>
      <c r="J10" s="2" t="str" cm="1">
        <f t="array" ref="J10">_xll.BDP(bonds[[#This Row],[worksheet get]],bonds[[#Headers],[industry_sector]])</f>
        <v>Basic Materials</v>
      </c>
      <c r="K10" s="2" t="str">
        <f>bonds[[#This Row],[security name]]&amp;" nc-"&amp;RIGHT(YEAR(bonds[[#This Row],[nxt_call_dt]]),2)</f>
        <v>FIRMEN 3 3/4 PERP nc-25</v>
      </c>
      <c r="L10" s="11" cm="1">
        <f t="array" ref="L10">_xll.BDP(bonds[[#This Row],[worksheet get]],bonds[[#Headers],[yas_ispread]])</f>
        <v>322.55600140121874</v>
      </c>
      <c r="M10" s="11" cm="1">
        <f t="array" ref="M10">_xll.BDP(bonds[[#This Row],[worksheet get]],bonds[[#Headers],[blp_i_sprd_mid]])</f>
        <v>322.1778564453125</v>
      </c>
      <c r="N10" s="2" t="str" cm="1">
        <f t="array" ref="N10">_xll.BDP(bonds[[#This Row],[worksheet get]],bonds[[#Headers],[rtg_moody]])</f>
        <v>#N/A N/A</v>
      </c>
      <c r="O10" s="2" t="str" cm="1">
        <f t="array" ref="O10">_xll.BDP(bonds[[#This Row],[worksheet get]],bonds[[#Headers],[rtg_sp]])</f>
        <v>BB+</v>
      </c>
      <c r="P10" s="2" t="str" cm="1">
        <f t="array" ref="P10">_xll.BDP(bonds[[#This Row],[worksheet get]],bonds[[#Headers],[bb_composite]])</f>
        <v>NR</v>
      </c>
      <c r="Q10" s="13" cm="1">
        <f t="array" ref="Q10">_xll.BDP(bonds[[#This Row],[worksheet get]],"interval_avg","calc_interval=30d","market_data_override=blp_i_sprd_mid")</f>
        <v>348.08996000000002</v>
      </c>
      <c r="R10" s="13" cm="1">
        <f t="array" ref="R10">_xll.BDP(bonds[[#This Row],[worksheet get]],"interval_std_dev","calc_interval=30d","market_data_override=blp_i_sprd_mid")</f>
        <v>17.947286351237985</v>
      </c>
      <c r="S10" s="13" cm="1">
        <f t="array" ref="S10">_xll.BDP(bonds[[#This Row],[worksheet get]],"interval_low","calc_interval=30d","market_data_override=blp_i_sprd_mid")</f>
        <v>301.56</v>
      </c>
      <c r="T10" s="13" cm="1">
        <f t="array" ref="T10">_xll.BDP(bonds[[#This Row],[worksheet get]],"interval_high","calc_interval=30d","market_data_override=blp_i_sprd_mid")</f>
        <v>378.98599999999999</v>
      </c>
      <c r="U10" s="13" t="str" cm="1">
        <f t="array" ref="U10">_xll.BDP(bonds[[#This Row],[worksheet get]],bonds[[#Headers],[green_bond_loan_indicator]])</f>
        <v>N</v>
      </c>
    </row>
    <row r="11" spans="1:21" x14ac:dyDescent="0.25">
      <c r="A11" s="2" t="s">
        <v>62</v>
      </c>
      <c r="B11" s="2" t="str" cm="1">
        <f t="array" ref="B11">_xll.BDP(bonds[[#This Row],[worksheet get]],bonds[[#Headers],[ID_ISIN]])</f>
        <v>XS1152338072</v>
      </c>
      <c r="C11" s="2" t="str" cm="1">
        <f t="array" ref="C11">_xll.BDP(bonds[[#This Row],[worksheet get]],bonds[[#Headers],[security name]])</f>
        <v>MRKGR 2 5/8 12/12/74</v>
      </c>
      <c r="D11" s="2" t="str" cm="1">
        <f t="array" ref="D11">_xll.BDP(bonds[[#This Row],[worksheet get]],bonds[[#Headers],[ticker]])</f>
        <v>MRKGR</v>
      </c>
      <c r="E11" s="2" cm="1">
        <f t="array" ref="E11">_xll.BDP(bonds[[#This Row],[worksheet get]],bonds[[#Headers],[coupon]])</f>
        <v>2.625</v>
      </c>
      <c r="F11" s="7" cm="1">
        <f t="array" ref="F11">_xll.BDP(bonds[[#This Row],[worksheet get]],bonds[[#Headers],[nxt_call_dt]])*1</f>
        <v>44359</v>
      </c>
      <c r="G11" s="2" t="str" cm="1">
        <f t="array" ref="G11">_xll.BDP(bonds[[#This Row],[worksheet get]],bonds[[#Headers],[mty_typ]])</f>
        <v>CALLABLE</v>
      </c>
      <c r="H11" s="2" t="str" cm="1">
        <f t="array" ref="H11">_xll.BDP(bonds[[#This Row],[worksheet get]],bonds[[#Headers],[crncy]])</f>
        <v>EUR</v>
      </c>
      <c r="I11" s="8" cm="1">
        <f t="array" ref="I11">_xll.BDP(bonds[[#This Row],[worksheet get]],bonds[[#Headers],[amt_outstanding]])</f>
        <v>1000000000</v>
      </c>
      <c r="J11" s="2" t="str" cm="1">
        <f t="array" ref="J11">_xll.BDP(bonds[[#This Row],[worksheet get]],bonds[[#Headers],[industry_sector]])</f>
        <v>Consumer, Non-cyclical</v>
      </c>
      <c r="K11" s="2" t="str">
        <f>bonds[[#This Row],[security name]]&amp;" nc-"&amp;RIGHT(YEAR(bonds[[#This Row],[nxt_call_dt]]),2)</f>
        <v>MRKGR 2 5/8 12/12/74 nc-21</v>
      </c>
      <c r="L11" s="11" cm="1">
        <f t="array" ref="L11">_xll.BDP(bonds[[#This Row],[worksheet get]],bonds[[#Headers],[yas_ispread]])</f>
        <v>226.55030954311758</v>
      </c>
      <c r="M11" s="11" cm="1">
        <f t="array" ref="M11">_xll.BDP(bonds[[#This Row],[worksheet get]],bonds[[#Headers],[blp_i_sprd_mid]])</f>
        <v>215.10523986816406</v>
      </c>
      <c r="N11" s="2" t="str" cm="1">
        <f t="array" ref="N11">_xll.BDP(bonds[[#This Row],[worksheet get]],bonds[[#Headers],[rtg_moody]])</f>
        <v>Baa3</v>
      </c>
      <c r="O11" s="2" t="str" cm="1">
        <f t="array" ref="O11">_xll.BDP(bonds[[#This Row],[worksheet get]],bonds[[#Headers],[rtg_sp]])</f>
        <v>BBB+</v>
      </c>
      <c r="P11" s="2" t="str" cm="1">
        <f t="array" ref="P11">_xll.BDP(bonds[[#This Row],[worksheet get]],bonds[[#Headers],[bb_composite]])</f>
        <v>BBB</v>
      </c>
      <c r="Q11" s="13" cm="1">
        <f t="array" ref="Q11">_xll.BDP(bonds[[#This Row],[worksheet get]],"interval_avg","calc_interval=30d","market_data_override=blp_i_sprd_mid")</f>
        <v>164.49341379310346</v>
      </c>
      <c r="R11" s="13" cm="1">
        <f t="array" ref="R11">_xll.BDP(bonds[[#This Row],[worksheet get]],"interval_std_dev","calc_interval=30d","market_data_override=blp_i_sprd_mid")</f>
        <v>35.348538480109795</v>
      </c>
      <c r="S11" s="13" cm="1">
        <f t="array" ref="S11">_xll.BDP(bonds[[#This Row],[worksheet get]],"interval_low","calc_interval=30d","market_data_override=blp_i_sprd_mid")</f>
        <v>92.712999999999994</v>
      </c>
      <c r="T11" s="13" cm="1">
        <f t="array" ref="T11">_xll.BDP(bonds[[#This Row],[worksheet get]],"interval_high","calc_interval=30d","market_data_override=blp_i_sprd_mid")</f>
        <v>216.95699999999999</v>
      </c>
      <c r="U11" s="13" t="str" cm="1">
        <f t="array" ref="U11">_xll.BDP(bonds[[#This Row],[worksheet get]],bonds[[#Headers],[green_bond_loan_indicator]])</f>
        <v>N</v>
      </c>
    </row>
    <row r="12" spans="1:21" x14ac:dyDescent="0.25">
      <c r="A12" s="2" t="s">
        <v>64</v>
      </c>
      <c r="B12" s="2" t="str" cm="1">
        <f t="array" ref="B12">_xll.BDP(bonds[[#This Row],[worksheet get]],bonds[[#Headers],[ID_ISIN]])</f>
        <v>XS1152343668</v>
      </c>
      <c r="C12" s="2" t="str" cm="1">
        <f t="array" ref="C12">_xll.BDP(bonds[[#This Row],[worksheet get]],bonds[[#Headers],[security name]])</f>
        <v>MRKGR 3 3/8 12/12/74</v>
      </c>
      <c r="D12" s="2" t="str" cm="1">
        <f t="array" ref="D12">_xll.BDP(bonds[[#This Row],[worksheet get]],bonds[[#Headers],[ticker]])</f>
        <v>MRKGR</v>
      </c>
      <c r="E12" s="2" cm="1">
        <f t="array" ref="E12">_xll.BDP(bonds[[#This Row],[worksheet get]],bonds[[#Headers],[coupon]])</f>
        <v>3.375</v>
      </c>
      <c r="F12" s="7" cm="1">
        <f t="array" ref="F12">_xll.BDP(bonds[[#This Row],[worksheet get]],bonds[[#Headers],[nxt_call_dt]])*1</f>
        <v>45638</v>
      </c>
      <c r="G12" s="2" t="str" cm="1">
        <f t="array" ref="G12">_xll.BDP(bonds[[#This Row],[worksheet get]],bonds[[#Headers],[mty_typ]])</f>
        <v>CALLABLE</v>
      </c>
      <c r="H12" s="2" t="str" cm="1">
        <f t="array" ref="H12">_xll.BDP(bonds[[#This Row],[worksheet get]],bonds[[#Headers],[crncy]])</f>
        <v>EUR</v>
      </c>
      <c r="I12" s="8" cm="1">
        <f t="array" ref="I12">_xll.BDP(bonds[[#This Row],[worksheet get]],bonds[[#Headers],[amt_outstanding]])</f>
        <v>500000000</v>
      </c>
      <c r="J12" s="2" t="str" cm="1">
        <f t="array" ref="J12">_xll.BDP(bonds[[#This Row],[worksheet get]],bonds[[#Headers],[industry_sector]])</f>
        <v>Consumer, Non-cyclical</v>
      </c>
      <c r="K12" s="2" t="str">
        <f>bonds[[#This Row],[security name]]&amp;" nc-"&amp;RIGHT(YEAR(bonds[[#This Row],[nxt_call_dt]]),2)</f>
        <v>MRKGR 3 3/8 12/12/74 nc-24</v>
      </c>
      <c r="L12" s="11" cm="1">
        <f t="array" ref="L12">_xll.BDP(bonds[[#This Row],[worksheet get]],bonds[[#Headers],[yas_ispread]])</f>
        <v>183.55770116263295</v>
      </c>
      <c r="M12" s="11" cm="1">
        <f t="array" ref="M12">_xll.BDP(bonds[[#This Row],[worksheet get]],bonds[[#Headers],[blp_i_sprd_mid]])</f>
        <v>183.65010070800781</v>
      </c>
      <c r="N12" s="2" t="str" cm="1">
        <f t="array" ref="N12">_xll.BDP(bonds[[#This Row],[worksheet get]],bonds[[#Headers],[rtg_moody]])</f>
        <v>Baa3</v>
      </c>
      <c r="O12" s="2" t="str" cm="1">
        <f t="array" ref="O12">_xll.BDP(bonds[[#This Row],[worksheet get]],bonds[[#Headers],[rtg_sp]])</f>
        <v>BBB+</v>
      </c>
      <c r="P12" s="2" t="str" cm="1">
        <f t="array" ref="P12">_xll.BDP(bonds[[#This Row],[worksheet get]],bonds[[#Headers],[bb_composite]])</f>
        <v>BBB</v>
      </c>
      <c r="Q12" s="13" cm="1">
        <f t="array" ref="Q12">_xll.BDP(bonds[[#This Row],[worksheet get]],"interval_avg","calc_interval=30d","market_data_override=blp_i_sprd_mid")</f>
        <v>167.26003448275861</v>
      </c>
      <c r="R12" s="13" cm="1">
        <f t="array" ref="R12">_xll.BDP(bonds[[#This Row],[worksheet get]],"interval_std_dev","calc_interval=30d","market_data_override=blp_i_sprd_mid")</f>
        <v>15.81644599884825</v>
      </c>
      <c r="S12" s="13" cm="1">
        <f t="array" ref="S12">_xll.BDP(bonds[[#This Row],[worksheet get]],"interval_low","calc_interval=30d","market_data_override=blp_i_sprd_mid")</f>
        <v>129.69300000000001</v>
      </c>
      <c r="T12" s="13" cm="1">
        <f t="array" ref="T12">_xll.BDP(bonds[[#This Row],[worksheet get]],"interval_high","calc_interval=30d","market_data_override=blp_i_sprd_mid")</f>
        <v>188.34200000000001</v>
      </c>
      <c r="U12" s="13" t="str" cm="1">
        <f t="array" ref="U12">_xll.BDP(bonds[[#This Row],[worksheet get]],bonds[[#Headers],[green_bond_loan_indicator]])</f>
        <v>N</v>
      </c>
    </row>
    <row r="13" spans="1:21" x14ac:dyDescent="0.25">
      <c r="A13" s="2" t="s">
        <v>67</v>
      </c>
      <c r="B13" s="2" t="str" cm="1">
        <f t="array" ref="B13">_xll.BDP(bonds[[#This Row],[worksheet get]],bonds[[#Headers],[ID_ISIN]])</f>
        <v>XS2011260531</v>
      </c>
      <c r="C13" s="2" t="str" cm="1">
        <f t="array" ref="C13">_xll.BDP(bonds[[#This Row],[worksheet get]],bonds[[#Headers],[security name]])</f>
        <v>MRKGR 1 5/8 06/25/79</v>
      </c>
      <c r="D13" s="2" t="str" cm="1">
        <f t="array" ref="D13">_xll.BDP(bonds[[#This Row],[worksheet get]],bonds[[#Headers],[ticker]])</f>
        <v>MRKGR</v>
      </c>
      <c r="E13" s="2" cm="1">
        <f t="array" ref="E13">_xll.BDP(bonds[[#This Row],[worksheet get]],bonds[[#Headers],[coupon]])</f>
        <v>1.625</v>
      </c>
      <c r="F13" s="7" cm="1">
        <f t="array" ref="F13">_xll.BDP(bonds[[#This Row],[worksheet get]],bonds[[#Headers],[nxt_call_dt]])*1</f>
        <v>45553</v>
      </c>
      <c r="G13" s="2" t="str" cm="1">
        <f t="array" ref="G13">_xll.BDP(bonds[[#This Row],[worksheet get]],bonds[[#Headers],[mty_typ]])</f>
        <v>CALLABLE</v>
      </c>
      <c r="H13" s="2" t="str" cm="1">
        <f t="array" ref="H13">_xll.BDP(bonds[[#This Row],[worksheet get]],bonds[[#Headers],[crncy]])</f>
        <v>EUR</v>
      </c>
      <c r="I13" s="8" cm="1">
        <f t="array" ref="I13">_xll.BDP(bonds[[#This Row],[worksheet get]],bonds[[#Headers],[amt_outstanding]])</f>
        <v>500000000</v>
      </c>
      <c r="J13" s="2" t="str" cm="1">
        <f t="array" ref="J13">_xll.BDP(bonds[[#This Row],[worksheet get]],bonds[[#Headers],[industry_sector]])</f>
        <v>Consumer, Non-cyclical</v>
      </c>
      <c r="K13" s="2" t="str">
        <f>bonds[[#This Row],[security name]]&amp;" nc-"&amp;RIGHT(YEAR(bonds[[#This Row],[nxt_call_dt]]),2)</f>
        <v>MRKGR 1 5/8 06/25/79 nc-24</v>
      </c>
      <c r="L13" s="11" cm="1">
        <f t="array" ref="L13">_xll.BDP(bonds[[#This Row],[worksheet get]],bonds[[#Headers],[yas_ispread]])</f>
        <v>194.00564936881744</v>
      </c>
      <c r="M13" s="11" cm="1">
        <f t="array" ref="M13">_xll.BDP(bonds[[#This Row],[worksheet get]],bonds[[#Headers],[blp_i_sprd_mid]])</f>
        <v>194.07121276855469</v>
      </c>
      <c r="N13" s="2" t="str" cm="1">
        <f t="array" ref="N13">_xll.BDP(bonds[[#This Row],[worksheet get]],bonds[[#Headers],[rtg_moody]])</f>
        <v>Baa3</v>
      </c>
      <c r="O13" s="2" t="str" cm="1">
        <f t="array" ref="O13">_xll.BDP(bonds[[#This Row],[worksheet get]],bonds[[#Headers],[rtg_sp]])</f>
        <v>BBB+</v>
      </c>
      <c r="P13" s="2" t="str" cm="1">
        <f t="array" ref="P13">_xll.BDP(bonds[[#This Row],[worksheet get]],bonds[[#Headers],[bb_composite]])</f>
        <v>BBB</v>
      </c>
      <c r="Q13" s="13" cm="1">
        <f t="array" ref="Q13">_xll.BDP(bonds[[#This Row],[worksheet get]],"interval_avg","calc_interval=30d","market_data_override=blp_i_sprd_mid")</f>
        <v>189.65679310344825</v>
      </c>
      <c r="R13" s="13" cm="1">
        <f t="array" ref="R13">_xll.BDP(bonds[[#This Row],[worksheet get]],"interval_std_dev","calc_interval=30d","market_data_override=blp_i_sprd_mid")</f>
        <v>13.331363389121456</v>
      </c>
      <c r="S13" s="13" cm="1">
        <f t="array" ref="S13">_xll.BDP(bonds[[#This Row],[worksheet get]],"interval_low","calc_interval=30d","market_data_override=blp_i_sprd_mid")</f>
        <v>155.959</v>
      </c>
      <c r="T13" s="13" cm="1">
        <f t="array" ref="T13">_xll.BDP(bonds[[#This Row],[worksheet get]],"interval_high","calc_interval=30d","market_data_override=blp_i_sprd_mid")</f>
        <v>212.131</v>
      </c>
      <c r="U13" s="13" t="str" cm="1">
        <f t="array" ref="U13">_xll.BDP(bonds[[#This Row],[worksheet get]],bonds[[#Headers],[green_bond_loan_indicator]])</f>
        <v>N</v>
      </c>
    </row>
    <row r="14" spans="1:21" x14ac:dyDescent="0.25">
      <c r="A14" s="2" t="s">
        <v>69</v>
      </c>
      <c r="B14" s="2" t="str" cm="1">
        <f t="array" ref="B14">_xll.BDP(bonds[[#This Row],[worksheet get]],bonds[[#Headers],[ID_ISIN]])</f>
        <v>XS2011260705</v>
      </c>
      <c r="C14" s="2" t="str" cm="1">
        <f t="array" ref="C14">_xll.BDP(bonds[[#This Row],[worksheet get]],bonds[[#Headers],[security name]])</f>
        <v>MRKGR 2 7/8 06/25/79</v>
      </c>
      <c r="D14" s="2" t="str" cm="1">
        <f t="array" ref="D14">_xll.BDP(bonds[[#This Row],[worksheet get]],bonds[[#Headers],[ticker]])</f>
        <v>MRKGR</v>
      </c>
      <c r="E14" s="2" cm="1">
        <f t="array" ref="E14">_xll.BDP(bonds[[#This Row],[worksheet get]],bonds[[#Headers],[coupon]])</f>
        <v>2.875</v>
      </c>
      <c r="F14" s="7" cm="1">
        <f t="array" ref="F14">_xll.BDP(bonds[[#This Row],[worksheet get]],bonds[[#Headers],[nxt_call_dt]])*1</f>
        <v>47202</v>
      </c>
      <c r="G14" s="2" t="str" cm="1">
        <f t="array" ref="G14">_xll.BDP(bonds[[#This Row],[worksheet get]],bonds[[#Headers],[mty_typ]])</f>
        <v>CALLABLE</v>
      </c>
      <c r="H14" s="2" t="str" cm="1">
        <f t="array" ref="H14">_xll.BDP(bonds[[#This Row],[worksheet get]],bonds[[#Headers],[crncy]])</f>
        <v>EUR</v>
      </c>
      <c r="I14" s="8" cm="1">
        <f t="array" ref="I14">_xll.BDP(bonds[[#This Row],[worksheet get]],bonds[[#Headers],[amt_outstanding]])</f>
        <v>1000000000</v>
      </c>
      <c r="J14" s="2" t="str" cm="1">
        <f t="array" ref="J14">_xll.BDP(bonds[[#This Row],[worksheet get]],bonds[[#Headers],[industry_sector]])</f>
        <v>Consumer, Non-cyclical</v>
      </c>
      <c r="K14" s="2" t="str">
        <f>bonds[[#This Row],[security name]]&amp;" nc-"&amp;RIGHT(YEAR(bonds[[#This Row],[nxt_call_dt]]),2)</f>
        <v>MRKGR 2 7/8 06/25/79 nc-29</v>
      </c>
      <c r="L14" s="11" cm="1">
        <f t="array" ref="L14">_xll.BDP(bonds[[#This Row],[worksheet get]],bonds[[#Headers],[yas_ispread]])</f>
        <v>246.22387206998226</v>
      </c>
      <c r="M14" s="11" cm="1">
        <f t="array" ref="M14">_xll.BDP(bonds[[#This Row],[worksheet get]],bonds[[#Headers],[blp_i_sprd_mid]])</f>
        <v>246.53883361816406</v>
      </c>
      <c r="N14" s="2" t="str" cm="1">
        <f t="array" ref="N14">_xll.BDP(bonds[[#This Row],[worksheet get]],bonds[[#Headers],[rtg_moody]])</f>
        <v>Baa3</v>
      </c>
      <c r="O14" s="2" t="str" cm="1">
        <f t="array" ref="O14">_xll.BDP(bonds[[#This Row],[worksheet get]],bonds[[#Headers],[rtg_sp]])</f>
        <v>BBB+</v>
      </c>
      <c r="P14" s="2" t="str" cm="1">
        <f t="array" ref="P14">_xll.BDP(bonds[[#This Row],[worksheet get]],bonds[[#Headers],[bb_composite]])</f>
        <v>BBB</v>
      </c>
      <c r="Q14" s="13" cm="1">
        <f t="array" ref="Q14">_xll.BDP(bonds[[#This Row],[worksheet get]],"interval_avg","calc_interval=30d","market_data_override=blp_i_sprd_mid")</f>
        <v>236.98779310344821</v>
      </c>
      <c r="R14" s="13" cm="1">
        <f t="array" ref="R14">_xll.BDP(bonds[[#This Row],[worksheet get]],"interval_std_dev","calc_interval=30d","market_data_override=blp_i_sprd_mid")</f>
        <v>12.312250625115826</v>
      </c>
      <c r="S14" s="13" cm="1">
        <f t="array" ref="S14">_xll.BDP(bonds[[#This Row],[worksheet get]],"interval_low","calc_interval=30d","market_data_override=blp_i_sprd_mid")</f>
        <v>210.5</v>
      </c>
      <c r="T14" s="13" cm="1">
        <f t="array" ref="T14">_xll.BDP(bonds[[#This Row],[worksheet get]],"interval_high","calc_interval=30d","market_data_override=blp_i_sprd_mid")</f>
        <v>255.60599999999999</v>
      </c>
      <c r="U14" s="13" t="str" cm="1">
        <f t="array" ref="U14">_xll.BDP(bonds[[#This Row],[worksheet get]],bonds[[#Headers],[green_bond_loan_indicator]])</f>
        <v>N</v>
      </c>
    </row>
    <row r="15" spans="1:21" x14ac:dyDescent="0.25">
      <c r="A15" s="2" t="s">
        <v>71</v>
      </c>
      <c r="B15" s="2" t="str" cm="1">
        <f t="array" ref="B15">_xll.BDP(bonds[[#This Row],[worksheet get]],bonds[[#Headers],[ID_ISIN]])</f>
        <v>FR0012278539</v>
      </c>
      <c r="C15" s="2" t="str" cm="1">
        <f t="array" ref="C15">_xll.BDP(bonds[[#This Row],[worksheet get]],bonds[[#Headers],[security name]])</f>
        <v>AKEFP 4 3/4 PERP</v>
      </c>
      <c r="D15" s="2" t="str" cm="1">
        <f t="array" ref="D15">_xll.BDP(bonds[[#This Row],[worksheet get]],bonds[[#Headers],[ticker]])</f>
        <v>AKEFP</v>
      </c>
      <c r="E15" s="2" cm="1">
        <f t="array" ref="E15">_xll.BDP(bonds[[#This Row],[worksheet get]],bonds[[#Headers],[coupon]])</f>
        <v>4.75</v>
      </c>
      <c r="F15" s="7" cm="1">
        <f t="array" ref="F15">_xll.BDP(bonds[[#This Row],[worksheet get]],bonds[[#Headers],[nxt_call_dt]])*1</f>
        <v>44133</v>
      </c>
      <c r="G15" s="2" t="str" cm="1">
        <f t="array" ref="G15">_xll.BDP(bonds[[#This Row],[worksheet get]],bonds[[#Headers],[mty_typ]])</f>
        <v>PERP/CALL</v>
      </c>
      <c r="H15" s="2" t="str" cm="1">
        <f t="array" ref="H15">_xll.BDP(bonds[[#This Row],[worksheet get]],bonds[[#Headers],[crncy]])</f>
        <v>EUR</v>
      </c>
      <c r="I15" s="8" cm="1">
        <f t="array" ref="I15">_xll.BDP(bonds[[#This Row],[worksheet get]],bonds[[#Headers],[amt_outstanding]])</f>
        <v>300000000</v>
      </c>
      <c r="J15" s="2" t="str" cm="1">
        <f t="array" ref="J15">_xll.BDP(bonds[[#This Row],[worksheet get]],bonds[[#Headers],[industry_sector]])</f>
        <v>Basic Materials</v>
      </c>
      <c r="K15" s="2" t="str">
        <f>bonds[[#This Row],[security name]]&amp;" nc-"&amp;RIGHT(YEAR(bonds[[#This Row],[nxt_call_dt]]),2)</f>
        <v>AKEFP 4 3/4 PERP nc-20</v>
      </c>
      <c r="L15" s="11" cm="1">
        <f t="array" ref="L15">_xll.BDP(bonds[[#This Row],[worksheet get]],bonds[[#Headers],[yas_ispread]])</f>
        <v>178.57834273581011</v>
      </c>
      <c r="M15" s="11" cm="1">
        <f t="array" ref="M15">_xll.BDP(bonds[[#This Row],[worksheet get]],bonds[[#Headers],[blp_i_sprd_mid]])</f>
        <v>192.1746826171875</v>
      </c>
      <c r="N15" s="2" t="str" cm="1">
        <f t="array" ref="N15">_xll.BDP(bonds[[#This Row],[worksheet get]],bonds[[#Headers],[rtg_moody]])</f>
        <v>Baa3</v>
      </c>
      <c r="O15" s="2" t="str" cm="1">
        <f t="array" ref="O15">_xll.BDP(bonds[[#This Row],[worksheet get]],bonds[[#Headers],[rtg_sp]])</f>
        <v>BBB-</v>
      </c>
      <c r="P15" s="2" t="str" cm="1">
        <f t="array" ref="P15">_xll.BDP(bonds[[#This Row],[worksheet get]],bonds[[#Headers],[bb_composite]])</f>
        <v>BBB-</v>
      </c>
      <c r="Q15" s="13" cm="1">
        <f t="array" ref="Q15">_xll.BDP(bonds[[#This Row],[worksheet get]],"interval_avg","calc_interval=30d","market_data_override=blp_i_sprd_mid")</f>
        <v>190.68089285714285</v>
      </c>
      <c r="R15" s="13" cm="1">
        <f t="array" ref="R15">_xll.BDP(bonds[[#This Row],[worksheet get]],"interval_std_dev","calc_interval=30d","market_data_override=blp_i_sprd_mid")</f>
        <v>54.142685661978369</v>
      </c>
      <c r="S15" s="13" cm="1">
        <f t="array" ref="S15">_xll.BDP(bonds[[#This Row],[worksheet get]],"interval_low","calc_interval=30d","market_data_override=blp_i_sprd_mid")</f>
        <v>16.707999999999998</v>
      </c>
      <c r="T15" s="13" cm="1">
        <f t="array" ref="T15">_xll.BDP(bonds[[#This Row],[worksheet get]],"interval_high","calc_interval=30d","market_data_override=blp_i_sprd_mid")</f>
        <v>252.96100000000001</v>
      </c>
      <c r="U15" s="13" t="str" cm="1">
        <f t="array" ref="U15">_xll.BDP(bonds[[#This Row],[worksheet get]],bonds[[#Headers],[green_bond_loan_indicator]])</f>
        <v>N</v>
      </c>
    </row>
    <row r="16" spans="1:21" x14ac:dyDescent="0.25">
      <c r="A16" s="2" t="s">
        <v>73</v>
      </c>
      <c r="B16" s="2" t="str" cm="1">
        <f t="array" ref="B16">_xll.BDP(bonds[[#This Row],[worksheet get]],bonds[[#Headers],[ID_ISIN]])</f>
        <v>FR0013425170</v>
      </c>
      <c r="C16" s="2" t="str" cm="1">
        <f t="array" ref="C16">_xll.BDP(bonds[[#This Row],[worksheet get]],bonds[[#Headers],[security name]])</f>
        <v>AKEFP 2 3/4 PERP</v>
      </c>
      <c r="D16" s="2" t="str" cm="1">
        <f t="array" ref="D16">_xll.BDP(bonds[[#This Row],[worksheet get]],bonds[[#Headers],[ticker]])</f>
        <v>AKEFP</v>
      </c>
      <c r="E16" s="2" cm="1">
        <f t="array" ref="E16">_xll.BDP(bonds[[#This Row],[worksheet get]],bonds[[#Headers],[coupon]])</f>
        <v>2.75</v>
      </c>
      <c r="F16" s="7" cm="1">
        <f t="array" ref="F16">_xll.BDP(bonds[[#This Row],[worksheet get]],bonds[[#Headers],[nxt_call_dt]])*1</f>
        <v>45460</v>
      </c>
      <c r="G16" s="2" t="str" cm="1">
        <f t="array" ref="G16">_xll.BDP(bonds[[#This Row],[worksheet get]],bonds[[#Headers],[mty_typ]])</f>
        <v>PERP/CALL</v>
      </c>
      <c r="H16" s="2" t="str" cm="1">
        <f t="array" ref="H16">_xll.BDP(bonds[[#This Row],[worksheet get]],bonds[[#Headers],[crncy]])</f>
        <v>EUR</v>
      </c>
      <c r="I16" s="8" cm="1">
        <f t="array" ref="I16">_xll.BDP(bonds[[#This Row],[worksheet get]],bonds[[#Headers],[amt_outstanding]])</f>
        <v>400000000</v>
      </c>
      <c r="J16" s="2" t="str" cm="1">
        <f t="array" ref="J16">_xll.BDP(bonds[[#This Row],[worksheet get]],bonds[[#Headers],[industry_sector]])</f>
        <v>Basic Materials</v>
      </c>
      <c r="K16" s="2" t="str">
        <f>bonds[[#This Row],[security name]]&amp;" nc-"&amp;RIGHT(YEAR(bonds[[#This Row],[nxt_call_dt]]),2)</f>
        <v>AKEFP 2 3/4 PERP nc-24</v>
      </c>
      <c r="L16" s="11" cm="1">
        <f t="array" ref="L16">_xll.BDP(bonds[[#This Row],[worksheet get]],bonds[[#Headers],[yas_ispread]])</f>
        <v>300.50603049491025</v>
      </c>
      <c r="M16" s="11" cm="1">
        <f t="array" ref="M16">_xll.BDP(bonds[[#This Row],[worksheet get]],bonds[[#Headers],[blp_i_sprd_mid]])</f>
        <v>300.51638793945313</v>
      </c>
      <c r="N16" s="2" t="str" cm="1">
        <f t="array" ref="N16">_xll.BDP(bonds[[#This Row],[worksheet get]],bonds[[#Headers],[rtg_moody]])</f>
        <v>Baa3</v>
      </c>
      <c r="O16" s="2" t="str" cm="1">
        <f t="array" ref="O16">_xll.BDP(bonds[[#This Row],[worksheet get]],bonds[[#Headers],[rtg_sp]])</f>
        <v>BBB-</v>
      </c>
      <c r="P16" s="2" t="str" cm="1">
        <f t="array" ref="P16">_xll.BDP(bonds[[#This Row],[worksheet get]],bonds[[#Headers],[bb_composite]])</f>
        <v>BBB-</v>
      </c>
      <c r="Q16" s="13" cm="1">
        <f t="array" ref="Q16">_xll.BDP(bonds[[#This Row],[worksheet get]],"interval_avg","calc_interval=30d","market_data_override=blp_i_sprd_mid")</f>
        <v>291.15468965517238</v>
      </c>
      <c r="R16" s="13" cm="1">
        <f t="array" ref="R16">_xll.BDP(bonds[[#This Row],[worksheet get]],"interval_std_dev","calc_interval=30d","market_data_override=blp_i_sprd_mid")</f>
        <v>26.169587287404891</v>
      </c>
      <c r="S16" s="13" cm="1">
        <f t="array" ref="S16">_xll.BDP(bonds[[#This Row],[worksheet get]],"interval_low","calc_interval=30d","market_data_override=blp_i_sprd_mid")</f>
        <v>233.27199999999999</v>
      </c>
      <c r="T16" s="13" cm="1">
        <f t="array" ref="T16">_xll.BDP(bonds[[#This Row],[worksheet get]],"interval_high","calc_interval=30d","market_data_override=blp_i_sprd_mid")</f>
        <v>350.483</v>
      </c>
      <c r="U16" s="13" t="str" cm="1">
        <f t="array" ref="U16">_xll.BDP(bonds[[#This Row],[worksheet get]],bonds[[#Headers],[green_bond_loan_indicator]])</f>
        <v>N</v>
      </c>
    </row>
    <row r="17" spans="1:21" x14ac:dyDescent="0.25">
      <c r="A17" s="2" t="s">
        <v>76</v>
      </c>
      <c r="B17" s="2" t="str" cm="1">
        <f t="array" ref="B17">_xll.BDP(bonds[[#This Row],[worksheet get]],bonds[[#Headers],[ID_ISIN]])</f>
        <v>FR0013478252</v>
      </c>
      <c r="C17" s="2" t="str" cm="1">
        <f t="array" ref="C17">_xll.BDP(bonds[[#This Row],[worksheet get]],bonds[[#Headers],[security name]])</f>
        <v>AKEFP 1 1/2 PERP</v>
      </c>
      <c r="D17" s="2" t="str" cm="1">
        <f t="array" ref="D17">_xll.BDP(bonds[[#This Row],[worksheet get]],bonds[[#Headers],[ticker]])</f>
        <v>AKEFP</v>
      </c>
      <c r="E17" s="2" cm="1">
        <f t="array" ref="E17">_xll.BDP(bonds[[#This Row],[worksheet get]],bonds[[#Headers],[coupon]])</f>
        <v>1.5</v>
      </c>
      <c r="F17" s="7" cm="1">
        <f t="array" ref="F17">_xll.BDP(bonds[[#This Row],[worksheet get]],bonds[[#Headers],[nxt_call_dt]])*1</f>
        <v>45951</v>
      </c>
      <c r="G17" s="2" t="str" cm="1">
        <f t="array" ref="G17">_xll.BDP(bonds[[#This Row],[worksheet get]],bonds[[#Headers],[mty_typ]])</f>
        <v>PERP/CALL</v>
      </c>
      <c r="H17" s="2" t="str" cm="1">
        <f t="array" ref="H17">_xll.BDP(bonds[[#This Row],[worksheet get]],bonds[[#Headers],[crncy]])</f>
        <v>EUR</v>
      </c>
      <c r="I17" s="8" cm="1">
        <f t="array" ref="I17">_xll.BDP(bonds[[#This Row],[worksheet get]],bonds[[#Headers],[amt_outstanding]])</f>
        <v>300000000</v>
      </c>
      <c r="J17" s="2" t="str" cm="1">
        <f t="array" ref="J17">_xll.BDP(bonds[[#This Row],[worksheet get]],bonds[[#Headers],[industry_sector]])</f>
        <v>Basic Materials</v>
      </c>
      <c r="K17" s="2" t="str">
        <f>bonds[[#This Row],[security name]]&amp;" nc-"&amp;RIGHT(YEAR(bonds[[#This Row],[nxt_call_dt]]),2)</f>
        <v>AKEFP 1 1/2 PERP nc-25</v>
      </c>
      <c r="L17" s="11" cm="1">
        <f t="array" ref="L17">_xll.BDP(bonds[[#This Row],[worksheet get]],bonds[[#Headers],[yas_ispread]])</f>
        <v>291.14508210451532</v>
      </c>
      <c r="M17" s="11" cm="1">
        <f t="array" ref="M17">_xll.BDP(bonds[[#This Row],[worksheet get]],bonds[[#Headers],[blp_i_sprd_mid]])</f>
        <v>296.9754638671875</v>
      </c>
      <c r="N17" s="2" t="str" cm="1">
        <f t="array" ref="N17">_xll.BDP(bonds[[#This Row],[worksheet get]],bonds[[#Headers],[rtg_moody]])</f>
        <v>Baa3</v>
      </c>
      <c r="O17" s="2" t="str" cm="1">
        <f t="array" ref="O17">_xll.BDP(bonds[[#This Row],[worksheet get]],bonds[[#Headers],[rtg_sp]])</f>
        <v>BBB-</v>
      </c>
      <c r="P17" s="2" t="str" cm="1">
        <f t="array" ref="P17">_xll.BDP(bonds[[#This Row],[worksheet get]],bonds[[#Headers],[bb_composite]])</f>
        <v>BBB-</v>
      </c>
      <c r="Q17" s="13" cm="1">
        <f t="array" ref="Q17">_xll.BDP(bonds[[#This Row],[worksheet get]],"interval_avg","calc_interval=30d","market_data_override=blp_i_sprd_mid")</f>
        <v>284.83086206896553</v>
      </c>
      <c r="R17" s="13" cm="1">
        <f t="array" ref="R17">_xll.BDP(bonds[[#This Row],[worksheet get]],"interval_std_dev","calc_interval=30d","market_data_override=blp_i_sprd_mid")</f>
        <v>28.919832684168409</v>
      </c>
      <c r="S17" s="13" cm="1">
        <f t="array" ref="S17">_xll.BDP(bonds[[#This Row],[worksheet get]],"interval_low","calc_interval=30d","market_data_override=blp_i_sprd_mid")</f>
        <v>223.679</v>
      </c>
      <c r="T17" s="13" cm="1">
        <f t="array" ref="T17">_xll.BDP(bonds[[#This Row],[worksheet get]],"interval_high","calc_interval=30d","market_data_override=blp_i_sprd_mid")</f>
        <v>347.58699999999999</v>
      </c>
      <c r="U17" s="13" t="str" cm="1">
        <f t="array" ref="U17">_xll.BDP(bonds[[#This Row],[worksheet get]],bonds[[#Headers],[green_bond_loan_indicator]])</f>
        <v>N</v>
      </c>
    </row>
    <row r="18" spans="1:21" x14ac:dyDescent="0.25">
      <c r="A18" s="2" t="s">
        <v>79</v>
      </c>
      <c r="B18" s="2" t="str" cm="1">
        <f t="array" ref="B18">_xll.BDP(bonds[[#This Row],[worksheet get]],bonds[[#Headers],[ID_ISIN]])</f>
        <v>XS1405763019</v>
      </c>
      <c r="C18" s="2" t="str" cm="1">
        <f t="array" ref="C18">_xll.BDP(bonds[[#This Row],[worksheet get]],bonds[[#Headers],[security name]])</f>
        <v>LXSGR 4 1/2 12/06/76</v>
      </c>
      <c r="D18" s="2" t="str" cm="1">
        <f t="array" ref="D18">_xll.BDP(bonds[[#This Row],[worksheet get]],bonds[[#Headers],[ticker]])</f>
        <v>LXSGR</v>
      </c>
      <c r="E18" s="2" cm="1">
        <f t="array" ref="E18">_xll.BDP(bonds[[#This Row],[worksheet get]],bonds[[#Headers],[coupon]])</f>
        <v>4.5</v>
      </c>
      <c r="F18" s="7" cm="1">
        <f t="array" ref="F18">_xll.BDP(bonds[[#This Row],[worksheet get]],bonds[[#Headers],[nxt_call_dt]])*1</f>
        <v>45083</v>
      </c>
      <c r="G18" s="2" t="str" cm="1">
        <f t="array" ref="G18">_xll.BDP(bonds[[#This Row],[worksheet get]],bonds[[#Headers],[mty_typ]])</f>
        <v>CALLABLE</v>
      </c>
      <c r="H18" s="2" t="str" cm="1">
        <f t="array" ref="H18">_xll.BDP(bonds[[#This Row],[worksheet get]],bonds[[#Headers],[crncy]])</f>
        <v>EUR</v>
      </c>
      <c r="I18" s="8" cm="1">
        <f t="array" ref="I18">_xll.BDP(bonds[[#This Row],[worksheet get]],bonds[[#Headers],[amt_outstanding]])</f>
        <v>500000000</v>
      </c>
      <c r="J18" s="2" t="str" cm="1">
        <f t="array" ref="J18">_xll.BDP(bonds[[#This Row],[worksheet get]],bonds[[#Headers],[industry_sector]])</f>
        <v>Basic Materials</v>
      </c>
      <c r="K18" s="2" t="str">
        <f>bonds[[#This Row],[security name]]&amp;" nc-"&amp;RIGHT(YEAR(bonds[[#This Row],[nxt_call_dt]]),2)</f>
        <v>LXSGR 4 1/2 12/06/76 nc-23</v>
      </c>
      <c r="L18" s="11" cm="1">
        <f t="array" ref="L18">_xll.BDP(bonds[[#This Row],[worksheet get]],bonds[[#Headers],[yas_ispread]])</f>
        <v>325.29102450034958</v>
      </c>
      <c r="M18" s="11" cm="1">
        <f t="array" ref="M18">_xll.BDP(bonds[[#This Row],[worksheet get]],bonds[[#Headers],[blp_i_sprd_mid]])</f>
        <v>325.30813598632813</v>
      </c>
      <c r="N18" s="2" t="str" cm="1">
        <f t="array" ref="N18">_xll.BDP(bonds[[#This Row],[worksheet get]],bonds[[#Headers],[rtg_moody]])</f>
        <v>Ba1</v>
      </c>
      <c r="O18" s="2" t="str" cm="1">
        <f t="array" ref="O18">_xll.BDP(bonds[[#This Row],[worksheet get]],bonds[[#Headers],[rtg_sp]])</f>
        <v>BB+</v>
      </c>
      <c r="P18" s="2" t="str" cm="1">
        <f t="array" ref="P18">_xll.BDP(bonds[[#This Row],[worksheet get]],bonds[[#Headers],[bb_composite]])</f>
        <v>BB+</v>
      </c>
      <c r="Q18" s="13" cm="1">
        <f t="array" ref="Q18">_xll.BDP(bonds[[#This Row],[worksheet get]],"interval_avg","calc_interval=30d","market_data_override=blp_i_sprd_mid")</f>
        <v>316.99186206896553</v>
      </c>
      <c r="R18" s="13" cm="1">
        <f t="array" ref="R18">_xll.BDP(bonds[[#This Row],[worksheet get]],"interval_std_dev","calc_interval=30d","market_data_override=blp_i_sprd_mid")</f>
        <v>25.56394998503632</v>
      </c>
      <c r="S18" s="13" cm="1">
        <f t="array" ref="S18">_xll.BDP(bonds[[#This Row],[worksheet get]],"interval_low","calc_interval=30d","market_data_override=blp_i_sprd_mid")</f>
        <v>260.79399999999998</v>
      </c>
      <c r="T18" s="13" cm="1">
        <f t="array" ref="T18">_xll.BDP(bonds[[#This Row],[worksheet get]],"interval_high","calc_interval=30d","market_data_override=blp_i_sprd_mid")</f>
        <v>372.35500000000002</v>
      </c>
      <c r="U18" s="13" t="str" cm="1">
        <f t="array" ref="U18">_xll.BDP(bonds[[#This Row],[worksheet get]],bonds[[#Headers],[green_bond_loan_indicator]])</f>
        <v>N</v>
      </c>
    </row>
    <row r="19" spans="1:21" x14ac:dyDescent="0.25">
      <c r="A19" s="2" t="s">
        <v>81</v>
      </c>
      <c r="B19" s="2" t="str" cm="1">
        <f t="array" ref="B19">_xll.BDP(bonds[[#This Row],[worksheet get]],bonds[[#Headers],[ID_ISIN]])</f>
        <v>XS1713466495</v>
      </c>
      <c r="C19" s="2" t="str" cm="1">
        <f t="array" ref="C19">_xll.BDP(bonds[[#This Row],[worksheet get]],bonds[[#Headers],[security name]])</f>
        <v>LHNVX 3 PERP</v>
      </c>
      <c r="D19" s="2" t="str" cm="1">
        <f t="array" ref="D19">_xll.BDP(bonds[[#This Row],[worksheet get]],bonds[[#Headers],[ticker]])</f>
        <v>LHNVX</v>
      </c>
      <c r="E19" s="2" cm="1">
        <f t="array" ref="E19">_xll.BDP(bonds[[#This Row],[worksheet get]],bonds[[#Headers],[coupon]])</f>
        <v>3</v>
      </c>
      <c r="F19" s="7" cm="1">
        <f t="array" ref="F19">_xll.BDP(bonds[[#This Row],[worksheet get]],bonds[[#Headers],[nxt_call_dt]])*1</f>
        <v>45478</v>
      </c>
      <c r="G19" s="2" t="str" cm="1">
        <f t="array" ref="G19">_xll.BDP(bonds[[#This Row],[worksheet get]],bonds[[#Headers],[mty_typ]])</f>
        <v>PERP/CALL</v>
      </c>
      <c r="H19" s="2" t="str" cm="1">
        <f t="array" ref="H19">_xll.BDP(bonds[[#This Row],[worksheet get]],bonds[[#Headers],[crncy]])</f>
        <v>EUR</v>
      </c>
      <c r="I19" s="8" cm="1">
        <f t="array" ref="I19">_xll.BDP(bonds[[#This Row],[worksheet get]],bonds[[#Headers],[amt_outstanding]])</f>
        <v>500000000</v>
      </c>
      <c r="J19" s="2" t="str" cm="1">
        <f t="array" ref="J19">_xll.BDP(bonds[[#This Row],[worksheet get]],bonds[[#Headers],[industry_sector]])</f>
        <v>Industrial</v>
      </c>
      <c r="K19" s="2" t="str">
        <f>bonds[[#This Row],[security name]]&amp;" nc-"&amp;RIGHT(YEAR(bonds[[#This Row],[nxt_call_dt]]),2)</f>
        <v>LHNVX 3 PERP nc-24</v>
      </c>
      <c r="L19" s="11" cm="1">
        <f t="array" ref="L19">_xll.BDP(bonds[[#This Row],[worksheet get]],bonds[[#Headers],[yas_ispread]])</f>
        <v>308.31504393447517</v>
      </c>
      <c r="M19" s="11" cm="1">
        <f t="array" ref="M19">_xll.BDP(bonds[[#This Row],[worksheet get]],bonds[[#Headers],[blp_i_sprd_mid]])</f>
        <v>308.28451538085938</v>
      </c>
      <c r="N19" s="2" t="str" cm="1">
        <f t="array" ref="N19">_xll.BDP(bonds[[#This Row],[worksheet get]],bonds[[#Headers],[rtg_moody]])</f>
        <v>Ba1</v>
      </c>
      <c r="O19" s="2" t="str" cm="1">
        <f t="array" ref="O19">_xll.BDP(bonds[[#This Row],[worksheet get]],bonds[[#Headers],[rtg_sp]])</f>
        <v>BB+</v>
      </c>
      <c r="P19" s="2" t="str" cm="1">
        <f t="array" ref="P19">_xll.BDP(bonds[[#This Row],[worksheet get]],bonds[[#Headers],[bb_composite]])</f>
        <v>BB+</v>
      </c>
      <c r="Q19" s="13" cm="1">
        <f t="array" ref="Q19">_xll.BDP(bonds[[#This Row],[worksheet get]],"interval_avg","calc_interval=30d","market_data_override=blp_i_sprd_mid")</f>
        <v>308.3747171875001</v>
      </c>
      <c r="R19" s="13" cm="1">
        <f t="array" ref="R19">_xll.BDP(bonds[[#This Row],[worksheet get]],"interval_std_dev","calc_interval=30d","market_data_override=blp_i_sprd_mid")</f>
        <v>23.422841805613178</v>
      </c>
      <c r="S19" s="13" cm="1">
        <f t="array" ref="S19">_xll.BDP(bonds[[#This Row],[worksheet get]],"interval_low","calc_interval=30d","market_data_override=blp_i_sprd_mid")</f>
        <v>273.11399999999998</v>
      </c>
      <c r="T19" s="13" cm="1">
        <f t="array" ref="T19">_xll.BDP(bonds[[#This Row],[worksheet get]],"interval_high","calc_interval=30d","market_data_override=blp_i_sprd_mid")</f>
        <v>367.63200000000001</v>
      </c>
      <c r="U19" s="13" t="str" cm="1">
        <f t="array" ref="U19">_xll.BDP(bonds[[#This Row],[worksheet get]],bonds[[#Headers],[green_bond_loan_indicator]])</f>
        <v>N</v>
      </c>
    </row>
    <row r="20" spans="1:21" x14ac:dyDescent="0.25">
      <c r="A20" s="2" t="s">
        <v>83</v>
      </c>
      <c r="B20" s="2" t="str" cm="1">
        <f t="array" ref="B20">_xll.BDP(bonds[[#This Row],[worksheet get]],bonds[[#Headers],[ID_ISIN]])</f>
        <v>DE000A2GSFF1</v>
      </c>
      <c r="C20" s="2" t="str" cm="1">
        <f t="array" ref="C20">_xll.BDP(bonds[[#This Row],[worksheet get]],bonds[[#Headers],[security name]])</f>
        <v>EVKGR 2 1/8 07/07/77</v>
      </c>
      <c r="D20" s="2" t="str" cm="1">
        <f t="array" ref="D20">_xll.BDP(bonds[[#This Row],[worksheet get]],bonds[[#Headers],[ticker]])</f>
        <v>EVKGR</v>
      </c>
      <c r="E20" s="2" cm="1">
        <f t="array" ref="E20">_xll.BDP(bonds[[#This Row],[worksheet get]],bonds[[#Headers],[coupon]])</f>
        <v>2.125</v>
      </c>
      <c r="F20" s="7" cm="1">
        <f t="array" ref="F20">_xll.BDP(bonds[[#This Row],[worksheet get]],bonds[[#Headers],[nxt_call_dt]])*1</f>
        <v>44780</v>
      </c>
      <c r="G20" s="2" t="str" cm="1">
        <f t="array" ref="G20">_xll.BDP(bonds[[#This Row],[worksheet get]],bonds[[#Headers],[mty_typ]])</f>
        <v>CALLABLE</v>
      </c>
      <c r="H20" s="2" t="str" cm="1">
        <f t="array" ref="H20">_xll.BDP(bonds[[#This Row],[worksheet get]],bonds[[#Headers],[crncy]])</f>
        <v>EUR</v>
      </c>
      <c r="I20" s="8" cm="1">
        <f t="array" ref="I20">_xll.BDP(bonds[[#This Row],[worksheet get]],bonds[[#Headers],[amt_outstanding]])</f>
        <v>500000000</v>
      </c>
      <c r="J20" s="2" t="str" cm="1">
        <f t="array" ref="J20">_xll.BDP(bonds[[#This Row],[worksheet get]],bonds[[#Headers],[industry_sector]])</f>
        <v>Basic Materials</v>
      </c>
      <c r="K20" s="2" t="str">
        <f>bonds[[#This Row],[security name]]&amp;" nc-"&amp;RIGHT(YEAR(bonds[[#This Row],[nxt_call_dt]]),2)</f>
        <v>EVKGR 2 1/8 07/07/77 nc-22</v>
      </c>
      <c r="L20" s="11" cm="1">
        <f t="array" ref="L20">_xll.BDP(bonds[[#This Row],[worksheet get]],bonds[[#Headers],[yas_ispread]])</f>
        <v>304.98279490372926</v>
      </c>
      <c r="M20" s="11" cm="1">
        <f t="array" ref="M20">_xll.BDP(bonds[[#This Row],[worksheet get]],bonds[[#Headers],[blp_i_sprd_mid]])</f>
        <v>312.7838134765625</v>
      </c>
      <c r="N20" s="2" t="str" cm="1">
        <f t="array" ref="N20">_xll.BDP(bonds[[#This Row],[worksheet get]],bonds[[#Headers],[rtg_moody]])</f>
        <v>Baa3</v>
      </c>
      <c r="O20" s="2" t="str" cm="1">
        <f t="array" ref="O20">_xll.BDP(bonds[[#This Row],[worksheet get]],bonds[[#Headers],[rtg_sp]])</f>
        <v>BBB-</v>
      </c>
      <c r="P20" s="2" t="str" cm="1">
        <f t="array" ref="P20">_xll.BDP(bonds[[#This Row],[worksheet get]],bonds[[#Headers],[bb_composite]])</f>
        <v>BBB-</v>
      </c>
      <c r="Q20" s="13" cm="1">
        <f t="array" ref="Q20">_xll.BDP(bonds[[#This Row],[worksheet get]],"interval_avg","calc_interval=30d","market_data_override=blp_i_sprd_mid")</f>
        <v>311.05310344827586</v>
      </c>
      <c r="R20" s="13" cm="1">
        <f t="array" ref="R20">_xll.BDP(bonds[[#This Row],[worksheet get]],"interval_std_dev","calc_interval=30d","market_data_override=blp_i_sprd_mid")</f>
        <v>38.804801468692382</v>
      </c>
      <c r="S20" s="13" cm="1">
        <f t="array" ref="S20">_xll.BDP(bonds[[#This Row],[worksheet get]],"interval_low","calc_interval=30d","market_data_override=blp_i_sprd_mid")</f>
        <v>232.89099999999999</v>
      </c>
      <c r="T20" s="13" cm="1">
        <f t="array" ref="T20">_xll.BDP(bonds[[#This Row],[worksheet get]],"interval_high","calc_interval=30d","market_data_override=blp_i_sprd_mid")</f>
        <v>385.28899999999999</v>
      </c>
      <c r="U20" s="13" t="str" cm="1">
        <f t="array" ref="U20">_xll.BDP(bonds[[#This Row],[worksheet get]],bonds[[#Headers],[green_bond_loan_indicator]])</f>
        <v>N</v>
      </c>
    </row>
    <row r="21" spans="1:21" x14ac:dyDescent="0.25">
      <c r="A21" s="2" t="s">
        <v>85</v>
      </c>
      <c r="B21" s="2" t="str" cm="1">
        <f t="array" ref="B21">_xll.BDP(bonds[[#This Row],[worksheet get]],bonds[[#Headers],[ID_ISIN]])</f>
        <v>XS2051471105</v>
      </c>
      <c r="C21" s="2" t="str" cm="1">
        <f t="array" ref="C21">_xll.BDP(bonds[[#This Row],[worksheet get]],bonds[[#Headers],[security name]])</f>
        <v>ERFFP 2 7/8 PERP</v>
      </c>
      <c r="D21" s="2" t="str" cm="1">
        <f t="array" ref="D21">_xll.BDP(bonds[[#This Row],[worksheet get]],bonds[[#Headers],[ticker]])</f>
        <v>ERFFP</v>
      </c>
      <c r="E21" s="2" cm="1">
        <f t="array" ref="E21">_xll.BDP(bonds[[#This Row],[worksheet get]],bonds[[#Headers],[coupon]])</f>
        <v>2.875</v>
      </c>
      <c r="F21" s="7" cm="1">
        <f t="array" ref="F21">_xll.BDP(bonds[[#This Row],[worksheet get]],bonds[[#Headers],[nxt_call_dt]])*1</f>
        <v>44784</v>
      </c>
      <c r="G21" s="2" t="str" cm="1">
        <f t="array" ref="G21">_xll.BDP(bonds[[#This Row],[worksheet get]],bonds[[#Headers],[mty_typ]])</f>
        <v>PERP/CALL</v>
      </c>
      <c r="H21" s="2" t="str" cm="1">
        <f t="array" ref="H21">_xll.BDP(bonds[[#This Row],[worksheet get]],bonds[[#Headers],[crncy]])</f>
        <v>EUR</v>
      </c>
      <c r="I21" s="8" cm="1">
        <f t="array" ref="I21">_xll.BDP(bonds[[#This Row],[worksheet get]],bonds[[#Headers],[amt_outstanding]])</f>
        <v>300000000</v>
      </c>
      <c r="J21" s="2" t="str" cm="1">
        <f t="array" ref="J21">_xll.BDP(bonds[[#This Row],[worksheet get]],bonds[[#Headers],[industry_sector]])</f>
        <v>Consumer, Non-cyclical</v>
      </c>
      <c r="K21" s="2" t="str">
        <f>bonds[[#This Row],[security name]]&amp;" nc-"&amp;RIGHT(YEAR(bonds[[#This Row],[nxt_call_dt]]),2)</f>
        <v>ERFFP 2 7/8 PERP nc-22</v>
      </c>
      <c r="L21" s="11" cm="1">
        <f t="array" ref="L21">_xll.BDP(bonds[[#This Row],[worksheet get]],bonds[[#Headers],[yas_ispread]])</f>
        <v>423.71405062033693</v>
      </c>
      <c r="M21" s="11" cm="1">
        <f t="array" ref="M21">_xll.BDP(bonds[[#This Row],[worksheet get]],bonds[[#Headers],[blp_i_sprd_mid]])</f>
        <v>427.97613525390625</v>
      </c>
      <c r="N21" s="2" t="str" cm="1">
        <f t="array" ref="N21">_xll.BDP(bonds[[#This Row],[worksheet get]],bonds[[#Headers],[rtg_moody]])</f>
        <v>#N/A N/A</v>
      </c>
      <c r="O21" s="2" t="str" cm="1">
        <f t="array" ref="O21">_xll.BDP(bonds[[#This Row],[worksheet get]],bonds[[#Headers],[rtg_sp]])</f>
        <v>#N/A N/A</v>
      </c>
      <c r="P21" s="2" t="str" cm="1">
        <f t="array" ref="P21">_xll.BDP(bonds[[#This Row],[worksheet get]],bonds[[#Headers],[bb_composite]])</f>
        <v>#N/A N/A</v>
      </c>
      <c r="Q21" s="13" cm="1">
        <f t="array" ref="Q21">_xll.BDP(bonds[[#This Row],[worksheet get]],"interval_avg","calc_interval=30d","market_data_override=blp_i_sprd_mid")</f>
        <v>452.04530852050772</v>
      </c>
      <c r="R21" s="13" cm="1">
        <f t="array" ref="R21">_xll.BDP(bonds[[#This Row],[worksheet get]],"interval_std_dev","calc_interval=30d","market_data_override=blp_i_sprd_mid")</f>
        <v>28.814051279514612</v>
      </c>
      <c r="S21" s="13" cm="1">
        <f t="array" ref="S21">_xll.BDP(bonds[[#This Row],[worksheet get]],"interval_low","calc_interval=30d","market_data_override=blp_i_sprd_mid")</f>
        <v>405.45299999999997</v>
      </c>
      <c r="T21" s="13" cm="1">
        <f t="array" ref="T21">_xll.BDP(bonds[[#This Row],[worksheet get]],"interval_high","calc_interval=30d","market_data_override=blp_i_sprd_mid")</f>
        <v>516.24099999999999</v>
      </c>
      <c r="U21" s="13" t="str" cm="1">
        <f t="array" ref="U21">_xll.BDP(bonds[[#This Row],[worksheet get]],bonds[[#Headers],[green_bond_loan_indicator]])</f>
        <v>N</v>
      </c>
    </row>
    <row r="22" spans="1:21" x14ac:dyDescent="0.25">
      <c r="A22" s="2" t="s">
        <v>87</v>
      </c>
      <c r="B22" s="2" t="str" cm="1">
        <f t="array" ref="B22">_xll.BDP(bonds[[#This Row],[worksheet get]],bonds[[#Headers],[ID_ISIN]])</f>
        <v>XS1224953882</v>
      </c>
      <c r="C22" s="2" t="str" cm="1">
        <f t="array" ref="C22">_xll.BDP(bonds[[#This Row],[worksheet get]],bonds[[#Headers],[security name]])</f>
        <v>ERFFP 4 7/8 PERP</v>
      </c>
      <c r="D22" s="2" t="str" cm="1">
        <f t="array" ref="D22">_xll.BDP(bonds[[#This Row],[worksheet get]],bonds[[#Headers],[ticker]])</f>
        <v>ERFFP</v>
      </c>
      <c r="E22" s="2" cm="1">
        <f t="array" ref="E22">_xll.BDP(bonds[[#This Row],[worksheet get]],bonds[[#Headers],[coupon]])</f>
        <v>4.875</v>
      </c>
      <c r="F22" s="7" cm="1">
        <f t="array" ref="F22">_xll.BDP(bonds[[#This Row],[worksheet get]],bonds[[#Headers],[nxt_call_dt]])*1</f>
        <v>45045</v>
      </c>
      <c r="G22" s="2" t="str" cm="1">
        <f t="array" ref="G22">_xll.BDP(bonds[[#This Row],[worksheet get]],bonds[[#Headers],[mty_typ]])</f>
        <v>PERP/CALL</v>
      </c>
      <c r="H22" s="2" t="str" cm="1">
        <f t="array" ref="H22">_xll.BDP(bonds[[#This Row],[worksheet get]],bonds[[#Headers],[crncy]])</f>
        <v>EUR</v>
      </c>
      <c r="I22" s="8" cm="1">
        <f t="array" ref="I22">_xll.BDP(bonds[[#This Row],[worksheet get]],bonds[[#Headers],[amt_outstanding]])</f>
        <v>300000000</v>
      </c>
      <c r="J22" s="2" t="str" cm="1">
        <f t="array" ref="J22">_xll.BDP(bonds[[#This Row],[worksheet get]],bonds[[#Headers],[industry_sector]])</f>
        <v>Consumer, Non-cyclical</v>
      </c>
      <c r="K22" s="2" t="str">
        <f>bonds[[#This Row],[security name]]&amp;" nc-"&amp;RIGHT(YEAR(bonds[[#This Row],[nxt_call_dt]]),2)</f>
        <v>ERFFP 4 7/8 PERP nc-23</v>
      </c>
      <c r="L22" s="11" cm="1">
        <f t="array" ref="L22">_xll.BDP(bonds[[#This Row],[worksheet get]],bonds[[#Headers],[yas_ispread]])</f>
        <v>353.2911070174747</v>
      </c>
      <c r="M22" s="11" cm="1">
        <f t="array" ref="M22">_xll.BDP(bonds[[#This Row],[worksheet get]],bonds[[#Headers],[blp_i_sprd_mid]])</f>
        <v>354.08328247070313</v>
      </c>
      <c r="N22" s="2" t="str" cm="1">
        <f t="array" ref="N22">_xll.BDP(bonds[[#This Row],[worksheet get]],bonds[[#Headers],[rtg_moody]])</f>
        <v>#N/A N/A</v>
      </c>
      <c r="O22" s="2" t="str" cm="1">
        <f t="array" ref="O22">_xll.BDP(bonds[[#This Row],[worksheet get]],bonds[[#Headers],[rtg_sp]])</f>
        <v>#N/A N/A</v>
      </c>
      <c r="P22" s="2" t="str" cm="1">
        <f t="array" ref="P22">_xll.BDP(bonds[[#This Row],[worksheet get]],bonds[[#Headers],[bb_composite]])</f>
        <v>#N/A N/A</v>
      </c>
      <c r="Q22" s="13" cm="1">
        <f t="array" ref="Q22">_xll.BDP(bonds[[#This Row],[worksheet get]],"interval_avg","calc_interval=30d","market_data_override=blp_i_sprd_mid")</f>
        <v>386.66534274902341</v>
      </c>
      <c r="R22" s="13" cm="1">
        <f t="array" ref="R22">_xll.BDP(bonds[[#This Row],[worksheet get]],"interval_std_dev","calc_interval=30d","market_data_override=blp_i_sprd_mid")</f>
        <v>28.62550408990543</v>
      </c>
      <c r="S22" s="13" cm="1">
        <f t="array" ref="S22">_xll.BDP(bonds[[#This Row],[worksheet get]],"interval_low","calc_interval=30d","market_data_override=blp_i_sprd_mid")</f>
        <v>340.577</v>
      </c>
      <c r="T22" s="13" cm="1">
        <f t="array" ref="T22">_xll.BDP(bonds[[#This Row],[worksheet get]],"interval_high","calc_interval=30d","market_data_override=blp_i_sprd_mid")</f>
        <v>449.31200000000001</v>
      </c>
      <c r="U22" s="13" t="str" cm="1">
        <f t="array" ref="U22">_xll.BDP(bonds[[#This Row],[worksheet get]],bonds[[#Headers],[green_bond_loan_indicator]])</f>
        <v>N</v>
      </c>
    </row>
    <row r="23" spans="1:21" x14ac:dyDescent="0.25">
      <c r="A23" s="2" t="s">
        <v>89</v>
      </c>
      <c r="B23" s="2" t="str" cm="1">
        <f t="array" ref="B23">_xll.BDP(bonds[[#This Row],[worksheet get]],bonds[[#Headers],[ID_ISIN]])</f>
        <v>XS1716945586</v>
      </c>
      <c r="C23" s="2" t="str" cm="1">
        <f t="array" ref="C23">_xll.BDP(bonds[[#This Row],[worksheet get]],bonds[[#Headers],[security name]])</f>
        <v>ERFFP 3 1/4 PERP</v>
      </c>
      <c r="D23" s="2" t="str" cm="1">
        <f t="array" ref="D23">_xll.BDP(bonds[[#This Row],[worksheet get]],bonds[[#Headers],[ticker]])</f>
        <v>ERFFP</v>
      </c>
      <c r="E23" s="2" cm="1">
        <f t="array" ref="E23">_xll.BDP(bonds[[#This Row],[worksheet get]],bonds[[#Headers],[coupon]])</f>
        <v>3.25</v>
      </c>
      <c r="F23" s="7" cm="1">
        <f t="array" ref="F23">_xll.BDP(bonds[[#This Row],[worksheet get]],bonds[[#Headers],[nxt_call_dt]])*1</f>
        <v>45974</v>
      </c>
      <c r="G23" s="2" t="str" cm="1">
        <f t="array" ref="G23">_xll.BDP(bonds[[#This Row],[worksheet get]],bonds[[#Headers],[mty_typ]])</f>
        <v>PERP/CALL</v>
      </c>
      <c r="H23" s="2" t="str" cm="1">
        <f t="array" ref="H23">_xll.BDP(bonds[[#This Row],[worksheet get]],bonds[[#Headers],[crncy]])</f>
        <v>EUR</v>
      </c>
      <c r="I23" s="8" cm="1">
        <f t="array" ref="I23">_xll.BDP(bonds[[#This Row],[worksheet get]],bonds[[#Headers],[amt_outstanding]])</f>
        <v>400000000</v>
      </c>
      <c r="J23" s="2" t="str" cm="1">
        <f t="array" ref="J23">_xll.BDP(bonds[[#This Row],[worksheet get]],bonds[[#Headers],[industry_sector]])</f>
        <v>Consumer, Non-cyclical</v>
      </c>
      <c r="K23" s="2" t="str">
        <f>bonds[[#This Row],[security name]]&amp;" nc-"&amp;RIGHT(YEAR(bonds[[#This Row],[nxt_call_dt]]),2)</f>
        <v>ERFFP 3 1/4 PERP nc-25</v>
      </c>
      <c r="L23" s="11" cm="1">
        <f t="array" ref="L23">_xll.BDP(bonds[[#This Row],[worksheet get]],bonds[[#Headers],[yas_ispread]])</f>
        <v>433.89597312919426</v>
      </c>
      <c r="M23" s="11" cm="1">
        <f t="array" ref="M23">_xll.BDP(bonds[[#This Row],[worksheet get]],bonds[[#Headers],[blp_i_sprd_mid]])</f>
        <v>434.85101318359375</v>
      </c>
      <c r="N23" s="2" t="str" cm="1">
        <f t="array" ref="N23">_xll.BDP(bonds[[#This Row],[worksheet get]],bonds[[#Headers],[rtg_moody]])</f>
        <v>#N/A N/A</v>
      </c>
      <c r="O23" s="2" t="str" cm="1">
        <f t="array" ref="O23">_xll.BDP(bonds[[#This Row],[worksheet get]],bonds[[#Headers],[rtg_sp]])</f>
        <v>#N/A N/A</v>
      </c>
      <c r="P23" s="2" t="str" cm="1">
        <f t="array" ref="P23">_xll.BDP(bonds[[#This Row],[worksheet get]],bonds[[#Headers],[bb_composite]])</f>
        <v>#N/A N/A</v>
      </c>
      <c r="Q23" s="13" cm="1">
        <f t="array" ref="Q23">_xll.BDP(bonds[[#This Row],[worksheet get]],"interval_avg","calc_interval=30d","market_data_override=blp_i_sprd_mid")</f>
        <v>452.25565842285164</v>
      </c>
      <c r="R23" s="13" cm="1">
        <f t="array" ref="R23">_xll.BDP(bonds[[#This Row],[worksheet get]],"interval_std_dev","calc_interval=30d","market_data_override=blp_i_sprd_mid")</f>
        <v>24.685519383439051</v>
      </c>
      <c r="S23" s="13" cm="1">
        <f t="array" ref="S23">_xll.BDP(bonds[[#This Row],[worksheet get]],"interval_low","calc_interval=30d","market_data_override=blp_i_sprd_mid")</f>
        <v>419.93700000000001</v>
      </c>
      <c r="T23" s="13" cm="1">
        <f t="array" ref="T23">_xll.BDP(bonds[[#This Row],[worksheet get]],"interval_high","calc_interval=30d","market_data_override=blp_i_sprd_mid")</f>
        <v>509.791</v>
      </c>
      <c r="U23" s="13" t="str" cm="1">
        <f t="array" ref="U23">_xll.BDP(bonds[[#This Row],[worksheet get]],bonds[[#Headers],[green_bond_loan_indicator]])</f>
        <v>N</v>
      </c>
    </row>
    <row r="24" spans="1:21" x14ac:dyDescent="0.25">
      <c r="A24" s="2" t="s">
        <v>91</v>
      </c>
      <c r="B24" s="2" t="str" cm="1">
        <f t="array" ref="B24">_xll.BDP(bonds[[#This Row],[worksheet get]],bonds[[#Headers],[ID_ISIN]])</f>
        <v>FR0013292828</v>
      </c>
      <c r="C24" s="2" t="str" cm="1">
        <f t="array" ref="C24">_xll.BDP(bonds[[#This Row],[worksheet get]],bonds[[#Headers],[security name]])</f>
        <v>BNFP 1 3/4 PERP</v>
      </c>
      <c r="D24" s="2" t="str" cm="1">
        <f t="array" ref="D24">_xll.BDP(bonds[[#This Row],[worksheet get]],bonds[[#Headers],[ticker]])</f>
        <v>BNFP</v>
      </c>
      <c r="E24" s="2" cm="1">
        <f t="array" ref="E24">_xll.BDP(bonds[[#This Row],[worksheet get]],bonds[[#Headers],[coupon]])</f>
        <v>1.75</v>
      </c>
      <c r="F24" s="7" cm="1">
        <f t="array" ref="F24">_xll.BDP(bonds[[#This Row],[worksheet get]],bonds[[#Headers],[nxt_call_dt]])*1</f>
        <v>45012</v>
      </c>
      <c r="G24" s="2" t="str" cm="1">
        <f t="array" ref="G24">_xll.BDP(bonds[[#This Row],[worksheet get]],bonds[[#Headers],[mty_typ]])</f>
        <v>PERP/CALL</v>
      </c>
      <c r="H24" s="2" t="str" cm="1">
        <f t="array" ref="H24">_xll.BDP(bonds[[#This Row],[worksheet get]],bonds[[#Headers],[crncy]])</f>
        <v>EUR</v>
      </c>
      <c r="I24" s="8" cm="1">
        <f t="array" ref="I24">_xll.BDP(bonds[[#This Row],[worksheet get]],bonds[[#Headers],[amt_outstanding]])</f>
        <v>1250000000</v>
      </c>
      <c r="J24" s="2" t="str" cm="1">
        <f t="array" ref="J24">_xll.BDP(bonds[[#This Row],[worksheet get]],bonds[[#Headers],[industry_sector]])</f>
        <v>Consumer, Non-cyclical</v>
      </c>
      <c r="K24" s="2" t="str">
        <f>bonds[[#This Row],[security name]]&amp;" nc-"&amp;RIGHT(YEAR(bonds[[#This Row],[nxt_call_dt]]),2)</f>
        <v>BNFP 1 3/4 PERP nc-23</v>
      </c>
      <c r="L24" s="11" cm="1">
        <f t="array" ref="L24">_xll.BDP(bonds[[#This Row],[worksheet get]],bonds[[#Headers],[yas_ispread]])</f>
        <v>212.35358563900797</v>
      </c>
      <c r="M24" s="11" cm="1">
        <f t="array" ref="M24">_xll.BDP(bonds[[#This Row],[worksheet get]],bonds[[#Headers],[blp_i_sprd_mid]])</f>
        <v>212.73809814453125</v>
      </c>
      <c r="N24" s="2" t="str" cm="1">
        <f t="array" ref="N24">_xll.BDP(bonds[[#This Row],[worksheet get]],bonds[[#Headers],[rtg_moody]])</f>
        <v>Baa3</v>
      </c>
      <c r="O24" s="2" t="str" cm="1">
        <f t="array" ref="O24">_xll.BDP(bonds[[#This Row],[worksheet get]],bonds[[#Headers],[rtg_sp]])</f>
        <v>BBB-</v>
      </c>
      <c r="P24" s="2" t="str" cm="1">
        <f t="array" ref="P24">_xll.BDP(bonds[[#This Row],[worksheet get]],bonds[[#Headers],[bb_composite]])</f>
        <v>BBB-</v>
      </c>
      <c r="Q24" s="13" cm="1">
        <f t="array" ref="Q24">_xll.BDP(bonds[[#This Row],[worksheet get]],"interval_avg","calc_interval=30d","market_data_override=blp_i_sprd_mid")</f>
        <v>206.20731034482756</v>
      </c>
      <c r="R24" s="13" cm="1">
        <f t="array" ref="R24">_xll.BDP(bonds[[#This Row],[worksheet get]],"interval_std_dev","calc_interval=30d","market_data_override=blp_i_sprd_mid")</f>
        <v>22.104287593301649</v>
      </c>
      <c r="S24" s="13" cm="1">
        <f t="array" ref="S24">_xll.BDP(bonds[[#This Row],[worksheet get]],"interval_low","calc_interval=30d","market_data_override=blp_i_sprd_mid")</f>
        <v>152.69300000000001</v>
      </c>
      <c r="T24" s="13" cm="1">
        <f t="array" ref="T24">_xll.BDP(bonds[[#This Row],[worksheet get]],"interval_high","calc_interval=30d","market_data_override=blp_i_sprd_mid")</f>
        <v>232.60900000000001</v>
      </c>
      <c r="U24" s="13" t="str" cm="1">
        <f t="array" ref="U24">_xll.BDP(bonds[[#This Row],[worksheet get]],bonds[[#Headers],[green_bond_loan_indicator]])</f>
        <v>N</v>
      </c>
    </row>
    <row r="25" spans="1:21" x14ac:dyDescent="0.25">
      <c r="A25" s="2" t="s">
        <v>93</v>
      </c>
      <c r="B25" s="2" t="str" cm="1">
        <f t="array" ref="B25">_xll.BDP(bonds[[#This Row],[worksheet get]],bonds[[#Headers],[ID_ISIN]])</f>
        <v>XS1797663967</v>
      </c>
      <c r="C25" s="2" t="str" cm="1">
        <f t="array" ref="C25">_xll.BDP(bonds[[#This Row],[worksheet get]],bonds[[#Headers],[security name]])</f>
        <v>ECLEAR 2 5/8 04/11/48</v>
      </c>
      <c r="D25" s="2" t="str" cm="1">
        <f t="array" ref="D25">_xll.BDP(bonds[[#This Row],[worksheet get]],bonds[[#Headers],[ticker]])</f>
        <v>ECLEAR</v>
      </c>
      <c r="E25" s="2" cm="1">
        <f t="array" ref="E25">_xll.BDP(bonds[[#This Row],[worksheet get]],bonds[[#Headers],[coupon]])</f>
        <v>2.625</v>
      </c>
      <c r="F25" s="7" cm="1">
        <f t="array" ref="F25">_xll.BDP(bonds[[#This Row],[worksheet get]],bonds[[#Headers],[nxt_call_dt]])*1</f>
        <v>46854</v>
      </c>
      <c r="G25" s="2" t="str" cm="1">
        <f t="array" ref="G25">_xll.BDP(bonds[[#This Row],[worksheet get]],bonds[[#Headers],[mty_typ]])</f>
        <v>CALLABLE</v>
      </c>
      <c r="H25" s="2" t="str" cm="1">
        <f t="array" ref="H25">_xll.BDP(bonds[[#This Row],[worksheet get]],bonds[[#Headers],[crncy]])</f>
        <v>EUR</v>
      </c>
      <c r="I25" s="8" cm="1">
        <f t="array" ref="I25">_xll.BDP(bonds[[#This Row],[worksheet get]],bonds[[#Headers],[amt_outstanding]])</f>
        <v>400000000</v>
      </c>
      <c r="J25" s="2" t="str" cm="1">
        <f t="array" ref="J25">_xll.BDP(bonds[[#This Row],[worksheet get]],bonds[[#Headers],[industry_sector]])</f>
        <v>Financial</v>
      </c>
      <c r="K25" s="2" t="str">
        <f>bonds[[#This Row],[security name]]&amp;" nc-"&amp;RIGHT(YEAR(bonds[[#This Row],[nxt_call_dt]]),2)</f>
        <v>ECLEAR 2 5/8 04/11/48 nc-28</v>
      </c>
      <c r="L25" s="11" cm="1">
        <f t="array" ref="L25">_xll.BDP(bonds[[#This Row],[worksheet get]],bonds[[#Headers],[yas_ispread]])</f>
        <v>193.10642716649613</v>
      </c>
      <c r="M25" s="11" cm="1">
        <f t="array" ref="M25">_xll.BDP(bonds[[#This Row],[worksheet get]],bonds[[#Headers],[blp_i_sprd_mid]])</f>
        <v>193.34312438964844</v>
      </c>
      <c r="N25" s="2" t="str" cm="1">
        <f t="array" ref="N25">_xll.BDP(bonds[[#This Row],[worksheet get]],bonds[[#Headers],[rtg_moody]])</f>
        <v>#N/A N/A</v>
      </c>
      <c r="O25" s="2" t="str" cm="1">
        <f t="array" ref="O25">_xll.BDP(bonds[[#This Row],[worksheet get]],bonds[[#Headers],[rtg_sp]])</f>
        <v>A</v>
      </c>
      <c r="P25" s="2" t="str" cm="1">
        <f t="array" ref="P25">_xll.BDP(bonds[[#This Row],[worksheet get]],bonds[[#Headers],[bb_composite]])</f>
        <v>A</v>
      </c>
      <c r="Q25" s="13" cm="1">
        <f t="array" ref="Q25">_xll.BDP(bonds[[#This Row],[worksheet get]],"interval_avg","calc_interval=30d","market_data_override=blp_i_sprd_mid")</f>
        <v>199.83558147786459</v>
      </c>
      <c r="R25" s="13" cm="1">
        <f t="array" ref="R25">_xll.BDP(bonds[[#This Row],[worksheet get]],"interval_std_dev","calc_interval=30d","market_data_override=blp_i_sprd_mid")</f>
        <v>16.616511527704141</v>
      </c>
      <c r="S25" s="13" cm="1">
        <f t="array" ref="S25">_xll.BDP(bonds[[#This Row],[worksheet get]],"interval_low","calc_interval=30d","market_data_override=blp_i_sprd_mid")</f>
        <v>174.727</v>
      </c>
      <c r="T25" s="13" cm="1">
        <f t="array" ref="T25">_xll.BDP(bonds[[#This Row],[worksheet get]],"interval_high","calc_interval=30d","market_data_override=blp_i_sprd_mid")</f>
        <v>234.596</v>
      </c>
      <c r="U25" s="13" t="str" cm="1">
        <f t="array" ref="U25">_xll.BDP(bonds[[#This Row],[worksheet get]],bonds[[#Headers],[green_bond_loan_indicator]])</f>
        <v>N</v>
      </c>
    </row>
    <row r="26" spans="1:21" x14ac:dyDescent="0.25">
      <c r="A26" s="2" t="s">
        <v>95</v>
      </c>
      <c r="B26" s="2" t="str" cm="1">
        <f t="array" ref="B26">_xll.BDP(bonds[[#This Row],[worksheet get]],bonds[[#Headers],[ID_ISIN]])</f>
        <v>DE000A161W62</v>
      </c>
      <c r="C26" s="2" t="str" cm="1">
        <f t="array" ref="C26">_xll.BDP(bonds[[#This Row],[worksheet get]],bonds[[#Headers],[security name]])</f>
        <v>DBOERS 2 3/4 02/05/41</v>
      </c>
      <c r="D26" s="2" t="str" cm="1">
        <f t="array" ref="D26">_xll.BDP(bonds[[#This Row],[worksheet get]],bonds[[#Headers],[ticker]])</f>
        <v>DBOERS</v>
      </c>
      <c r="E26" s="2" cm="1">
        <f t="array" ref="E26">_xll.BDP(bonds[[#This Row],[worksheet get]],bonds[[#Headers],[coupon]])</f>
        <v>2.75</v>
      </c>
      <c r="F26" s="7" cm="1">
        <f t="array" ref="F26">_xll.BDP(bonds[[#This Row],[worksheet get]],bonds[[#Headers],[nxt_call_dt]])*1</f>
        <v>44140</v>
      </c>
      <c r="G26" s="2" t="str" cm="1">
        <f t="array" ref="G26">_xll.BDP(bonds[[#This Row],[worksheet get]],bonds[[#Headers],[mty_typ]])</f>
        <v>CALLABLE</v>
      </c>
      <c r="H26" s="2" t="str" cm="1">
        <f t="array" ref="H26">_xll.BDP(bonds[[#This Row],[worksheet get]],bonds[[#Headers],[crncy]])</f>
        <v>EUR</v>
      </c>
      <c r="I26" s="8" cm="1">
        <f t="array" ref="I26">_xll.BDP(bonds[[#This Row],[worksheet get]],bonds[[#Headers],[amt_outstanding]])</f>
        <v>315063000</v>
      </c>
      <c r="J26" s="2" t="str" cm="1">
        <f t="array" ref="J26">_xll.BDP(bonds[[#This Row],[worksheet get]],bonds[[#Headers],[industry_sector]])</f>
        <v>Financial</v>
      </c>
      <c r="K26" s="2" t="str">
        <f>bonds[[#This Row],[security name]]&amp;" nc-"&amp;RIGHT(YEAR(bonds[[#This Row],[nxt_call_dt]]),2)</f>
        <v>DBOERS 2 3/4 02/05/41 nc-20</v>
      </c>
      <c r="L26" s="11" cm="1">
        <f t="array" ref="L26">_xll.BDP(bonds[[#This Row],[worksheet get]],bonds[[#Headers],[yas_ispread]])</f>
        <v>47.013230793768372</v>
      </c>
      <c r="M26" s="11" cm="1">
        <f t="array" ref="M26">_xll.BDP(bonds[[#This Row],[worksheet get]],bonds[[#Headers],[blp_i_sprd_mid]])</f>
        <v>54.953292846679688</v>
      </c>
      <c r="N26" s="2" t="str" cm="1">
        <f t="array" ref="N26">_xll.BDP(bonds[[#This Row],[worksheet get]],bonds[[#Headers],[rtg_moody]])</f>
        <v>#N/A N/A</v>
      </c>
      <c r="O26" s="2" t="str" cm="1">
        <f t="array" ref="O26">_xll.BDP(bonds[[#This Row],[worksheet get]],bonds[[#Headers],[rtg_sp]])</f>
        <v>A+</v>
      </c>
      <c r="P26" s="2" t="str" cm="1">
        <f t="array" ref="P26">_xll.BDP(bonds[[#This Row],[worksheet get]],bonds[[#Headers],[bb_composite]])</f>
        <v>NR</v>
      </c>
      <c r="Q26" s="13" cm="1">
        <f t="array" ref="Q26">_xll.BDP(bonds[[#This Row],[worksheet get]],"interval_avg","calc_interval=30d","market_data_override=blp_i_sprd_mid")</f>
        <v>74.95810344827585</v>
      </c>
      <c r="R26" s="13" cm="1">
        <f t="array" ref="R26">_xll.BDP(bonds[[#This Row],[worksheet get]],"interval_std_dev","calc_interval=30d","market_data_override=blp_i_sprd_mid")</f>
        <v>38.259168976996158</v>
      </c>
      <c r="S26" s="13" cm="1">
        <f t="array" ref="S26">_xll.BDP(bonds[[#This Row],[worksheet get]],"interval_low","calc_interval=30d","market_data_override=blp_i_sprd_mid")</f>
        <v>20.178999999999998</v>
      </c>
      <c r="T26" s="13" cm="1">
        <f t="array" ref="T26">_xll.BDP(bonds[[#This Row],[worksheet get]],"interval_high","calc_interval=30d","market_data_override=blp_i_sprd_mid")</f>
        <v>149.37200000000001</v>
      </c>
      <c r="U26" s="13" t="str" cm="1">
        <f t="array" ref="U26">_xll.BDP(bonds[[#This Row],[worksheet get]],bonds[[#Headers],[green_bond_loan_indicator]])</f>
        <v>N</v>
      </c>
    </row>
    <row r="27" spans="1:21" x14ac:dyDescent="0.25">
      <c r="A27" s="2" t="s">
        <v>97</v>
      </c>
      <c r="B27" s="2" t="str" cm="1">
        <f t="array" ref="B27">_xll.BDP(bonds[[#This Row],[worksheet get]],bonds[[#Headers],[ID_ISIN]])</f>
        <v>DE000A289N78</v>
      </c>
      <c r="C27" s="2" t="str" cm="1">
        <f t="array" ref="C27">_xll.BDP(bonds[[#This Row],[worksheet get]],bonds[[#Headers],[security name]])</f>
        <v>DBOERS 1 1/4 06/16/47</v>
      </c>
      <c r="D27" s="2" t="str" cm="1">
        <f t="array" ref="D27">_xll.BDP(bonds[[#This Row],[worksheet get]],bonds[[#Headers],[ticker]])</f>
        <v>DBOERS</v>
      </c>
      <c r="E27" s="2" cm="1">
        <f t="array" ref="E27">_xll.BDP(bonds[[#This Row],[worksheet get]],bonds[[#Headers],[coupon]])</f>
        <v>1.25</v>
      </c>
      <c r="F27" s="7" cm="1">
        <f t="array" ref="F27">_xll.BDP(bonds[[#This Row],[worksheet get]],bonds[[#Headers],[nxt_call_dt]])*1</f>
        <v>46462</v>
      </c>
      <c r="G27" s="2" t="str" cm="1">
        <f t="array" ref="G27">_xll.BDP(bonds[[#This Row],[worksheet get]],bonds[[#Headers],[mty_typ]])</f>
        <v>CALLABLE</v>
      </c>
      <c r="H27" s="2" t="str" cm="1">
        <f t="array" ref="H27">_xll.BDP(bonds[[#This Row],[worksheet get]],bonds[[#Headers],[crncy]])</f>
        <v>EUR</v>
      </c>
      <c r="I27" s="8" cm="1">
        <f t="array" ref="I27">_xll.BDP(bonds[[#This Row],[worksheet get]],bonds[[#Headers],[amt_outstanding]])</f>
        <v>600000000</v>
      </c>
      <c r="J27" s="2" t="str" cm="1">
        <f t="array" ref="J27">_xll.BDP(bonds[[#This Row],[worksheet get]],bonds[[#Headers],[industry_sector]])</f>
        <v>Financial</v>
      </c>
      <c r="K27" s="2" t="str">
        <f>bonds[[#This Row],[security name]]&amp;" nc-"&amp;RIGHT(YEAR(bonds[[#This Row],[nxt_call_dt]]),2)</f>
        <v>DBOERS 1 1/4 06/16/47 nc-27</v>
      </c>
      <c r="L27" s="11" cm="1">
        <f t="array" ref="L27">_xll.BDP(bonds[[#This Row],[worksheet get]],bonds[[#Headers],[yas_ispread]])</f>
        <v>152.14336084663844</v>
      </c>
      <c r="M27" s="11" cm="1">
        <f t="array" ref="M27">_xll.BDP(bonds[[#This Row],[worksheet get]],bonds[[#Headers],[blp_i_sprd_mid]])</f>
        <v>151.86929321289063</v>
      </c>
      <c r="N27" s="2" t="str" cm="1">
        <f t="array" ref="N27">_xll.BDP(bonds[[#This Row],[worksheet get]],bonds[[#Headers],[rtg_moody]])</f>
        <v>#N/A N/A</v>
      </c>
      <c r="O27" s="2" t="str" cm="1">
        <f t="array" ref="O27">_xll.BDP(bonds[[#This Row],[worksheet get]],bonds[[#Headers],[rtg_sp]])</f>
        <v>A+</v>
      </c>
      <c r="P27" s="2" t="str" cm="1">
        <f t="array" ref="P27">_xll.BDP(bonds[[#This Row],[worksheet get]],bonds[[#Headers],[bb_composite]])</f>
        <v>NR</v>
      </c>
      <c r="Q27" s="13" cm="1">
        <f t="array" ref="Q27">_xll.BDP(bonds[[#This Row],[worksheet get]],"interval_avg","calc_interval=30d","market_data_override=blp_i_sprd_mid")</f>
        <v>150.63988235294116</v>
      </c>
      <c r="R27" s="13" cm="1">
        <f t="array" ref="R27">_xll.BDP(bonds[[#This Row],[worksheet get]],"interval_std_dev","calc_interval=30d","market_data_override=blp_i_sprd_mid")</f>
        <v>4.1518891766633335</v>
      </c>
      <c r="S27" s="13" cm="1">
        <f t="array" ref="S27">_xll.BDP(bonds[[#This Row],[worksheet get]],"interval_low","calc_interval=30d","market_data_override=blp_i_sprd_mid")</f>
        <v>141.23699999999999</v>
      </c>
      <c r="T27" s="13" cm="1">
        <f t="array" ref="T27">_xll.BDP(bonds[[#This Row],[worksheet get]],"interval_high","calc_interval=30d","market_data_override=blp_i_sprd_mid")</f>
        <v>156.691</v>
      </c>
      <c r="U27" s="13" t="str" cm="1">
        <f t="array" ref="U27">_xll.BDP(bonds[[#This Row],[worksheet get]],bonds[[#Headers],[green_bond_loan_indicator]])</f>
        <v>N</v>
      </c>
    </row>
    <row r="28" spans="1:21" x14ac:dyDescent="0.25">
      <c r="A28" s="2" t="s">
        <v>100</v>
      </c>
      <c r="B28" s="2" t="str" cm="1">
        <f t="array" ref="B28">_xll.BDP(bonds[[#This Row],[worksheet get]],bonds[[#Headers],[ID_ISIN]])</f>
        <v>XS2010039035</v>
      </c>
      <c r="C28" s="2" t="str" cm="1">
        <f t="array" ref="C28">_xll.BDP(bonds[[#This Row],[worksheet get]],bonds[[#Headers],[security name]])</f>
        <v>DBHNGR 0.95 PERP</v>
      </c>
      <c r="D28" s="2" t="str" cm="1">
        <f t="array" ref="D28">_xll.BDP(bonds[[#This Row],[worksheet get]],bonds[[#Headers],[ticker]])</f>
        <v>DBHNGR</v>
      </c>
      <c r="E28" s="2" cm="1">
        <f t="array" ref="E28">_xll.BDP(bonds[[#This Row],[worksheet get]],bonds[[#Headers],[coupon]])</f>
        <v>0.95</v>
      </c>
      <c r="F28" s="7" cm="1">
        <f t="array" ref="F28">_xll.BDP(bonds[[#This Row],[worksheet get]],bonds[[#Headers],[nxt_call_dt]])*1</f>
        <v>45679</v>
      </c>
      <c r="G28" s="2" t="str" cm="1">
        <f t="array" ref="G28">_xll.BDP(bonds[[#This Row],[worksheet get]],bonds[[#Headers],[mty_typ]])</f>
        <v>PERP/CALL</v>
      </c>
      <c r="H28" s="2" t="str" cm="1">
        <f t="array" ref="H28">_xll.BDP(bonds[[#This Row],[worksheet get]],bonds[[#Headers],[crncy]])</f>
        <v>EUR</v>
      </c>
      <c r="I28" s="8" cm="1">
        <f t="array" ref="I28">_xll.BDP(bonds[[#This Row],[worksheet get]],bonds[[#Headers],[amt_outstanding]])</f>
        <v>1000000000</v>
      </c>
      <c r="J28" s="2" t="str" cm="1">
        <f t="array" ref="J28">_xll.BDP(bonds[[#This Row],[worksheet get]],bonds[[#Headers],[industry_sector]])</f>
        <v>Industrial</v>
      </c>
      <c r="K28" s="2" t="str">
        <f>bonds[[#This Row],[security name]]&amp;" nc-"&amp;RIGHT(YEAR(bonds[[#This Row],[nxt_call_dt]]),2)</f>
        <v>DBHNGR 0.95 PERP nc-25</v>
      </c>
      <c r="L28" s="11" cm="1">
        <f t="array" ref="L28">_xll.BDP(bonds[[#This Row],[worksheet get]],bonds[[#Headers],[yas_ispread]])</f>
        <v>198.89351830612844</v>
      </c>
      <c r="M28" s="11" cm="1">
        <f t="array" ref="M28">_xll.BDP(bonds[[#This Row],[worksheet get]],bonds[[#Headers],[blp_i_sprd_mid]])</f>
        <v>202.83432006835938</v>
      </c>
      <c r="N28" s="2" t="str" cm="1">
        <f t="array" ref="N28">_xll.BDP(bonds[[#This Row],[worksheet get]],bonds[[#Headers],[rtg_moody]])</f>
        <v>A2</v>
      </c>
      <c r="O28" s="2" t="str" cm="1">
        <f t="array" ref="O28">_xll.BDP(bonds[[#This Row],[worksheet get]],bonds[[#Headers],[rtg_sp]])</f>
        <v>BBB-</v>
      </c>
      <c r="P28" s="2" t="str" cm="1">
        <f t="array" ref="P28">_xll.BDP(bonds[[#This Row],[worksheet get]],bonds[[#Headers],[bb_composite]])</f>
        <v>BBB+</v>
      </c>
      <c r="Q28" s="13" cm="1">
        <f t="array" ref="Q28">_xll.BDP(bonds[[#This Row],[worksheet get]],"interval_avg","calc_interval=30d","market_data_override=blp_i_sprd_mid")</f>
        <v>181.91365517241383</v>
      </c>
      <c r="R28" s="13" cm="1">
        <f t="array" ref="R28">_xll.BDP(bonds[[#This Row],[worksheet get]],"interval_std_dev","calc_interval=30d","market_data_override=blp_i_sprd_mid")</f>
        <v>20.820207581433721</v>
      </c>
      <c r="S28" s="13" cm="1">
        <f t="array" ref="S28">_xll.BDP(bonds[[#This Row],[worksheet get]],"interval_low","calc_interval=30d","market_data_override=blp_i_sprd_mid")</f>
        <v>141.685</v>
      </c>
      <c r="T28" s="13" cm="1">
        <f t="array" ref="T28">_xll.BDP(bonds[[#This Row],[worksheet get]],"interval_high","calc_interval=30d","market_data_override=blp_i_sprd_mid")</f>
        <v>210.35400000000001</v>
      </c>
      <c r="U28" s="13" t="str" cm="1">
        <f t="array" ref="U28">_xll.BDP(bonds[[#This Row],[worksheet get]],bonds[[#Headers],[green_bond_loan_indicator]])</f>
        <v>N</v>
      </c>
    </row>
    <row r="29" spans="1:21" x14ac:dyDescent="0.25">
      <c r="A29" s="2" t="s">
        <v>102</v>
      </c>
      <c r="B29" s="2" t="str" cm="1">
        <f t="array" ref="B29">_xll.BDP(bonds[[#This Row],[worksheet get]],bonds[[#Headers],[ID_ISIN]])</f>
        <v>XS2010039548</v>
      </c>
      <c r="C29" s="2" t="str" cm="1">
        <f t="array" ref="C29">_xll.BDP(bonds[[#This Row],[worksheet get]],bonds[[#Headers],[security name]])</f>
        <v>DBHNGR 1.6 PERP</v>
      </c>
      <c r="D29" s="2" t="str" cm="1">
        <f t="array" ref="D29">_xll.BDP(bonds[[#This Row],[worksheet get]],bonds[[#Headers],[ticker]])</f>
        <v>DBHNGR</v>
      </c>
      <c r="E29" s="2" cm="1">
        <f t="array" ref="E29">_xll.BDP(bonds[[#This Row],[worksheet get]],bonds[[#Headers],[coupon]])</f>
        <v>1.6</v>
      </c>
      <c r="F29" s="7" cm="1">
        <f t="array" ref="F29">_xll.BDP(bonds[[#This Row],[worksheet get]],bonds[[#Headers],[nxt_call_dt]])*1</f>
        <v>47317</v>
      </c>
      <c r="G29" s="2" t="str" cm="1">
        <f t="array" ref="G29">_xll.BDP(bonds[[#This Row],[worksheet get]],bonds[[#Headers],[mty_typ]])</f>
        <v>PERP/CALL</v>
      </c>
      <c r="H29" s="2" t="str" cm="1">
        <f t="array" ref="H29">_xll.BDP(bonds[[#This Row],[worksheet get]],bonds[[#Headers],[crncy]])</f>
        <v>EUR</v>
      </c>
      <c r="I29" s="8" cm="1">
        <f t="array" ref="I29">_xll.BDP(bonds[[#This Row],[worksheet get]],bonds[[#Headers],[amt_outstanding]])</f>
        <v>1000000000</v>
      </c>
      <c r="J29" s="2" t="str" cm="1">
        <f t="array" ref="J29">_xll.BDP(bonds[[#This Row],[worksheet get]],bonds[[#Headers],[industry_sector]])</f>
        <v>Industrial</v>
      </c>
      <c r="K29" s="2" t="str">
        <f>bonds[[#This Row],[security name]]&amp;" nc-"&amp;RIGHT(YEAR(bonds[[#This Row],[nxt_call_dt]]),2)</f>
        <v>DBHNGR 1.6 PERP nc-29</v>
      </c>
      <c r="L29" s="11" cm="1">
        <f t="array" ref="L29">_xll.BDP(bonds[[#This Row],[worksheet get]],bonds[[#Headers],[yas_ispread]])</f>
        <v>207.22926965644865</v>
      </c>
      <c r="M29" s="11" cm="1">
        <f t="array" ref="M29">_xll.BDP(bonds[[#This Row],[worksheet get]],bonds[[#Headers],[blp_i_sprd_mid]])</f>
        <v>208.31512451171875</v>
      </c>
      <c r="N29" s="2" t="str" cm="1">
        <f t="array" ref="N29">_xll.BDP(bonds[[#This Row],[worksheet get]],bonds[[#Headers],[rtg_moody]])</f>
        <v>A2</v>
      </c>
      <c r="O29" s="2" t="str" cm="1">
        <f t="array" ref="O29">_xll.BDP(bonds[[#This Row],[worksheet get]],bonds[[#Headers],[rtg_sp]])</f>
        <v>BBB-</v>
      </c>
      <c r="P29" s="2" t="str" cm="1">
        <f t="array" ref="P29">_xll.BDP(bonds[[#This Row],[worksheet get]],bonds[[#Headers],[bb_composite]])</f>
        <v>BBB+</v>
      </c>
      <c r="Q29" s="13" cm="1">
        <f t="array" ref="Q29">_xll.BDP(bonds[[#This Row],[worksheet get]],"interval_avg","calc_interval=30d","market_data_override=blp_i_sprd_mid")</f>
        <v>193.29444827586207</v>
      </c>
      <c r="R29" s="13" cm="1">
        <f t="array" ref="R29">_xll.BDP(bonds[[#This Row],[worksheet get]],"interval_std_dev","calc_interval=30d","market_data_override=blp_i_sprd_mid")</f>
        <v>13.945064486830885</v>
      </c>
      <c r="S29" s="13" cm="1">
        <f t="array" ref="S29">_xll.BDP(bonds[[#This Row],[worksheet get]],"interval_low","calc_interval=30d","market_data_override=blp_i_sprd_mid")</f>
        <v>163.5</v>
      </c>
      <c r="T29" s="13" cm="1">
        <f t="array" ref="T29">_xll.BDP(bonds[[#This Row],[worksheet get]],"interval_high","calc_interval=30d","market_data_override=blp_i_sprd_mid")</f>
        <v>212.82300000000001</v>
      </c>
      <c r="U29" s="13" t="str" cm="1">
        <f t="array" ref="U29">_xll.BDP(bonds[[#This Row],[worksheet get]],bonds[[#Headers],[green_bond_loan_indicator]])</f>
        <v>N</v>
      </c>
    </row>
    <row r="30" spans="1:21" x14ac:dyDescent="0.25">
      <c r="A30" s="2" t="s">
        <v>104</v>
      </c>
      <c r="B30" s="2" t="str" cm="1">
        <f t="array" ref="B30">_xll.BDP(bonds[[#This Row],[worksheet get]],bonds[[#Headers],[ID_ISIN]])</f>
        <v>XS1294342792</v>
      </c>
      <c r="C30" s="2" t="str" cm="1">
        <f t="array" ref="C30">_xll.BDP(bonds[[#This Row],[worksheet get]],bonds[[#Headers],[security name]])</f>
        <v>OMVAV 5 1/4 PERP</v>
      </c>
      <c r="D30" s="2" t="str" cm="1">
        <f t="array" ref="D30">_xll.BDP(bonds[[#This Row],[worksheet get]],bonds[[#Headers],[ticker]])</f>
        <v>OMVAV</v>
      </c>
      <c r="E30" s="2" cm="1">
        <f t="array" ref="E30">_xll.BDP(bonds[[#This Row],[worksheet get]],bonds[[#Headers],[coupon]])</f>
        <v>5.25</v>
      </c>
      <c r="F30" s="7" cm="1">
        <f t="array" ref="F30">_xll.BDP(bonds[[#This Row],[worksheet get]],bonds[[#Headers],[nxt_call_dt]])*1</f>
        <v>44539</v>
      </c>
      <c r="G30" s="2" t="str" cm="1">
        <f t="array" ref="G30">_xll.BDP(bonds[[#This Row],[worksheet get]],bonds[[#Headers],[mty_typ]])</f>
        <v>PERP/CALL</v>
      </c>
      <c r="H30" s="2" t="str" cm="1">
        <f t="array" ref="H30">_xll.BDP(bonds[[#This Row],[worksheet get]],bonds[[#Headers],[crncy]])</f>
        <v>EUR</v>
      </c>
      <c r="I30" s="8" cm="1">
        <f t="array" ref="I30">_xll.BDP(bonds[[#This Row],[worksheet get]],bonds[[#Headers],[amt_outstanding]])</f>
        <v>750000000</v>
      </c>
      <c r="J30" s="2" t="str" cm="1">
        <f t="array" ref="J30">_xll.BDP(bonds[[#This Row],[worksheet get]],bonds[[#Headers],[industry_sector]])</f>
        <v>Energy</v>
      </c>
      <c r="K30" s="2" t="str">
        <f>bonds[[#This Row],[security name]]&amp;" nc-"&amp;RIGHT(YEAR(bonds[[#This Row],[nxt_call_dt]]),2)</f>
        <v>OMVAV 5 1/4 PERP nc-21</v>
      </c>
      <c r="L30" s="11" cm="1">
        <f t="array" ref="L30">_xll.BDP(bonds[[#This Row],[worksheet get]],bonds[[#Headers],[yas_ispread]])</f>
        <v>227.77036314576566</v>
      </c>
      <c r="M30" s="11" cm="1">
        <f t="array" ref="M30">_xll.BDP(bonds[[#This Row],[worksheet get]],bonds[[#Headers],[blp_i_sprd_mid]])</f>
        <v>225.76362609863281</v>
      </c>
      <c r="N30" s="2" t="str" cm="1">
        <f t="array" ref="N30">_xll.BDP(bonds[[#This Row],[worksheet get]],bonds[[#Headers],[rtg_moody]])</f>
        <v>Baa2</v>
      </c>
      <c r="O30" s="2" t="str" cm="1">
        <f t="array" ref="O30">_xll.BDP(bonds[[#This Row],[worksheet get]],bonds[[#Headers],[rtg_sp]])</f>
        <v>#N/A N/A</v>
      </c>
      <c r="P30" s="2" t="str" cm="1">
        <f t="array" ref="P30">_xll.BDP(bonds[[#This Row],[worksheet get]],bonds[[#Headers],[bb_composite]])</f>
        <v>BBB</v>
      </c>
      <c r="Q30" s="13" cm="1">
        <f t="array" ref="Q30">_xll.BDP(bonds[[#This Row],[worksheet get]],"interval_avg","calc_interval=30d","market_data_override=blp_i_sprd_mid")</f>
        <v>220.34620689655171</v>
      </c>
      <c r="R30" s="13" cm="1">
        <f t="array" ref="R30">_xll.BDP(bonds[[#This Row],[worksheet get]],"interval_std_dev","calc_interval=30d","market_data_override=blp_i_sprd_mid")</f>
        <v>37.151966493212818</v>
      </c>
      <c r="S30" s="13" cm="1">
        <f t="array" ref="S30">_xll.BDP(bonds[[#This Row],[worksheet get]],"interval_low","calc_interval=30d","market_data_override=blp_i_sprd_mid")</f>
        <v>144.39599999999999</v>
      </c>
      <c r="T30" s="13" cm="1">
        <f t="array" ref="T30">_xll.BDP(bonds[[#This Row],[worksheet get]],"interval_high","calc_interval=30d","market_data_override=blp_i_sprd_mid")</f>
        <v>302.18099999999998</v>
      </c>
      <c r="U30" s="13" t="str" cm="1">
        <f t="array" ref="U30">_xll.BDP(bonds[[#This Row],[worksheet get]],bonds[[#Headers],[green_bond_loan_indicator]])</f>
        <v>N</v>
      </c>
    </row>
    <row r="31" spans="1:21" x14ac:dyDescent="0.25">
      <c r="A31" s="2" t="s">
        <v>106</v>
      </c>
      <c r="B31" s="2" t="str" cm="1">
        <f t="array" ref="B31">_xll.BDP(bonds[[#This Row],[worksheet get]],bonds[[#Headers],[ID_ISIN]])</f>
        <v>XS1713462403</v>
      </c>
      <c r="C31" s="2" t="str" cm="1">
        <f t="array" ref="C31">_xll.BDP(bonds[[#This Row],[worksheet get]],bonds[[#Headers],[security name]])</f>
        <v>OMVAV 2 7/8 PERP</v>
      </c>
      <c r="D31" s="2" t="str" cm="1">
        <f t="array" ref="D31">_xll.BDP(bonds[[#This Row],[worksheet get]],bonds[[#Headers],[ticker]])</f>
        <v>OMVAV</v>
      </c>
      <c r="E31" s="2" cm="1">
        <f t="array" ref="E31">_xll.BDP(bonds[[#This Row],[worksheet get]],bonds[[#Headers],[coupon]])</f>
        <v>2.875</v>
      </c>
      <c r="F31" s="7" cm="1">
        <f t="array" ref="F31">_xll.BDP(bonds[[#This Row],[worksheet get]],bonds[[#Headers],[nxt_call_dt]])*1</f>
        <v>45370</v>
      </c>
      <c r="G31" s="2" t="str" cm="1">
        <f t="array" ref="G31">_xll.BDP(bonds[[#This Row],[worksheet get]],bonds[[#Headers],[mty_typ]])</f>
        <v>PERP/CALL</v>
      </c>
      <c r="H31" s="2" t="str" cm="1">
        <f t="array" ref="H31">_xll.BDP(bonds[[#This Row],[worksheet get]],bonds[[#Headers],[crncy]])</f>
        <v>EUR</v>
      </c>
      <c r="I31" s="8" cm="1">
        <f t="array" ref="I31">_xll.BDP(bonds[[#This Row],[worksheet get]],bonds[[#Headers],[amt_outstanding]])</f>
        <v>500000000</v>
      </c>
      <c r="J31" s="2" t="str" cm="1">
        <f t="array" ref="J31">_xll.BDP(bonds[[#This Row],[worksheet get]],bonds[[#Headers],[industry_sector]])</f>
        <v>Energy</v>
      </c>
      <c r="K31" s="2" t="str">
        <f>bonds[[#This Row],[security name]]&amp;" nc-"&amp;RIGHT(YEAR(bonds[[#This Row],[nxt_call_dt]]),2)</f>
        <v>OMVAV 2 7/8 PERP nc-24</v>
      </c>
      <c r="L31" s="11" cm="1">
        <f t="array" ref="L31">_xll.BDP(bonds[[#This Row],[worksheet get]],bonds[[#Headers],[yas_ispread]])</f>
        <v>294.78087369808367</v>
      </c>
      <c r="M31" s="11" cm="1">
        <f t="array" ref="M31">_xll.BDP(bonds[[#This Row],[worksheet get]],bonds[[#Headers],[blp_i_sprd_mid]])</f>
        <v>293.30490112304688</v>
      </c>
      <c r="N31" s="2" t="str" cm="1">
        <f t="array" ref="N31">_xll.BDP(bonds[[#This Row],[worksheet get]],bonds[[#Headers],[rtg_moody]])</f>
        <v>Baa2</v>
      </c>
      <c r="O31" s="2" t="str" cm="1">
        <f t="array" ref="O31">_xll.BDP(bonds[[#This Row],[worksheet get]],bonds[[#Headers],[rtg_sp]])</f>
        <v>#N/A N/A</v>
      </c>
      <c r="P31" s="2" t="str" cm="1">
        <f t="array" ref="P31">_xll.BDP(bonds[[#This Row],[worksheet get]],bonds[[#Headers],[bb_composite]])</f>
        <v>BBB</v>
      </c>
      <c r="Q31" s="13" cm="1">
        <f t="array" ref="Q31">_xll.BDP(bonds[[#This Row],[worksheet get]],"interval_avg","calc_interval=30d","market_data_override=blp_i_sprd_mid")</f>
        <v>295.95248275862076</v>
      </c>
      <c r="R31" s="13" cm="1">
        <f t="array" ref="R31">_xll.BDP(bonds[[#This Row],[worksheet get]],"interval_std_dev","calc_interval=30d","market_data_override=blp_i_sprd_mid")</f>
        <v>18.023651010786381</v>
      </c>
      <c r="S31" s="13" cm="1">
        <f t="array" ref="S31">_xll.BDP(bonds[[#This Row],[worksheet get]],"interval_low","calc_interval=30d","market_data_override=blp_i_sprd_mid")</f>
        <v>251.44499999999999</v>
      </c>
      <c r="T31" s="13" cm="1">
        <f t="array" ref="T31">_xll.BDP(bonds[[#This Row],[worksheet get]],"interval_high","calc_interval=30d","market_data_override=blp_i_sprd_mid")</f>
        <v>334.209</v>
      </c>
      <c r="U31" s="13" t="str" cm="1">
        <f t="array" ref="U31">_xll.BDP(bonds[[#This Row],[worksheet get]],bonds[[#Headers],[green_bond_loan_indicator]])</f>
        <v>N</v>
      </c>
    </row>
    <row r="32" spans="1:21" x14ac:dyDescent="0.25">
      <c r="A32" s="2" t="s">
        <v>108</v>
      </c>
      <c r="B32" s="2" t="str" cm="1">
        <f t="array" ref="B32">_xll.BDP(bonds[[#This Row],[worksheet get]],bonds[[#Headers],[ID_ISIN]])</f>
        <v>XS1294343337</v>
      </c>
      <c r="C32" s="2" t="str" cm="1">
        <f t="array" ref="C32">_xll.BDP(bonds[[#This Row],[worksheet get]],bonds[[#Headers],[security name]])</f>
        <v>OMVAV 6 1/4 PERP</v>
      </c>
      <c r="D32" s="2" t="str" cm="1">
        <f t="array" ref="D32">_xll.BDP(bonds[[#This Row],[worksheet get]],bonds[[#Headers],[ticker]])</f>
        <v>OMVAV</v>
      </c>
      <c r="E32" s="2" cm="1">
        <f t="array" ref="E32">_xll.BDP(bonds[[#This Row],[worksheet get]],bonds[[#Headers],[coupon]])</f>
        <v>6.25</v>
      </c>
      <c r="F32" s="7" cm="1">
        <f t="array" ref="F32">_xll.BDP(bonds[[#This Row],[worksheet get]],bonds[[#Headers],[nxt_call_dt]])*1</f>
        <v>46000</v>
      </c>
      <c r="G32" s="2" t="str" cm="1">
        <f t="array" ref="G32">_xll.BDP(bonds[[#This Row],[worksheet get]],bonds[[#Headers],[mty_typ]])</f>
        <v>PERP/CALL</v>
      </c>
      <c r="H32" s="2" t="str" cm="1">
        <f t="array" ref="H32">_xll.BDP(bonds[[#This Row],[worksheet get]],bonds[[#Headers],[crncy]])</f>
        <v>EUR</v>
      </c>
      <c r="I32" s="8" cm="1">
        <f t="array" ref="I32">_xll.BDP(bonds[[#This Row],[worksheet get]],bonds[[#Headers],[amt_outstanding]])</f>
        <v>750000000</v>
      </c>
      <c r="J32" s="2" t="str" cm="1">
        <f t="array" ref="J32">_xll.BDP(bonds[[#This Row],[worksheet get]],bonds[[#Headers],[industry_sector]])</f>
        <v>Energy</v>
      </c>
      <c r="K32" s="2" t="str">
        <f>bonds[[#This Row],[security name]]&amp;" nc-"&amp;RIGHT(YEAR(bonds[[#This Row],[nxt_call_dt]]),2)</f>
        <v>OMVAV 6 1/4 PERP nc-25</v>
      </c>
      <c r="L32" s="11" cm="1">
        <f t="array" ref="L32">_xll.BDP(bonds[[#This Row],[worksheet get]],bonds[[#Headers],[yas_ispread]])</f>
        <v>296.31914844862598</v>
      </c>
      <c r="M32" s="11" cm="1">
        <f t="array" ref="M32">_xll.BDP(bonds[[#This Row],[worksheet get]],bonds[[#Headers],[blp_i_sprd_mid]])</f>
        <v>296.62921142578125</v>
      </c>
      <c r="N32" s="2" t="str" cm="1">
        <f t="array" ref="N32">_xll.BDP(bonds[[#This Row],[worksheet get]],bonds[[#Headers],[rtg_moody]])</f>
        <v>Baa2</v>
      </c>
      <c r="O32" s="2" t="str" cm="1">
        <f t="array" ref="O32">_xll.BDP(bonds[[#This Row],[worksheet get]],bonds[[#Headers],[rtg_sp]])</f>
        <v>#N/A N/A</v>
      </c>
      <c r="P32" s="2" t="str" cm="1">
        <f t="array" ref="P32">_xll.BDP(bonds[[#This Row],[worksheet get]],bonds[[#Headers],[bb_composite]])</f>
        <v>BBB</v>
      </c>
      <c r="Q32" s="13" cm="1">
        <f t="array" ref="Q32">_xll.BDP(bonds[[#This Row],[worksheet get]],"interval_avg","calc_interval=30d","market_data_override=blp_i_sprd_mid")</f>
        <v>302.5422413793105</v>
      </c>
      <c r="R32" s="13" cm="1">
        <f t="array" ref="R32">_xll.BDP(bonds[[#This Row],[worksheet get]],"interval_std_dev","calc_interval=30d","market_data_override=blp_i_sprd_mid")</f>
        <v>18.587113271325471</v>
      </c>
      <c r="S32" s="13" cm="1">
        <f t="array" ref="S32">_xll.BDP(bonds[[#This Row],[worksheet get]],"interval_low","calc_interval=30d","market_data_override=blp_i_sprd_mid")</f>
        <v>262.298</v>
      </c>
      <c r="T32" s="13" cm="1">
        <f t="array" ref="T32">_xll.BDP(bonds[[#This Row],[worksheet get]],"interval_high","calc_interval=30d","market_data_override=blp_i_sprd_mid")</f>
        <v>348.06299999999999</v>
      </c>
      <c r="U32" s="13" t="str" cm="1">
        <f t="array" ref="U32">_xll.BDP(bonds[[#This Row],[worksheet get]],bonds[[#Headers],[green_bond_loan_indicator]])</f>
        <v>N</v>
      </c>
    </row>
    <row r="33" spans="1:21" x14ac:dyDescent="0.25">
      <c r="A33" s="2" t="s">
        <v>110</v>
      </c>
      <c r="B33" s="2" t="str" cm="1">
        <f t="array" ref="B33">_xll.BDP(bonds[[#This Row],[worksheet get]],bonds[[#Headers],[ID_ISIN]])</f>
        <v>XS1207054666</v>
      </c>
      <c r="C33" s="2" t="str" cm="1">
        <f t="array" ref="C33">_xll.BDP(bonds[[#This Row],[worksheet get]],bonds[[#Headers],[security name]])</f>
        <v>REPSM 3 7/8 PERP</v>
      </c>
      <c r="D33" s="2" t="str" cm="1">
        <f t="array" ref="D33">_xll.BDP(bonds[[#This Row],[worksheet get]],bonds[[#Headers],[ticker]])</f>
        <v>REPSM</v>
      </c>
      <c r="E33" s="2" cm="1">
        <f t="array" ref="E33">_xll.BDP(bonds[[#This Row],[worksheet get]],bonds[[#Headers],[coupon]])</f>
        <v>3.875</v>
      </c>
      <c r="F33" s="7" cm="1">
        <f t="array" ref="F33">_xll.BDP(bonds[[#This Row],[worksheet get]],bonds[[#Headers],[nxt_call_dt]])*1</f>
        <v>44280</v>
      </c>
      <c r="G33" s="2" t="str" cm="1">
        <f t="array" ref="G33">_xll.BDP(bonds[[#This Row],[worksheet get]],bonds[[#Headers],[mty_typ]])</f>
        <v>PERP/CALL</v>
      </c>
      <c r="H33" s="2" t="str" cm="1">
        <f t="array" ref="H33">_xll.BDP(bonds[[#This Row],[worksheet get]],bonds[[#Headers],[crncy]])</f>
        <v>EUR</v>
      </c>
      <c r="I33" s="8" cm="1">
        <f t="array" ref="I33">_xll.BDP(bonds[[#This Row],[worksheet get]],bonds[[#Headers],[amt_outstanding]])</f>
        <v>406277000</v>
      </c>
      <c r="J33" s="2" t="str" cm="1">
        <f t="array" ref="J33">_xll.BDP(bonds[[#This Row],[worksheet get]],bonds[[#Headers],[industry_sector]])</f>
        <v>Energy</v>
      </c>
      <c r="K33" s="2" t="str">
        <f>bonds[[#This Row],[security name]]&amp;" nc-"&amp;RIGHT(YEAR(bonds[[#This Row],[nxt_call_dt]]),2)</f>
        <v>REPSM 3 7/8 PERP nc-21</v>
      </c>
      <c r="L33" s="11" cm="1">
        <f t="array" ref="L33">_xll.BDP(bonds[[#This Row],[worksheet get]],bonds[[#Headers],[yas_ispread]])</f>
        <v>266.31168232642193</v>
      </c>
      <c r="M33" s="11" cm="1">
        <f t="array" ref="M33">_xll.BDP(bonds[[#This Row],[worksheet get]],bonds[[#Headers],[blp_i_sprd_mid]])</f>
        <v>256.91030883789063</v>
      </c>
      <c r="N33" s="2" t="str" cm="1">
        <f t="array" ref="N33">_xll.BDP(bonds[[#This Row],[worksheet get]],bonds[[#Headers],[rtg_moody]])</f>
        <v>Ba1</v>
      </c>
      <c r="O33" s="2" t="str" cm="1">
        <f t="array" ref="O33">_xll.BDP(bonds[[#This Row],[worksheet get]],bonds[[#Headers],[rtg_sp]])</f>
        <v>BB+</v>
      </c>
      <c r="P33" s="2" t="str" cm="1">
        <f t="array" ref="P33">_xll.BDP(bonds[[#This Row],[worksheet get]],bonds[[#Headers],[bb_composite]])</f>
        <v>BB+</v>
      </c>
      <c r="Q33" s="13" cm="1">
        <f t="array" ref="Q33">_xll.BDP(bonds[[#This Row],[worksheet get]],"interval_avg","calc_interval=30d","market_data_override=blp_i_sprd_mid")</f>
        <v>270.64603448275858</v>
      </c>
      <c r="R33" s="13" cm="1">
        <f t="array" ref="R33">_xll.BDP(bonds[[#This Row],[worksheet get]],"interval_std_dev","calc_interval=30d","market_data_override=blp_i_sprd_mid")</f>
        <v>36.549519196058569</v>
      </c>
      <c r="S33" s="13" cm="1">
        <f t="array" ref="S33">_xll.BDP(bonds[[#This Row],[worksheet get]],"interval_low","calc_interval=30d","market_data_override=blp_i_sprd_mid")</f>
        <v>222.261</v>
      </c>
      <c r="T33" s="13" cm="1">
        <f t="array" ref="T33">_xll.BDP(bonds[[#This Row],[worksheet get]],"interval_high","calc_interval=30d","market_data_override=blp_i_sprd_mid")</f>
        <v>386.21300000000002</v>
      </c>
      <c r="U33" s="13" t="str" cm="1">
        <f t="array" ref="U33">_xll.BDP(bonds[[#This Row],[worksheet get]],bonds[[#Headers],[green_bond_loan_indicator]])</f>
        <v>N</v>
      </c>
    </row>
    <row r="34" spans="1:21" x14ac:dyDescent="0.25">
      <c r="A34" s="2" t="s">
        <v>112</v>
      </c>
      <c r="B34" s="2" t="str" cm="1">
        <f t="array" ref="B34">_xll.BDP(bonds[[#This Row],[worksheet get]],bonds[[#Headers],[ID_ISIN]])</f>
        <v>XS1207058733</v>
      </c>
      <c r="C34" s="2" t="str" cm="1">
        <f t="array" ref="C34">_xll.BDP(bonds[[#This Row],[worksheet get]],bonds[[#Headers],[security name]])</f>
        <v>REPSM 4 1/2 03/25/75</v>
      </c>
      <c r="D34" s="2" t="str" cm="1">
        <f t="array" ref="D34">_xll.BDP(bonds[[#This Row],[worksheet get]],bonds[[#Headers],[ticker]])</f>
        <v>REPSM</v>
      </c>
      <c r="E34" s="2" cm="1">
        <f t="array" ref="E34">_xll.BDP(bonds[[#This Row],[worksheet get]],bonds[[#Headers],[coupon]])</f>
        <v>4.5</v>
      </c>
      <c r="F34" s="7" cm="1">
        <f t="array" ref="F34">_xll.BDP(bonds[[#This Row],[worksheet get]],bonds[[#Headers],[nxt_call_dt]])*1</f>
        <v>45741</v>
      </c>
      <c r="G34" s="2" t="str" cm="1">
        <f t="array" ref="G34">_xll.BDP(bonds[[#This Row],[worksheet get]],bonds[[#Headers],[mty_typ]])</f>
        <v>CALLABLE</v>
      </c>
      <c r="H34" s="2" t="str" cm="1">
        <f t="array" ref="H34">_xll.BDP(bonds[[#This Row],[worksheet get]],bonds[[#Headers],[crncy]])</f>
        <v>EUR</v>
      </c>
      <c r="I34" s="8" cm="1">
        <f t="array" ref="I34">_xll.BDP(bonds[[#This Row],[worksheet get]],bonds[[#Headers],[amt_outstanding]])</f>
        <v>1000000000</v>
      </c>
      <c r="J34" s="2" t="str" cm="1">
        <f t="array" ref="J34">_xll.BDP(bonds[[#This Row],[worksheet get]],bonds[[#Headers],[industry_sector]])</f>
        <v>Energy</v>
      </c>
      <c r="K34" s="2" t="str">
        <f>bonds[[#This Row],[security name]]&amp;" nc-"&amp;RIGHT(YEAR(bonds[[#This Row],[nxt_call_dt]]),2)</f>
        <v>REPSM 4 1/2 03/25/75 nc-25</v>
      </c>
      <c r="L34" s="11" cm="1">
        <f t="array" ref="L34">_xll.BDP(bonds[[#This Row],[worksheet get]],bonds[[#Headers],[yas_ispread]])</f>
        <v>371.11909985746621</v>
      </c>
      <c r="M34" s="11" cm="1">
        <f t="array" ref="M34">_xll.BDP(bonds[[#This Row],[worksheet get]],bonds[[#Headers],[blp_i_sprd_mid]])</f>
        <v>371.28549194335938</v>
      </c>
      <c r="N34" s="2" t="str" cm="1">
        <f t="array" ref="N34">_xll.BDP(bonds[[#This Row],[worksheet get]],bonds[[#Headers],[rtg_moody]])</f>
        <v>Ba1</v>
      </c>
      <c r="O34" s="2" t="str" cm="1">
        <f t="array" ref="O34">_xll.BDP(bonds[[#This Row],[worksheet get]],bonds[[#Headers],[rtg_sp]])</f>
        <v>BB+</v>
      </c>
      <c r="P34" s="2" t="str" cm="1">
        <f t="array" ref="P34">_xll.BDP(bonds[[#This Row],[worksheet get]],bonds[[#Headers],[bb_composite]])</f>
        <v>BB+</v>
      </c>
      <c r="Q34" s="13" cm="1">
        <f t="array" ref="Q34">_xll.BDP(bonds[[#This Row],[worksheet get]],"interval_avg","calc_interval=30d","market_data_override=blp_i_sprd_mid")</f>
        <v>364.43089655172412</v>
      </c>
      <c r="R34" s="13" cm="1">
        <f t="array" ref="R34">_xll.BDP(bonds[[#This Row],[worksheet get]],"interval_std_dev","calc_interval=30d","market_data_override=blp_i_sprd_mid")</f>
        <v>24.652441758728234</v>
      </c>
      <c r="S34" s="13" cm="1">
        <f t="array" ref="S34">_xll.BDP(bonds[[#This Row],[worksheet get]],"interval_low","calc_interval=30d","market_data_override=blp_i_sprd_mid")</f>
        <v>301.41500000000002</v>
      </c>
      <c r="T34" s="13" cm="1">
        <f t="array" ref="T34">_xll.BDP(bonds[[#This Row],[worksheet get]],"interval_high","calc_interval=30d","market_data_override=blp_i_sprd_mid")</f>
        <v>400.48700000000002</v>
      </c>
      <c r="U34" s="13" t="str" cm="1">
        <f t="array" ref="U34">_xll.BDP(bonds[[#This Row],[worksheet get]],bonds[[#Headers],[green_bond_loan_indicator]])</f>
        <v>N</v>
      </c>
    </row>
    <row r="35" spans="1:21" x14ac:dyDescent="0.25">
      <c r="A35" s="2" t="s">
        <v>114</v>
      </c>
      <c r="B35" s="2" t="str" cm="1">
        <f t="array" ref="B35">_xll.BDP(bonds[[#This Row],[worksheet get]],bonds[[#Headers],[ID_ISIN]])</f>
        <v>XS2185997884</v>
      </c>
      <c r="C35" s="2" t="str" cm="1">
        <f t="array" ref="C35">_xll.BDP(bonds[[#This Row],[worksheet get]],bonds[[#Headers],[security name]])</f>
        <v>REPSM 3 3/4 PERP</v>
      </c>
      <c r="D35" s="2" t="str" cm="1">
        <f t="array" ref="D35">_xll.BDP(bonds[[#This Row],[worksheet get]],bonds[[#Headers],[ticker]])</f>
        <v>REPSM</v>
      </c>
      <c r="E35" s="2" cm="1">
        <f t="array" ref="E35">_xll.BDP(bonds[[#This Row],[worksheet get]],bonds[[#Headers],[coupon]])</f>
        <v>3.75</v>
      </c>
      <c r="F35" s="7" cm="1">
        <f t="array" ref="F35">_xll.BDP(bonds[[#This Row],[worksheet get]],bonds[[#Headers],[nxt_call_dt]])*1</f>
        <v>46092</v>
      </c>
      <c r="G35" s="2" t="str" cm="1">
        <f t="array" ref="G35">_xll.BDP(bonds[[#This Row],[worksheet get]],bonds[[#Headers],[mty_typ]])</f>
        <v>PERP/CALL</v>
      </c>
      <c r="H35" s="2" t="str" cm="1">
        <f t="array" ref="H35">_xll.BDP(bonds[[#This Row],[worksheet get]],bonds[[#Headers],[crncy]])</f>
        <v>EUR</v>
      </c>
      <c r="I35" s="8" cm="1">
        <f t="array" ref="I35">_xll.BDP(bonds[[#This Row],[worksheet get]],bonds[[#Headers],[amt_outstanding]])</f>
        <v>750000000</v>
      </c>
      <c r="J35" s="2" t="str" cm="1">
        <f t="array" ref="J35">_xll.BDP(bonds[[#This Row],[worksheet get]],bonds[[#Headers],[industry_sector]])</f>
        <v>Energy</v>
      </c>
      <c r="K35" s="2" t="str">
        <f>bonds[[#This Row],[security name]]&amp;" nc-"&amp;RIGHT(YEAR(bonds[[#This Row],[nxt_call_dt]]),2)</f>
        <v>REPSM 3 3/4 PERP nc-26</v>
      </c>
      <c r="L35" s="11" cm="1">
        <f t="array" ref="L35">_xll.BDP(bonds[[#This Row],[worksheet get]],bonds[[#Headers],[yas_ispread]])</f>
        <v>389.0336994008839</v>
      </c>
      <c r="M35" s="11" cm="1">
        <f t="array" ref="M35">_xll.BDP(bonds[[#This Row],[worksheet get]],bonds[[#Headers],[blp_i_sprd_mid]])</f>
        <v>388.66433715820313</v>
      </c>
      <c r="N35" s="2" t="str" cm="1">
        <f t="array" ref="N35">_xll.BDP(bonds[[#This Row],[worksheet get]],bonds[[#Headers],[rtg_moody]])</f>
        <v>Ba1</v>
      </c>
      <c r="O35" s="2" t="str" cm="1">
        <f t="array" ref="O35">_xll.BDP(bonds[[#This Row],[worksheet get]],bonds[[#Headers],[rtg_sp]])</f>
        <v>BB+</v>
      </c>
      <c r="P35" s="2" t="str" cm="1">
        <f t="array" ref="P35">_xll.BDP(bonds[[#This Row],[worksheet get]],bonds[[#Headers],[bb_composite]])</f>
        <v>BB+</v>
      </c>
      <c r="Q35" s="13" cm="1">
        <f t="array" ref="Q35">_xll.BDP(bonds[[#This Row],[worksheet get]],"interval_avg","calc_interval=30d","market_data_override=blp_i_sprd_mid")</f>
        <v>388.45366666666666</v>
      </c>
      <c r="R35" s="13" cm="1">
        <f t="array" ref="R35">_xll.BDP(bonds[[#This Row],[worksheet get]],"interval_std_dev","calc_interval=30d","market_data_override=blp_i_sprd_mid")</f>
        <v>26.027082268923909</v>
      </c>
      <c r="S35" s="13" cm="1">
        <f t="array" ref="S35">_xll.BDP(bonds[[#This Row],[worksheet get]],"interval_low","calc_interval=30d","market_data_override=blp_i_sprd_mid")</f>
        <v>331.12599999999998</v>
      </c>
      <c r="T35" s="13" cm="1">
        <f t="array" ref="T35">_xll.BDP(bonds[[#This Row],[worksheet get]],"interval_high","calc_interval=30d","market_data_override=blp_i_sprd_mid")</f>
        <v>415.10500000000002</v>
      </c>
      <c r="U35" s="13" t="str" cm="1">
        <f t="array" ref="U35">_xll.BDP(bonds[[#This Row],[worksheet get]],bonds[[#Headers],[green_bond_loan_indicator]])</f>
        <v>N</v>
      </c>
    </row>
    <row r="36" spans="1:21" x14ac:dyDescent="0.25">
      <c r="A36" s="2" t="s">
        <v>116</v>
      </c>
      <c r="B36" s="2" t="str" cm="1">
        <f t="array" ref="B36">_xll.BDP(bonds[[#This Row],[worksheet get]],bonds[[#Headers],[ID_ISIN]])</f>
        <v>XS2186001314</v>
      </c>
      <c r="C36" s="2" t="str" cm="1">
        <f t="array" ref="C36">_xll.BDP(bonds[[#This Row],[worksheet get]],bonds[[#Headers],[security name]])</f>
        <v>REPSM 4.247 PERP</v>
      </c>
      <c r="D36" s="2" t="str" cm="1">
        <f t="array" ref="D36">_xll.BDP(bonds[[#This Row],[worksheet get]],bonds[[#Headers],[ticker]])</f>
        <v>REPSM</v>
      </c>
      <c r="E36" s="2" cm="1">
        <f t="array" ref="E36">_xll.BDP(bonds[[#This Row],[worksheet get]],bonds[[#Headers],[coupon]])</f>
        <v>4.2469999999999999</v>
      </c>
      <c r="F36" s="7" cm="1">
        <f t="array" ref="F36">_xll.BDP(bonds[[#This Row],[worksheet get]],bonds[[#Headers],[nxt_call_dt]])*1</f>
        <v>47007</v>
      </c>
      <c r="G36" s="2" t="str" cm="1">
        <f t="array" ref="G36">_xll.BDP(bonds[[#This Row],[worksheet get]],bonds[[#Headers],[mty_typ]])</f>
        <v>PERP/CALL</v>
      </c>
      <c r="H36" s="2" t="str" cm="1">
        <f t="array" ref="H36">_xll.BDP(bonds[[#This Row],[worksheet get]],bonds[[#Headers],[crncy]])</f>
        <v>EUR</v>
      </c>
      <c r="I36" s="8" cm="1">
        <f t="array" ref="I36">_xll.BDP(bonds[[#This Row],[worksheet get]],bonds[[#Headers],[amt_outstanding]])</f>
        <v>750000000</v>
      </c>
      <c r="J36" s="2" t="str" cm="1">
        <f t="array" ref="J36">_xll.BDP(bonds[[#This Row],[worksheet get]],bonds[[#Headers],[industry_sector]])</f>
        <v>Energy</v>
      </c>
      <c r="K36" s="2" t="str">
        <f>bonds[[#This Row],[security name]]&amp;" nc-"&amp;RIGHT(YEAR(bonds[[#This Row],[nxt_call_dt]]),2)</f>
        <v>REPSM 4.247 PERP nc-28</v>
      </c>
      <c r="L36" s="11" cm="1">
        <f t="array" ref="L36">_xll.BDP(bonds[[#This Row],[worksheet get]],bonds[[#Headers],[yas_ispread]])</f>
        <v>410.5062290480131</v>
      </c>
      <c r="M36" s="11" cm="1">
        <f t="array" ref="M36">_xll.BDP(bonds[[#This Row],[worksheet get]],bonds[[#Headers],[blp_i_sprd_mid]])</f>
        <v>410.65872192382813</v>
      </c>
      <c r="N36" s="2" t="str" cm="1">
        <f t="array" ref="N36">_xll.BDP(bonds[[#This Row],[worksheet get]],bonds[[#Headers],[rtg_moody]])</f>
        <v>Ba1</v>
      </c>
      <c r="O36" s="2" t="str" cm="1">
        <f t="array" ref="O36">_xll.BDP(bonds[[#This Row],[worksheet get]],bonds[[#Headers],[rtg_sp]])</f>
        <v>BB+</v>
      </c>
      <c r="P36" s="2" t="str" cm="1">
        <f t="array" ref="P36">_xll.BDP(bonds[[#This Row],[worksheet get]],bonds[[#Headers],[bb_composite]])</f>
        <v>BB+</v>
      </c>
      <c r="Q36" s="13" cm="1">
        <f t="array" ref="Q36">_xll.BDP(bonds[[#This Row],[worksheet get]],"interval_avg","calc_interval=30d","market_data_override=blp_i_sprd_mid")</f>
        <v>408.57157142857147</v>
      </c>
      <c r="R36" s="13" cm="1">
        <f t="array" ref="R36">_xll.BDP(bonds[[#This Row],[worksheet get]],"interval_std_dev","calc_interval=30d","market_data_override=blp_i_sprd_mid")</f>
        <v>23.313830437256396</v>
      </c>
      <c r="S36" s="13" cm="1">
        <f t="array" ref="S36">_xll.BDP(bonds[[#This Row],[worksheet get]],"interval_low","calc_interval=30d","market_data_override=blp_i_sprd_mid")</f>
        <v>354.58300000000003</v>
      </c>
      <c r="T36" s="13" cm="1">
        <f t="array" ref="T36">_xll.BDP(bonds[[#This Row],[worksheet get]],"interval_high","calc_interval=30d","market_data_override=blp_i_sprd_mid")</f>
        <v>432.13600000000002</v>
      </c>
      <c r="U36" s="13" t="str" cm="1">
        <f t="array" ref="U36">_xll.BDP(bonds[[#This Row],[worksheet get]],bonds[[#Headers],[green_bond_loan_indicator]])</f>
        <v>N</v>
      </c>
    </row>
    <row r="37" spans="1:21" x14ac:dyDescent="0.25">
      <c r="A37" s="2" t="s">
        <v>118</v>
      </c>
      <c r="B37" s="2" t="str" cm="1">
        <f t="array" ref="B37">_xll.BDP(bonds[[#This Row],[worksheet get]],bonds[[#Headers],[ID_ISIN]])</f>
        <v>XS2193661324</v>
      </c>
      <c r="C37" s="2" t="str" cm="1">
        <f t="array" ref="C37">_xll.BDP(bonds[[#This Row],[worksheet get]],bonds[[#Headers],[security name]])</f>
        <v>BPLN 3 1/4 PERP</v>
      </c>
      <c r="D37" s="2" t="str" cm="1">
        <f t="array" ref="D37">_xll.BDP(bonds[[#This Row],[worksheet get]],bonds[[#Headers],[ticker]])</f>
        <v>BPLN</v>
      </c>
      <c r="E37" s="2" cm="1">
        <f t="array" ref="E37">_xll.BDP(bonds[[#This Row],[worksheet get]],bonds[[#Headers],[coupon]])</f>
        <v>3.25</v>
      </c>
      <c r="F37" s="7" cm="1">
        <f t="array" ref="F37">_xll.BDP(bonds[[#This Row],[worksheet get]],bonds[[#Headers],[nxt_call_dt]])*1</f>
        <v>46103</v>
      </c>
      <c r="G37" s="2" t="str" cm="1">
        <f t="array" ref="G37">_xll.BDP(bonds[[#This Row],[worksheet get]],bonds[[#Headers],[mty_typ]])</f>
        <v>PERP/CALL</v>
      </c>
      <c r="H37" s="2" t="str" cm="1">
        <f t="array" ref="H37">_xll.BDP(bonds[[#This Row],[worksheet get]],bonds[[#Headers],[crncy]])</f>
        <v>EUR</v>
      </c>
      <c r="I37" s="8" cm="1">
        <f t="array" ref="I37">_xll.BDP(bonds[[#This Row],[worksheet get]],bonds[[#Headers],[amt_outstanding]])</f>
        <v>2500000000</v>
      </c>
      <c r="J37" s="2" t="str" cm="1">
        <f t="array" ref="J37">_xll.BDP(bonds[[#This Row],[worksheet get]],bonds[[#Headers],[industry_sector]])</f>
        <v>Energy</v>
      </c>
      <c r="K37" s="2" t="str">
        <f>bonds[[#This Row],[security name]]&amp;" nc-"&amp;RIGHT(YEAR(bonds[[#This Row],[nxt_call_dt]]),2)</f>
        <v>BPLN 3 1/4 PERP nc-26</v>
      </c>
      <c r="L37" s="11" cm="1">
        <f t="array" ref="L37">_xll.BDP(bonds[[#This Row],[worksheet get]],bonds[[#Headers],[yas_ispread]])</f>
        <v>324.25656355893534</v>
      </c>
      <c r="M37" s="11" cm="1">
        <f t="array" ref="M37">_xll.BDP(bonds[[#This Row],[worksheet get]],bonds[[#Headers],[blp_i_sprd_mid]])</f>
        <v>324.6480712890625</v>
      </c>
      <c r="N37" s="2" t="str" cm="1">
        <f t="array" ref="N37">_xll.BDP(bonds[[#This Row],[worksheet get]],bonds[[#Headers],[rtg_moody]])</f>
        <v>A3</v>
      </c>
      <c r="O37" s="2" t="str" cm="1">
        <f t="array" ref="O37">_xll.BDP(bonds[[#This Row],[worksheet get]],bonds[[#Headers],[rtg_sp]])</f>
        <v>BBB</v>
      </c>
      <c r="P37" s="2" t="str" cm="1">
        <f t="array" ref="P37">_xll.BDP(bonds[[#This Row],[worksheet get]],bonds[[#Headers],[bb_composite]])</f>
        <v>BBB+</v>
      </c>
      <c r="Q37" s="13" cm="1">
        <f t="array" ref="Q37">_xll.BDP(bonds[[#This Row],[worksheet get]],"interval_avg","calc_interval=30d","market_data_override=blp_i_sprd_mid")</f>
        <v>347.1272222222222</v>
      </c>
      <c r="R37" s="13" cm="1">
        <f t="array" ref="R37">_xll.BDP(bonds[[#This Row],[worksheet get]],"interval_std_dev","calc_interval=30d","market_data_override=blp_i_sprd_mid")</f>
        <v>12.411916318379058</v>
      </c>
      <c r="S37" s="13" cm="1">
        <f t="array" ref="S37">_xll.BDP(bonds[[#This Row],[worksheet get]],"interval_low","calc_interval=30d","market_data_override=blp_i_sprd_mid")</f>
        <v>322.85500000000002</v>
      </c>
      <c r="T37" s="13" cm="1">
        <f t="array" ref="T37">_xll.BDP(bonds[[#This Row],[worksheet get]],"interval_high","calc_interval=30d","market_data_override=blp_i_sprd_mid")</f>
        <v>357.47500000000002</v>
      </c>
      <c r="U37" s="13" t="str" cm="1">
        <f t="array" ref="U37">_xll.BDP(bonds[[#This Row],[worksheet get]],bonds[[#Headers],[green_bond_loan_indicator]])</f>
        <v>N</v>
      </c>
    </row>
    <row r="38" spans="1:21" x14ac:dyDescent="0.25">
      <c r="A38" s="2" t="s">
        <v>120</v>
      </c>
      <c r="B38" s="2" t="str" cm="1">
        <f t="array" ref="B38">_xll.BDP(bonds[[#This Row],[worksheet get]],bonds[[#Headers],[ID_ISIN]])</f>
        <v>XS2193662728</v>
      </c>
      <c r="C38" s="2" t="str" cm="1">
        <f t="array" ref="C38">_xll.BDP(bonds[[#This Row],[worksheet get]],bonds[[#Headers],[security name]])</f>
        <v>BPLN 3 5/8 PERP</v>
      </c>
      <c r="D38" s="2" t="str" cm="1">
        <f t="array" ref="D38">_xll.BDP(bonds[[#This Row],[worksheet get]],bonds[[#Headers],[ticker]])</f>
        <v>BPLN</v>
      </c>
      <c r="E38" s="2" cm="1">
        <f t="array" ref="E38">_xll.BDP(bonds[[#This Row],[worksheet get]],bonds[[#Headers],[coupon]])</f>
        <v>3.625</v>
      </c>
      <c r="F38" s="7" cm="1">
        <f t="array" ref="F38">_xll.BDP(bonds[[#This Row],[worksheet get]],bonds[[#Headers],[nxt_call_dt]])*1</f>
        <v>47199</v>
      </c>
      <c r="G38" s="2" t="str" cm="1">
        <f t="array" ref="G38">_xll.BDP(bonds[[#This Row],[worksheet get]],bonds[[#Headers],[mty_typ]])</f>
        <v>PERP/CALL</v>
      </c>
      <c r="H38" s="2" t="str" cm="1">
        <f t="array" ref="H38">_xll.BDP(bonds[[#This Row],[worksheet get]],bonds[[#Headers],[crncy]])</f>
        <v>EUR</v>
      </c>
      <c r="I38" s="8" cm="1">
        <f t="array" ref="I38">_xll.BDP(bonds[[#This Row],[worksheet get]],bonds[[#Headers],[amt_outstanding]])</f>
        <v>2250000000</v>
      </c>
      <c r="J38" s="2" t="str" cm="1">
        <f t="array" ref="J38">_xll.BDP(bonds[[#This Row],[worksheet get]],bonds[[#Headers],[industry_sector]])</f>
        <v>Energy</v>
      </c>
      <c r="K38" s="2" t="str">
        <f>bonds[[#This Row],[security name]]&amp;" nc-"&amp;RIGHT(YEAR(bonds[[#This Row],[nxt_call_dt]]),2)</f>
        <v>BPLN 3 5/8 PERP nc-29</v>
      </c>
      <c r="L38" s="11" cm="1">
        <f t="array" ref="L38">_xll.BDP(bonds[[#This Row],[worksheet get]],bonds[[#Headers],[yas_ispread]])</f>
        <v>359.9415989956496</v>
      </c>
      <c r="M38" s="11" cm="1">
        <f t="array" ref="M38">_xll.BDP(bonds[[#This Row],[worksheet get]],bonds[[#Headers],[blp_i_sprd_mid]])</f>
        <v>359.97702026367188</v>
      </c>
      <c r="N38" s="2" t="str" cm="1">
        <f t="array" ref="N38">_xll.BDP(bonds[[#This Row],[worksheet get]],bonds[[#Headers],[rtg_moody]])</f>
        <v>A3</v>
      </c>
      <c r="O38" s="2" t="str" cm="1">
        <f t="array" ref="O38">_xll.BDP(bonds[[#This Row],[worksheet get]],bonds[[#Headers],[rtg_sp]])</f>
        <v>BBB</v>
      </c>
      <c r="P38" s="2" t="str" cm="1">
        <f t="array" ref="P38">_xll.BDP(bonds[[#This Row],[worksheet get]],bonds[[#Headers],[bb_composite]])</f>
        <v>BBB+</v>
      </c>
      <c r="Q38" s="13" cm="1">
        <f t="array" ref="Q38">_xll.BDP(bonds[[#This Row],[worksheet get]],"interval_avg","calc_interval=30d","market_data_override=blp_i_sprd_mid")</f>
        <v>376.29655555555559</v>
      </c>
      <c r="R38" s="13" cm="1">
        <f t="array" ref="R38">_xll.BDP(bonds[[#This Row],[worksheet get]],"interval_std_dev","calc_interval=30d","market_data_override=blp_i_sprd_mid")</f>
        <v>9.6966622364490824</v>
      </c>
      <c r="S38" s="13" cm="1">
        <f t="array" ref="S38">_xll.BDP(bonds[[#This Row],[worksheet get]],"interval_low","calc_interval=30d","market_data_override=blp_i_sprd_mid")</f>
        <v>358.39100000000002</v>
      </c>
      <c r="T38" s="13" cm="1">
        <f t="array" ref="T38">_xll.BDP(bonds[[#This Row],[worksheet get]],"interval_high","calc_interval=30d","market_data_override=blp_i_sprd_mid")</f>
        <v>385.197</v>
      </c>
      <c r="U38" s="13" t="str" cm="1">
        <f t="array" ref="U38">_xll.BDP(bonds[[#This Row],[worksheet get]],bonds[[#Headers],[green_bond_loan_indicator]])</f>
        <v>N</v>
      </c>
    </row>
    <row r="39" spans="1:21" x14ac:dyDescent="0.25">
      <c r="A39" s="2" t="s">
        <v>122</v>
      </c>
      <c r="B39" s="2" t="str" cm="1">
        <f t="array" ref="B39">_xll.BDP(bonds[[#This Row],[worksheet get]],bonds[[#Headers],[ID_ISIN]])</f>
        <v>XS2193663619</v>
      </c>
      <c r="C39" s="2" t="str" cm="1">
        <f t="array" ref="C39">_xll.BDP(bonds[[#This Row],[worksheet get]],bonds[[#Headers],[security name]])</f>
        <v>BPLN 4 1/4 PERP</v>
      </c>
      <c r="D39" s="2" t="str" cm="1">
        <f t="array" ref="D39">_xll.BDP(bonds[[#This Row],[worksheet get]],bonds[[#Headers],[ticker]])</f>
        <v>BPLN</v>
      </c>
      <c r="E39" s="2" cm="1">
        <f t="array" ref="E39">_xll.BDP(bonds[[#This Row],[worksheet get]],bonds[[#Headers],[coupon]])</f>
        <v>4.25</v>
      </c>
      <c r="F39" s="7" cm="1">
        <f t="array" ref="F39">_xll.BDP(bonds[[#This Row],[worksheet get]],bonds[[#Headers],[nxt_call_dt]])*1</f>
        <v>46468</v>
      </c>
      <c r="G39" s="2" t="str" cm="1">
        <f t="array" ref="G39">_xll.BDP(bonds[[#This Row],[worksheet get]],bonds[[#Headers],[mty_typ]])</f>
        <v>PERP/CALL</v>
      </c>
      <c r="H39" s="2" t="str" cm="1">
        <f t="array" ref="H39">_xll.BDP(bonds[[#This Row],[worksheet get]],bonds[[#Headers],[crncy]])</f>
        <v>GBP</v>
      </c>
      <c r="I39" s="8" cm="1">
        <f t="array" ref="I39">_xll.BDP(bonds[[#This Row],[worksheet get]],bonds[[#Headers],[amt_outstanding]])</f>
        <v>1250000000</v>
      </c>
      <c r="J39" s="2" t="str" cm="1">
        <f t="array" ref="J39">_xll.BDP(bonds[[#This Row],[worksheet get]],bonds[[#Headers],[industry_sector]])</f>
        <v>Energy</v>
      </c>
      <c r="K39" s="2" t="str">
        <f>bonds[[#This Row],[security name]]&amp;" nc-"&amp;RIGHT(YEAR(bonds[[#This Row],[nxt_call_dt]]),2)</f>
        <v>BPLN 4 1/4 PERP nc-27</v>
      </c>
      <c r="L39" s="11" cm="1">
        <f t="array" ref="L39">_xll.BDP(bonds[[#This Row],[worksheet get]],bonds[[#Headers],[yas_ispread]])</f>
        <v>357.79541244536352</v>
      </c>
      <c r="M39" s="11" cm="1">
        <f t="array" ref="M39">_xll.BDP(bonds[[#This Row],[worksheet get]],bonds[[#Headers],[blp_i_sprd_mid]])</f>
        <v>357.710205078125</v>
      </c>
      <c r="N39" s="2" t="str" cm="1">
        <f t="array" ref="N39">_xll.BDP(bonds[[#This Row],[worksheet get]],bonds[[#Headers],[rtg_moody]])</f>
        <v>A3</v>
      </c>
      <c r="O39" s="2" t="str" cm="1">
        <f t="array" ref="O39">_xll.BDP(bonds[[#This Row],[worksheet get]],bonds[[#Headers],[rtg_sp]])</f>
        <v>BBB</v>
      </c>
      <c r="P39" s="2" t="str" cm="1">
        <f t="array" ref="P39">_xll.BDP(bonds[[#This Row],[worksheet get]],bonds[[#Headers],[bb_composite]])</f>
        <v>BBB+</v>
      </c>
      <c r="Q39" s="13" cm="1">
        <f t="array" ref="Q39">_xll.BDP(bonds[[#This Row],[worksheet get]],"interval_avg","calc_interval=30d","market_data_override=blp_i_sprd_mid")</f>
        <v>377.15355555555556</v>
      </c>
      <c r="R39" s="13" cm="1">
        <f t="array" ref="R39">_xll.BDP(bonds[[#This Row],[worksheet get]],"interval_std_dev","calc_interval=30d","market_data_override=blp_i_sprd_mid")</f>
        <v>9.5312423522737983</v>
      </c>
      <c r="S39" s="13" cm="1">
        <f t="array" ref="S39">_xll.BDP(bonds[[#This Row],[worksheet get]],"interval_low","calc_interval=30d","market_data_override=blp_i_sprd_mid")</f>
        <v>358.65600000000001</v>
      </c>
      <c r="T39" s="13" cm="1">
        <f t="array" ref="T39">_xll.BDP(bonds[[#This Row],[worksheet get]],"interval_high","calc_interval=30d","market_data_override=blp_i_sprd_mid")</f>
        <v>387.02800000000002</v>
      </c>
      <c r="U39" s="13" t="str" cm="1">
        <f t="array" ref="U39">_xll.BDP(bonds[[#This Row],[worksheet get]],bonds[[#Headers],[green_bond_loan_indicator]])</f>
        <v>N</v>
      </c>
    </row>
    <row r="40" spans="1:21" x14ac:dyDescent="0.25">
      <c r="A40" s="2" t="s">
        <v>124</v>
      </c>
      <c r="B40" s="2" t="str" cm="1">
        <f t="array" ref="B40">_xll.BDP(bonds[[#This Row],[worksheet get]],bonds[[#Headers],[ID_ISIN]])</f>
        <v>US05565QDU94</v>
      </c>
      <c r="C40" s="2" t="str" cm="1">
        <f t="array" ref="C40">_xll.BDP(bonds[[#This Row],[worksheet get]],bonds[[#Headers],[security name]])</f>
        <v>BPLN 4 3/8 PERP</v>
      </c>
      <c r="D40" s="2" t="str" cm="1">
        <f t="array" ref="D40">_xll.BDP(bonds[[#This Row],[worksheet get]],bonds[[#Headers],[ticker]])</f>
        <v>BPLN</v>
      </c>
      <c r="E40" s="2" cm="1">
        <f t="array" ref="E40">_xll.BDP(bonds[[#This Row],[worksheet get]],bonds[[#Headers],[coupon]])</f>
        <v>4.375</v>
      </c>
      <c r="F40" s="7" cm="1">
        <f t="array" ref="F40">_xll.BDP(bonds[[#This Row],[worksheet get]],bonds[[#Headers],[nxt_call_dt]])*1</f>
        <v>45830</v>
      </c>
      <c r="G40" s="2" t="str" cm="1">
        <f t="array" ref="G40">_xll.BDP(bonds[[#This Row],[worksheet get]],bonds[[#Headers],[mty_typ]])</f>
        <v>PERP/CALL</v>
      </c>
      <c r="H40" s="2" t="str" cm="1">
        <f t="array" ref="H40">_xll.BDP(bonds[[#This Row],[worksheet get]],bonds[[#Headers],[crncy]])</f>
        <v>USD</v>
      </c>
      <c r="I40" s="8" cm="1">
        <f t="array" ref="I40">_xll.BDP(bonds[[#This Row],[worksheet get]],bonds[[#Headers],[amt_outstanding]])</f>
        <v>2500000000</v>
      </c>
      <c r="J40" s="2" t="str" cm="1">
        <f t="array" ref="J40">_xll.BDP(bonds[[#This Row],[worksheet get]],bonds[[#Headers],[industry_sector]])</f>
        <v>Energy</v>
      </c>
      <c r="K40" s="2" t="str">
        <f>bonds[[#This Row],[security name]]&amp;" nc-"&amp;RIGHT(YEAR(bonds[[#This Row],[nxt_call_dt]]),2)</f>
        <v>BPLN 4 3/8 PERP nc-25</v>
      </c>
      <c r="L40" s="11" cm="1">
        <f t="array" ref="L40">_xll.BDP(bonds[[#This Row],[worksheet get]],bonds[[#Headers],[yas_ispread]])</f>
        <v>316.06805869068455</v>
      </c>
      <c r="M40" s="11" t="str" cm="1">
        <f t="array" ref="M40">_xll.BDP(bonds[[#This Row],[worksheet get]],bonds[[#Headers],[blp_i_sprd_mid]])</f>
        <v>#N/A Field Not Applicable</v>
      </c>
      <c r="N40" s="2" t="str" cm="1">
        <f t="array" ref="N40">_xll.BDP(bonds[[#This Row],[worksheet get]],bonds[[#Headers],[rtg_moody]])</f>
        <v>A3</v>
      </c>
      <c r="O40" s="2" t="str" cm="1">
        <f t="array" ref="O40">_xll.BDP(bonds[[#This Row],[worksheet get]],bonds[[#Headers],[rtg_sp]])</f>
        <v>BBB</v>
      </c>
      <c r="P40" s="2" t="str" cm="1">
        <f t="array" ref="P40">_xll.BDP(bonds[[#This Row],[worksheet get]],bonds[[#Headers],[bb_composite]])</f>
        <v>BBB+</v>
      </c>
      <c r="Q40" s="13" cm="1">
        <f t="array" ref="Q40">_xll.BDP(bonds[[#This Row],[worksheet get]],"interval_avg","calc_interval=30d","market_data_override=blp_i_sprd_mid")</f>
        <v>370.40019061048713</v>
      </c>
      <c r="R40" s="13" cm="1">
        <f t="array" ref="R40">_xll.BDP(bonds[[#This Row],[worksheet get]],"interval_std_dev","calc_interval=30d","market_data_override=blp_i_sprd_mid")</f>
        <v>22.063717192183141</v>
      </c>
      <c r="S40" s="13" cm="1">
        <f t="array" ref="S40">_xll.BDP(bonds[[#This Row],[worksheet get]],"interval_low","calc_interval=30d","market_data_override=blp_i_sprd_mid")</f>
        <v>333.83118821804277</v>
      </c>
      <c r="T40" s="13" cm="1">
        <f t="array" ref="T40">_xll.BDP(bonds[[#This Row],[worksheet get]],"interval_high","calc_interval=30d","market_data_override=blp_i_sprd_mid")</f>
        <v>396.19386333855823</v>
      </c>
      <c r="U40" s="13" t="str" cm="1">
        <f t="array" ref="U40">_xll.BDP(bonds[[#This Row],[worksheet get]],bonds[[#Headers],[green_bond_loan_indicator]])</f>
        <v>N</v>
      </c>
    </row>
    <row r="41" spans="1:21" x14ac:dyDescent="0.25">
      <c r="A41" s="2" t="s">
        <v>126</v>
      </c>
      <c r="B41" s="2" t="str" cm="1">
        <f t="array" ref="B41">_xll.BDP(bonds[[#This Row],[worksheet get]],bonds[[#Headers],[ID_ISIN]])</f>
        <v>US05565QDV77</v>
      </c>
      <c r="C41" s="2" t="str" cm="1">
        <f t="array" ref="C41">_xll.BDP(bonds[[#This Row],[worksheet get]],bonds[[#Headers],[security name]])</f>
        <v>BPLN 4 7/8 PERP</v>
      </c>
      <c r="D41" s="2" t="str" cm="1">
        <f t="array" ref="D41">_xll.BDP(bonds[[#This Row],[worksheet get]],bonds[[#Headers],[ticker]])</f>
        <v>BPLN</v>
      </c>
      <c r="E41" s="2" cm="1">
        <f t="array" ref="E41">_xll.BDP(bonds[[#This Row],[worksheet get]],bonds[[#Headers],[coupon]])</f>
        <v>4.875</v>
      </c>
      <c r="F41" s="7" cm="1">
        <f t="array" ref="F41">_xll.BDP(bonds[[#This Row],[worksheet get]],bonds[[#Headers],[nxt_call_dt]])*1</f>
        <v>47564</v>
      </c>
      <c r="G41" s="2" t="str" cm="1">
        <f t="array" ref="G41">_xll.BDP(bonds[[#This Row],[worksheet get]],bonds[[#Headers],[mty_typ]])</f>
        <v>PERP/CALL</v>
      </c>
      <c r="H41" s="2" t="str" cm="1">
        <f t="array" ref="H41">_xll.BDP(bonds[[#This Row],[worksheet get]],bonds[[#Headers],[crncy]])</f>
        <v>USD</v>
      </c>
      <c r="I41" s="8" cm="1">
        <f t="array" ref="I41">_xll.BDP(bonds[[#This Row],[worksheet get]],bonds[[#Headers],[amt_outstanding]])</f>
        <v>2500000000</v>
      </c>
      <c r="J41" s="2" t="str" cm="1">
        <f t="array" ref="J41">_xll.BDP(bonds[[#This Row],[worksheet get]],bonds[[#Headers],[industry_sector]])</f>
        <v>Energy</v>
      </c>
      <c r="K41" s="2" t="str">
        <f>bonds[[#This Row],[security name]]&amp;" nc-"&amp;RIGHT(YEAR(bonds[[#This Row],[nxt_call_dt]]),2)</f>
        <v>BPLN 4 7/8 PERP nc-30</v>
      </c>
      <c r="L41" s="11" cm="1">
        <f t="array" ref="L41">_xll.BDP(bonds[[#This Row],[worksheet get]],bonds[[#Headers],[yas_ispread]])</f>
        <v>360.7071690033676</v>
      </c>
      <c r="M41" s="11" t="str" cm="1">
        <f t="array" ref="M41">_xll.BDP(bonds[[#This Row],[worksheet get]],bonds[[#Headers],[blp_i_sprd_mid]])</f>
        <v>#N/A Field Not Applicable</v>
      </c>
      <c r="N41" s="2" t="str" cm="1">
        <f t="array" ref="N41">_xll.BDP(bonds[[#This Row],[worksheet get]],bonds[[#Headers],[rtg_moody]])</f>
        <v>A3</v>
      </c>
      <c r="O41" s="2" t="str" cm="1">
        <f t="array" ref="O41">_xll.BDP(bonds[[#This Row],[worksheet get]],bonds[[#Headers],[rtg_sp]])</f>
        <v>BBB</v>
      </c>
      <c r="P41" s="2" t="str" cm="1">
        <f t="array" ref="P41">_xll.BDP(bonds[[#This Row],[worksheet get]],bonds[[#Headers],[bb_composite]])</f>
        <v>BBB+</v>
      </c>
      <c r="Q41" s="13" cm="1">
        <f t="array" ref="Q41">_xll.BDP(bonds[[#This Row],[worksheet get]],"interval_avg","calc_interval=30d","market_data_override=blp_i_sprd_mid")</f>
        <v>378.19500219006267</v>
      </c>
      <c r="R41" s="13" cm="1">
        <f t="array" ref="R41">_xll.BDP(bonds[[#This Row],[worksheet get]],"interval_std_dev","calc_interval=30d","market_data_override=blp_i_sprd_mid")</f>
        <v>12.183009595202293</v>
      </c>
      <c r="S41" s="13" cm="1">
        <f t="array" ref="S41">_xll.BDP(bonds[[#This Row],[worksheet get]],"interval_low","calc_interval=30d","market_data_override=blp_i_sprd_mid")</f>
        <v>358.68473196239495</v>
      </c>
      <c r="T41" s="13" cm="1">
        <f t="array" ref="T41">_xll.BDP(bonds[[#This Row],[worksheet get]],"interval_high","calc_interval=30d","market_data_override=blp_i_sprd_mid")</f>
        <v>394.57981640530522</v>
      </c>
      <c r="U41" s="13" t="str" cm="1">
        <f t="array" ref="U41">_xll.BDP(bonds[[#This Row],[worksheet get]],bonds[[#Headers],[green_bond_loan_indicator]])</f>
        <v>N</v>
      </c>
    </row>
    <row r="42" spans="1:21" x14ac:dyDescent="0.25">
      <c r="A42" s="2" t="s">
        <v>128</v>
      </c>
      <c r="B42" s="2" t="str" cm="1">
        <f t="array" ref="B42">_xll.BDP(bonds[[#This Row],[worksheet get]],bonds[[#Headers],[ID_ISIN]])</f>
        <v>XS1195201931</v>
      </c>
      <c r="C42" s="2" t="str" cm="1">
        <f t="array" ref="C42">_xll.BDP(bonds[[#This Row],[worksheet get]],bonds[[#Headers],[security name]])</f>
        <v>TOTAL 2 1/4 PERP</v>
      </c>
      <c r="D42" s="2" t="str" cm="1">
        <f t="array" ref="D42">_xll.BDP(bonds[[#This Row],[worksheet get]],bonds[[#Headers],[ticker]])</f>
        <v>TOTAL</v>
      </c>
      <c r="E42" s="2" cm="1">
        <f t="array" ref="E42">_xll.BDP(bonds[[#This Row],[worksheet get]],bonds[[#Headers],[coupon]])</f>
        <v>2.25</v>
      </c>
      <c r="F42" s="7" cm="1">
        <f t="array" ref="F42">_xll.BDP(bonds[[#This Row],[worksheet get]],bonds[[#Headers],[nxt_call_dt]])*1</f>
        <v>44253</v>
      </c>
      <c r="G42" s="2" t="str" cm="1">
        <f t="array" ref="G42">_xll.BDP(bonds[[#This Row],[worksheet get]],bonds[[#Headers],[mty_typ]])</f>
        <v>PERP/CALL</v>
      </c>
      <c r="H42" s="2" t="str" cm="1">
        <f t="array" ref="H42">_xll.BDP(bonds[[#This Row],[worksheet get]],bonds[[#Headers],[crncy]])</f>
        <v>EUR</v>
      </c>
      <c r="I42" s="8" cm="1">
        <f t="array" ref="I42">_xll.BDP(bonds[[#This Row],[worksheet get]],bonds[[#Headers],[amt_outstanding]])</f>
        <v>1000000000</v>
      </c>
      <c r="J42" s="2" t="str" cm="1">
        <f t="array" ref="J42">_xll.BDP(bonds[[#This Row],[worksheet get]],bonds[[#Headers],[industry_sector]])</f>
        <v>Energy</v>
      </c>
      <c r="K42" s="2" t="str">
        <f>bonds[[#This Row],[security name]]&amp;" nc-"&amp;RIGHT(YEAR(bonds[[#This Row],[nxt_call_dt]]),2)</f>
        <v>TOTAL 2 1/4 PERP nc-21</v>
      </c>
      <c r="L42" s="11" cm="1">
        <f t="array" ref="L42">_xll.BDP(bonds[[#This Row],[worksheet get]],bonds[[#Headers],[yas_ispread]])</f>
        <v>176.81678816023714</v>
      </c>
      <c r="M42" s="11" cm="1">
        <f t="array" ref="M42">_xll.BDP(bonds[[#This Row],[worksheet get]],bonds[[#Headers],[blp_i_sprd_mid]])</f>
        <v>169.44595336914063</v>
      </c>
      <c r="N42" s="2" t="str" cm="1">
        <f t="array" ref="N42">_xll.BDP(bonds[[#This Row],[worksheet get]],bonds[[#Headers],[rtg_moody]])</f>
        <v>A2</v>
      </c>
      <c r="O42" s="2" t="str" cm="1">
        <f t="array" ref="O42">_xll.BDP(bonds[[#This Row],[worksheet get]],bonds[[#Headers],[rtg_sp]])</f>
        <v>A-</v>
      </c>
      <c r="P42" s="2" t="str" cm="1">
        <f t="array" ref="P42">_xll.BDP(bonds[[#This Row],[worksheet get]],bonds[[#Headers],[bb_composite]])</f>
        <v>A-</v>
      </c>
      <c r="Q42" s="13" cm="1">
        <f t="array" ref="Q42">_xll.BDP(bonds[[#This Row],[worksheet get]],"interval_avg","calc_interval=30d","market_data_override=blp_i_sprd_mid")</f>
        <v>181.99137931034483</v>
      </c>
      <c r="R42" s="13" cm="1">
        <f t="array" ref="R42">_xll.BDP(bonds[[#This Row],[worksheet get]],"interval_std_dev","calc_interval=30d","market_data_override=blp_i_sprd_mid")</f>
        <v>57.552503207576713</v>
      </c>
      <c r="S42" s="13" cm="1">
        <f t="array" ref="S42">_xll.BDP(bonds[[#This Row],[worksheet get]],"interval_low","calc_interval=30d","market_data_override=blp_i_sprd_mid")</f>
        <v>55.71</v>
      </c>
      <c r="T42" s="13" cm="1">
        <f t="array" ref="T42">_xll.BDP(bonds[[#This Row],[worksheet get]],"interval_high","calc_interval=30d","market_data_override=blp_i_sprd_mid")</f>
        <v>260.43700000000001</v>
      </c>
      <c r="U42" s="13" t="str" cm="1">
        <f t="array" ref="U42">_xll.BDP(bonds[[#This Row],[worksheet get]],bonds[[#Headers],[green_bond_loan_indicator]])</f>
        <v>N</v>
      </c>
    </row>
    <row r="43" spans="1:21" x14ac:dyDescent="0.25">
      <c r="A43" s="2" t="s">
        <v>130</v>
      </c>
      <c r="B43" s="2" t="str" cm="1">
        <f t="array" ref="B43">_xll.BDP(bonds[[#This Row],[worksheet get]],bonds[[#Headers],[ID_ISIN]])</f>
        <v>XS1413581205</v>
      </c>
      <c r="C43" s="2" t="str" cm="1">
        <f t="array" ref="C43">_xll.BDP(bonds[[#This Row],[worksheet get]],bonds[[#Headers],[security name]])</f>
        <v>TOTAL 3 7/8 PERP</v>
      </c>
      <c r="D43" s="2" t="str" cm="1">
        <f t="array" ref="D43">_xll.BDP(bonds[[#This Row],[worksheet get]],bonds[[#Headers],[ticker]])</f>
        <v>TOTAL</v>
      </c>
      <c r="E43" s="2" cm="1">
        <f t="array" ref="E43">_xll.BDP(bonds[[#This Row],[worksheet get]],bonds[[#Headers],[coupon]])</f>
        <v>3.875</v>
      </c>
      <c r="F43" s="7" cm="1">
        <f t="array" ref="F43">_xll.BDP(bonds[[#This Row],[worksheet get]],bonds[[#Headers],[nxt_call_dt]])*1</f>
        <v>44699</v>
      </c>
      <c r="G43" s="2" t="str" cm="1">
        <f t="array" ref="G43">_xll.BDP(bonds[[#This Row],[worksheet get]],bonds[[#Headers],[mty_typ]])</f>
        <v>PERP/CALL</v>
      </c>
      <c r="H43" s="2" t="str" cm="1">
        <f t="array" ref="H43">_xll.BDP(bonds[[#This Row],[worksheet get]],bonds[[#Headers],[crncy]])</f>
        <v>EUR</v>
      </c>
      <c r="I43" s="8" cm="1">
        <f t="array" ref="I43">_xll.BDP(bonds[[#This Row],[worksheet get]],bonds[[#Headers],[amt_outstanding]])</f>
        <v>1750000000</v>
      </c>
      <c r="J43" s="2" t="str" cm="1">
        <f t="array" ref="J43">_xll.BDP(bonds[[#This Row],[worksheet get]],bonds[[#Headers],[industry_sector]])</f>
        <v>Energy</v>
      </c>
      <c r="K43" s="2" t="str">
        <f>bonds[[#This Row],[security name]]&amp;" nc-"&amp;RIGHT(YEAR(bonds[[#This Row],[nxt_call_dt]]),2)</f>
        <v>TOTAL 3 7/8 PERP nc-22</v>
      </c>
      <c r="L43" s="11" cm="1">
        <f t="array" ref="L43">_xll.BDP(bonds[[#This Row],[worksheet get]],bonds[[#Headers],[yas_ispread]])</f>
        <v>199.06806265647367</v>
      </c>
      <c r="M43" s="11" cm="1">
        <f t="array" ref="M43">_xll.BDP(bonds[[#This Row],[worksheet get]],bonds[[#Headers],[blp_i_sprd_mid]])</f>
        <v>199.09220886230469</v>
      </c>
      <c r="N43" s="2" t="str" cm="1">
        <f t="array" ref="N43">_xll.BDP(bonds[[#This Row],[worksheet get]],bonds[[#Headers],[rtg_moody]])</f>
        <v>A2</v>
      </c>
      <c r="O43" s="2" t="str" cm="1">
        <f t="array" ref="O43">_xll.BDP(bonds[[#This Row],[worksheet get]],bonds[[#Headers],[rtg_sp]])</f>
        <v>A-</v>
      </c>
      <c r="P43" s="2" t="str" cm="1">
        <f t="array" ref="P43">_xll.BDP(bonds[[#This Row],[worksheet get]],bonds[[#Headers],[bb_composite]])</f>
        <v>A-</v>
      </c>
      <c r="Q43" s="13" cm="1">
        <f t="array" ref="Q43">_xll.BDP(bonds[[#This Row],[worksheet get]],"interval_avg","calc_interval=30d","market_data_override=blp_i_sprd_mid")</f>
        <v>194.39868965517238</v>
      </c>
      <c r="R43" s="13" cm="1">
        <f t="array" ref="R43">_xll.BDP(bonds[[#This Row],[worksheet get]],"interval_std_dev","calc_interval=30d","market_data_override=blp_i_sprd_mid")</f>
        <v>45.060192814804843</v>
      </c>
      <c r="S43" s="13" cm="1">
        <f t="array" ref="S43">_xll.BDP(bonds[[#This Row],[worksheet get]],"interval_low","calc_interval=30d","market_data_override=blp_i_sprd_mid")</f>
        <v>104.42400000000001</v>
      </c>
      <c r="T43" s="13" cm="1">
        <f t="array" ref="T43">_xll.BDP(bonds[[#This Row],[worksheet get]],"interval_high","calc_interval=30d","market_data_override=blp_i_sprd_mid")</f>
        <v>260.72300000000001</v>
      </c>
      <c r="U43" s="13" t="str" cm="1">
        <f t="array" ref="U43">_xll.BDP(bonds[[#This Row],[worksheet get]],bonds[[#Headers],[green_bond_loan_indicator]])</f>
        <v>N</v>
      </c>
    </row>
    <row r="44" spans="1:21" x14ac:dyDescent="0.25">
      <c r="A44" s="2" t="s">
        <v>132</v>
      </c>
      <c r="B44" s="2" t="str" cm="1">
        <f t="array" ref="B44">_xll.BDP(bonds[[#This Row],[worksheet get]],bonds[[#Headers],[ID_ISIN]])</f>
        <v>XS1501167164</v>
      </c>
      <c r="C44" s="2" t="str" cm="1">
        <f t="array" ref="C44">_xll.BDP(bonds[[#This Row],[worksheet get]],bonds[[#Headers],[security name]])</f>
        <v>TOTAL 2.708 PERP</v>
      </c>
      <c r="D44" s="2" t="str" cm="1">
        <f t="array" ref="D44">_xll.BDP(bonds[[#This Row],[worksheet get]],bonds[[#Headers],[ticker]])</f>
        <v>TOTAL</v>
      </c>
      <c r="E44" s="2" cm="1">
        <f t="array" ref="E44">_xll.BDP(bonds[[#This Row],[worksheet get]],bonds[[#Headers],[coupon]])</f>
        <v>2.7080000000000002</v>
      </c>
      <c r="F44" s="7" cm="1">
        <f t="array" ref="F44">_xll.BDP(bonds[[#This Row],[worksheet get]],bonds[[#Headers],[nxt_call_dt]])*1</f>
        <v>45051</v>
      </c>
      <c r="G44" s="2" t="str" cm="1">
        <f t="array" ref="G44">_xll.BDP(bonds[[#This Row],[worksheet get]],bonds[[#Headers],[mty_typ]])</f>
        <v>PERP/CALL</v>
      </c>
      <c r="H44" s="2" t="str" cm="1">
        <f t="array" ref="H44">_xll.BDP(bonds[[#This Row],[worksheet get]],bonds[[#Headers],[crncy]])</f>
        <v>EUR</v>
      </c>
      <c r="I44" s="8" cm="1">
        <f t="array" ref="I44">_xll.BDP(bonds[[#This Row],[worksheet get]],bonds[[#Headers],[amt_outstanding]])</f>
        <v>1000000000</v>
      </c>
      <c r="J44" s="2" t="str" cm="1">
        <f t="array" ref="J44">_xll.BDP(bonds[[#This Row],[worksheet get]],bonds[[#Headers],[industry_sector]])</f>
        <v>Energy</v>
      </c>
      <c r="K44" s="2" t="str">
        <f>bonds[[#This Row],[security name]]&amp;" nc-"&amp;RIGHT(YEAR(bonds[[#This Row],[nxt_call_dt]]),2)</f>
        <v>TOTAL 2.708 PERP nc-23</v>
      </c>
      <c r="L44" s="11" cm="1">
        <f t="array" ref="L44">_xll.BDP(bonds[[#This Row],[worksheet get]],bonds[[#Headers],[yas_ispread]])</f>
        <v>212.04558445718308</v>
      </c>
      <c r="M44" s="11" cm="1">
        <f t="array" ref="M44">_xll.BDP(bonds[[#This Row],[worksheet get]],bonds[[#Headers],[blp_i_sprd_mid]])</f>
        <v>212.10049438476563</v>
      </c>
      <c r="N44" s="2" t="str" cm="1">
        <f t="array" ref="N44">_xll.BDP(bonds[[#This Row],[worksheet get]],bonds[[#Headers],[rtg_moody]])</f>
        <v>A2</v>
      </c>
      <c r="O44" s="2" t="str" cm="1">
        <f t="array" ref="O44">_xll.BDP(bonds[[#This Row],[worksheet get]],bonds[[#Headers],[rtg_sp]])</f>
        <v>A-</v>
      </c>
      <c r="P44" s="2" t="str" cm="1">
        <f t="array" ref="P44">_xll.BDP(bonds[[#This Row],[worksheet get]],bonds[[#Headers],[bb_composite]])</f>
        <v>A-</v>
      </c>
      <c r="Q44" s="13" cm="1">
        <f t="array" ref="Q44">_xll.BDP(bonds[[#This Row],[worksheet get]],"interval_avg","calc_interval=30d","market_data_override=blp_i_sprd_mid")</f>
        <v>203.99934482758619</v>
      </c>
      <c r="R44" s="13" cm="1">
        <f t="array" ref="R44">_xll.BDP(bonds[[#This Row],[worksheet get]],"interval_std_dev","calc_interval=30d","market_data_override=blp_i_sprd_mid")</f>
        <v>32.322333026955512</v>
      </c>
      <c r="S44" s="13" cm="1">
        <f t="array" ref="S44">_xll.BDP(bonds[[#This Row],[worksheet get]],"interval_low","calc_interval=30d","market_data_override=blp_i_sprd_mid")</f>
        <v>135.72</v>
      </c>
      <c r="T44" s="13" cm="1">
        <f t="array" ref="T44">_xll.BDP(bonds[[#This Row],[worksheet get]],"interval_high","calc_interval=30d","market_data_override=blp_i_sprd_mid")</f>
        <v>249.92699999999999</v>
      </c>
      <c r="U44" s="13" t="str" cm="1">
        <f t="array" ref="U44">_xll.BDP(bonds[[#This Row],[worksheet get]],bonds[[#Headers],[green_bond_loan_indicator]])</f>
        <v>N</v>
      </c>
    </row>
    <row r="45" spans="1:21" x14ac:dyDescent="0.25">
      <c r="A45" s="2" t="s">
        <v>134</v>
      </c>
      <c r="B45" s="2" t="str" cm="1">
        <f t="array" ref="B45">_xll.BDP(bonds[[#This Row],[worksheet get]],bonds[[#Headers],[ID_ISIN]])</f>
        <v>XS1974787480</v>
      </c>
      <c r="C45" s="2" t="str" cm="1">
        <f t="array" ref="C45">_xll.BDP(bonds[[#This Row],[worksheet get]],bonds[[#Headers],[security name]])</f>
        <v>TOTAL 1 3/4 PERP</v>
      </c>
      <c r="D45" s="2" t="str" cm="1">
        <f t="array" ref="D45">_xll.BDP(bonds[[#This Row],[worksheet get]],bonds[[#Headers],[ticker]])</f>
        <v>TOTAL</v>
      </c>
      <c r="E45" s="2" cm="1">
        <f t="array" ref="E45">_xll.BDP(bonds[[#This Row],[worksheet get]],bonds[[#Headers],[coupon]])</f>
        <v>1.75</v>
      </c>
      <c r="F45" s="7" cm="1">
        <f t="array" ref="F45">_xll.BDP(bonds[[#This Row],[worksheet get]],bonds[[#Headers],[nxt_call_dt]])*1</f>
        <v>45386</v>
      </c>
      <c r="G45" s="2" t="str" cm="1">
        <f t="array" ref="G45">_xll.BDP(bonds[[#This Row],[worksheet get]],bonds[[#Headers],[mty_typ]])</f>
        <v>PERP/CALL</v>
      </c>
      <c r="H45" s="2" t="str" cm="1">
        <f t="array" ref="H45">_xll.BDP(bonds[[#This Row],[worksheet get]],bonds[[#Headers],[crncy]])</f>
        <v>EUR</v>
      </c>
      <c r="I45" s="8" cm="1">
        <f t="array" ref="I45">_xll.BDP(bonds[[#This Row],[worksheet get]],bonds[[#Headers],[amt_outstanding]])</f>
        <v>1500000000</v>
      </c>
      <c r="J45" s="2" t="str" cm="1">
        <f t="array" ref="J45">_xll.BDP(bonds[[#This Row],[worksheet get]],bonds[[#Headers],[industry_sector]])</f>
        <v>Energy</v>
      </c>
      <c r="K45" s="2" t="str">
        <f>bonds[[#This Row],[security name]]&amp;" nc-"&amp;RIGHT(YEAR(bonds[[#This Row],[nxt_call_dt]]),2)</f>
        <v>TOTAL 1 3/4 PERP nc-24</v>
      </c>
      <c r="L45" s="11" cm="1">
        <f t="array" ref="L45">_xll.BDP(bonds[[#This Row],[worksheet get]],bonds[[#Headers],[yas_ispread]])</f>
        <v>223.70833320737131</v>
      </c>
      <c r="M45" s="11" cm="1">
        <f t="array" ref="M45">_xll.BDP(bonds[[#This Row],[worksheet get]],bonds[[#Headers],[blp_i_sprd_mid]])</f>
        <v>223.93765258789063</v>
      </c>
      <c r="N45" s="2" t="str" cm="1">
        <f t="array" ref="N45">_xll.BDP(bonds[[#This Row],[worksheet get]],bonds[[#Headers],[rtg_moody]])</f>
        <v>A2</v>
      </c>
      <c r="O45" s="2" t="str" cm="1">
        <f t="array" ref="O45">_xll.BDP(bonds[[#This Row],[worksheet get]],bonds[[#Headers],[rtg_sp]])</f>
        <v>A-</v>
      </c>
      <c r="P45" s="2" t="str" cm="1">
        <f t="array" ref="P45">_xll.BDP(bonds[[#This Row],[worksheet get]],bonds[[#Headers],[bb_composite]])</f>
        <v>A-</v>
      </c>
      <c r="Q45" s="13" cm="1">
        <f t="array" ref="Q45">_xll.BDP(bonds[[#This Row],[worksheet get]],"interval_avg","calc_interval=30d","market_data_override=blp_i_sprd_mid")</f>
        <v>213.22758620689658</v>
      </c>
      <c r="R45" s="13" cm="1">
        <f t="array" ref="R45">_xll.BDP(bonds[[#This Row],[worksheet get]],"interval_std_dev","calc_interval=30d","market_data_override=blp_i_sprd_mid")</f>
        <v>29.107282774882059</v>
      </c>
      <c r="S45" s="13" cm="1">
        <f t="array" ref="S45">_xll.BDP(bonds[[#This Row],[worksheet get]],"interval_low","calc_interval=30d","market_data_override=blp_i_sprd_mid")</f>
        <v>150.02699999999999</v>
      </c>
      <c r="T45" s="13" cm="1">
        <f t="array" ref="T45">_xll.BDP(bonds[[#This Row],[worksheet get]],"interval_high","calc_interval=30d","market_data_override=blp_i_sprd_mid")</f>
        <v>251.839</v>
      </c>
      <c r="U45" s="13" t="str" cm="1">
        <f t="array" ref="U45">_xll.BDP(bonds[[#This Row],[worksheet get]],bonds[[#Headers],[green_bond_loan_indicator]])</f>
        <v>N</v>
      </c>
    </row>
    <row r="46" spans="1:21" x14ac:dyDescent="0.25">
      <c r="A46" s="2" t="s">
        <v>136</v>
      </c>
      <c r="B46" s="2" t="str" cm="1">
        <f t="array" ref="B46">_xll.BDP(bonds[[#This Row],[worksheet get]],bonds[[#Headers],[ID_ISIN]])</f>
        <v>XS1195202822</v>
      </c>
      <c r="C46" s="2" t="str" cm="1">
        <f t="array" ref="C46">_xll.BDP(bonds[[#This Row],[worksheet get]],bonds[[#Headers],[security name]])</f>
        <v>TOTAL 2 5/8 PERP</v>
      </c>
      <c r="D46" s="2" t="str" cm="1">
        <f t="array" ref="D46">_xll.BDP(bonds[[#This Row],[worksheet get]],bonds[[#Headers],[ticker]])</f>
        <v>TOTAL</v>
      </c>
      <c r="E46" s="2" cm="1">
        <f t="array" ref="E46">_xll.BDP(bonds[[#This Row],[worksheet get]],bonds[[#Headers],[coupon]])</f>
        <v>2.625</v>
      </c>
      <c r="F46" s="7" cm="1">
        <f t="array" ref="F46">_xll.BDP(bonds[[#This Row],[worksheet get]],bonds[[#Headers],[nxt_call_dt]])*1</f>
        <v>45714</v>
      </c>
      <c r="G46" s="2" t="str" cm="1">
        <f t="array" ref="G46">_xll.BDP(bonds[[#This Row],[worksheet get]],bonds[[#Headers],[mty_typ]])</f>
        <v>PERP/CALL</v>
      </c>
      <c r="H46" s="2" t="str" cm="1">
        <f t="array" ref="H46">_xll.BDP(bonds[[#This Row],[worksheet get]],bonds[[#Headers],[crncy]])</f>
        <v>EUR</v>
      </c>
      <c r="I46" s="8" cm="1">
        <f t="array" ref="I46">_xll.BDP(bonds[[#This Row],[worksheet get]],bonds[[#Headers],[amt_outstanding]])</f>
        <v>2500000000</v>
      </c>
      <c r="J46" s="2" t="str" cm="1">
        <f t="array" ref="J46">_xll.BDP(bonds[[#This Row],[worksheet get]],bonds[[#Headers],[industry_sector]])</f>
        <v>Energy</v>
      </c>
      <c r="K46" s="2" t="str">
        <f>bonds[[#This Row],[security name]]&amp;" nc-"&amp;RIGHT(YEAR(bonds[[#This Row],[nxt_call_dt]]),2)</f>
        <v>TOTAL 2 5/8 PERP nc-25</v>
      </c>
      <c r="L46" s="11" cm="1">
        <f t="array" ref="L46">_xll.BDP(bonds[[#This Row],[worksheet get]],bonds[[#Headers],[yas_ispread]])</f>
        <v>230.97781080380543</v>
      </c>
      <c r="M46" s="11" cm="1">
        <f t="array" ref="M46">_xll.BDP(bonds[[#This Row],[worksheet get]],bonds[[#Headers],[blp_i_sprd_mid]])</f>
        <v>231.05952453613281</v>
      </c>
      <c r="N46" s="2" t="str" cm="1">
        <f t="array" ref="N46">_xll.BDP(bonds[[#This Row],[worksheet get]],bonds[[#Headers],[rtg_moody]])</f>
        <v>A2</v>
      </c>
      <c r="O46" s="2" t="str" cm="1">
        <f t="array" ref="O46">_xll.BDP(bonds[[#This Row],[worksheet get]],bonds[[#Headers],[rtg_sp]])</f>
        <v>A-</v>
      </c>
      <c r="P46" s="2" t="str" cm="1">
        <f t="array" ref="P46">_xll.BDP(bonds[[#This Row],[worksheet get]],bonds[[#Headers],[bb_composite]])</f>
        <v>A-</v>
      </c>
      <c r="Q46" s="13" cm="1">
        <f t="array" ref="Q46">_xll.BDP(bonds[[#This Row],[worksheet get]],"interval_avg","calc_interval=30d","market_data_override=blp_i_sprd_mid")</f>
        <v>226.23131034482762</v>
      </c>
      <c r="R46" s="13" cm="1">
        <f t="array" ref="R46">_xll.BDP(bonds[[#This Row],[worksheet get]],"interval_std_dev","calc_interval=30d","market_data_override=blp_i_sprd_mid")</f>
        <v>20.864745442121549</v>
      </c>
      <c r="S46" s="13" cm="1">
        <f t="array" ref="S46">_xll.BDP(bonds[[#This Row],[worksheet get]],"interval_low","calc_interval=30d","market_data_override=blp_i_sprd_mid")</f>
        <v>178.512</v>
      </c>
      <c r="T46" s="13" cm="1">
        <f t="array" ref="T46">_xll.BDP(bonds[[#This Row],[worksheet get]],"interval_high","calc_interval=30d","market_data_override=blp_i_sprd_mid")</f>
        <v>253.39699999999999</v>
      </c>
      <c r="U46" s="13" t="str" cm="1">
        <f t="array" ref="U46">_xll.BDP(bonds[[#This Row],[worksheet get]],bonds[[#Headers],[green_bond_loan_indicator]])</f>
        <v>N</v>
      </c>
    </row>
    <row r="47" spans="1:21" x14ac:dyDescent="0.25">
      <c r="A47" s="2" t="s">
        <v>138</v>
      </c>
      <c r="B47" s="2" t="str" cm="1">
        <f t="array" ref="B47">_xll.BDP(bonds[[#This Row],[worksheet get]],bonds[[#Headers],[ID_ISIN]])</f>
        <v>XS1501166869</v>
      </c>
      <c r="C47" s="2" t="str" cm="1">
        <f t="array" ref="C47">_xll.BDP(bonds[[#This Row],[worksheet get]],bonds[[#Headers],[security name]])</f>
        <v>TOTAL 3.369 PERP</v>
      </c>
      <c r="D47" s="2" t="str" cm="1">
        <f t="array" ref="D47">_xll.BDP(bonds[[#This Row],[worksheet get]],bonds[[#Headers],[ticker]])</f>
        <v>TOTAL</v>
      </c>
      <c r="E47" s="2" cm="1">
        <f t="array" ref="E47">_xll.BDP(bonds[[#This Row],[worksheet get]],bonds[[#Headers],[coupon]])</f>
        <v>3.3690000000000002</v>
      </c>
      <c r="F47" s="7" cm="1">
        <f t="array" ref="F47">_xll.BDP(bonds[[#This Row],[worksheet get]],bonds[[#Headers],[nxt_call_dt]])*1</f>
        <v>46301</v>
      </c>
      <c r="G47" s="2" t="str" cm="1">
        <f t="array" ref="G47">_xll.BDP(bonds[[#This Row],[worksheet get]],bonds[[#Headers],[mty_typ]])</f>
        <v>PERP/CALL</v>
      </c>
      <c r="H47" s="2" t="str" cm="1">
        <f t="array" ref="H47">_xll.BDP(bonds[[#This Row],[worksheet get]],bonds[[#Headers],[crncy]])</f>
        <v>EUR</v>
      </c>
      <c r="I47" s="8" cm="1">
        <f t="array" ref="I47">_xll.BDP(bonds[[#This Row],[worksheet get]],bonds[[#Headers],[amt_outstanding]])</f>
        <v>1500000000</v>
      </c>
      <c r="J47" s="2" t="str" cm="1">
        <f t="array" ref="J47">_xll.BDP(bonds[[#This Row],[worksheet get]],bonds[[#Headers],[industry_sector]])</f>
        <v>Energy</v>
      </c>
      <c r="K47" s="2" t="str">
        <f>bonds[[#This Row],[security name]]&amp;" nc-"&amp;RIGHT(YEAR(bonds[[#This Row],[nxt_call_dt]]),2)</f>
        <v>TOTAL 3.369 PERP nc-26</v>
      </c>
      <c r="L47" s="11" cm="1">
        <f t="array" ref="L47">_xll.BDP(bonds[[#This Row],[worksheet get]],bonds[[#Headers],[yas_ispread]])</f>
        <v>236.39211158632668</v>
      </c>
      <c r="M47" s="11" cm="1">
        <f t="array" ref="M47">_xll.BDP(bonds[[#This Row],[worksheet get]],bonds[[#Headers],[blp_i_sprd_mid]])</f>
        <v>236.52322387695313</v>
      </c>
      <c r="N47" s="2" t="str" cm="1">
        <f t="array" ref="N47">_xll.BDP(bonds[[#This Row],[worksheet get]],bonds[[#Headers],[rtg_moody]])</f>
        <v>A2</v>
      </c>
      <c r="O47" s="2" t="str" cm="1">
        <f t="array" ref="O47">_xll.BDP(bonds[[#This Row],[worksheet get]],bonds[[#Headers],[rtg_sp]])</f>
        <v>A-</v>
      </c>
      <c r="P47" s="2" t="str" cm="1">
        <f t="array" ref="P47">_xll.BDP(bonds[[#This Row],[worksheet get]],bonds[[#Headers],[bb_composite]])</f>
        <v>A-</v>
      </c>
      <c r="Q47" s="13" cm="1">
        <f t="array" ref="Q47">_xll.BDP(bonds[[#This Row],[worksheet get]],"interval_avg","calc_interval=30d","market_data_override=blp_i_sprd_mid")</f>
        <v>229.4780344827586</v>
      </c>
      <c r="R47" s="13" cm="1">
        <f t="array" ref="R47">_xll.BDP(bonds[[#This Row],[worksheet get]],"interval_std_dev","calc_interval=30d","market_data_override=blp_i_sprd_mid")</f>
        <v>20.331658511301949</v>
      </c>
      <c r="S47" s="13" cm="1">
        <f t="array" ref="S47">_xll.BDP(bonds[[#This Row],[worksheet get]],"interval_low","calc_interval=30d","market_data_override=blp_i_sprd_mid")</f>
        <v>189.68700000000001</v>
      </c>
      <c r="T47" s="13" cm="1">
        <f t="array" ref="T47">_xll.BDP(bonds[[#This Row],[worksheet get]],"interval_high","calc_interval=30d","market_data_override=blp_i_sprd_mid")</f>
        <v>260.30399999999997</v>
      </c>
      <c r="U47" s="13" t="str" cm="1">
        <f t="array" ref="U47">_xll.BDP(bonds[[#This Row],[worksheet get]],bonds[[#Headers],[green_bond_loan_indicator]])</f>
        <v>N</v>
      </c>
    </row>
    <row r="48" spans="1:21" x14ac:dyDescent="0.25">
      <c r="A48" s="2" t="s">
        <v>141</v>
      </c>
      <c r="B48" s="2" t="str" cm="1">
        <f t="array" ref="B48">_xll.BDP(bonds[[#This Row],[worksheet get]],bonds[[#Headers],[ID_ISIN]])</f>
        <v>XS1309436753</v>
      </c>
      <c r="C48" s="2" t="str" cm="1">
        <f t="array" ref="C48">_xll.BDP(bonds[[#This Row],[worksheet get]],bonds[[#Headers],[security name]])</f>
        <v>BHP 4 3/4 04/22/76</v>
      </c>
      <c r="D48" s="2" t="str" cm="1">
        <f t="array" ref="D48">_xll.BDP(bonds[[#This Row],[worksheet get]],bonds[[#Headers],[ticker]])</f>
        <v>BHP</v>
      </c>
      <c r="E48" s="2" cm="1">
        <f t="array" ref="E48">_xll.BDP(bonds[[#This Row],[worksheet get]],bonds[[#Headers],[coupon]])</f>
        <v>4.75</v>
      </c>
      <c r="F48" s="7" cm="1">
        <f t="array" ref="F48">_xll.BDP(bonds[[#This Row],[worksheet get]],bonds[[#Headers],[nxt_call_dt]])*1</f>
        <v>44308</v>
      </c>
      <c r="G48" s="2" t="str" cm="1">
        <f t="array" ref="G48">_xll.BDP(bonds[[#This Row],[worksheet get]],bonds[[#Headers],[mty_typ]])</f>
        <v>CALLABLE</v>
      </c>
      <c r="H48" s="2" t="str" cm="1">
        <f t="array" ref="H48">_xll.BDP(bonds[[#This Row],[worksheet get]],bonds[[#Headers],[crncy]])</f>
        <v>EUR</v>
      </c>
      <c r="I48" s="8" cm="1">
        <f t="array" ref="I48">_xll.BDP(bonds[[#This Row],[worksheet get]],bonds[[#Headers],[amt_outstanding]])</f>
        <v>1250000000</v>
      </c>
      <c r="J48" s="2" t="str" cm="1">
        <f t="array" ref="J48">_xll.BDP(bonds[[#This Row],[worksheet get]],bonds[[#Headers],[industry_sector]])</f>
        <v>Basic Materials</v>
      </c>
      <c r="K48" s="2" t="str">
        <f>bonds[[#This Row],[security name]]&amp;" nc-"&amp;RIGHT(YEAR(bonds[[#This Row],[nxt_call_dt]]),2)</f>
        <v>BHP 4 3/4 04/22/76 nc-21</v>
      </c>
      <c r="L48" s="11" cm="1">
        <f t="array" ref="L48">_xll.BDP(bonds[[#This Row],[worksheet get]],bonds[[#Headers],[yas_ispread]])</f>
        <v>233.43415070962354</v>
      </c>
      <c r="M48" s="11" t="str" cm="1">
        <f t="array" ref="M48">_xll.BDP(bonds[[#This Row],[worksheet get]],bonds[[#Headers],[blp_i_sprd_mid]])</f>
        <v>#N/A Field Not Applicable</v>
      </c>
      <c r="N48" s="2" t="str" cm="1">
        <f t="array" ref="N48">_xll.BDP(bonds[[#This Row],[worksheet get]],bonds[[#Headers],[rtg_moody]])</f>
        <v>Baa1</v>
      </c>
      <c r="O48" s="2" t="str" cm="1">
        <f t="array" ref="O48">_xll.BDP(bonds[[#This Row],[worksheet get]],bonds[[#Headers],[rtg_sp]])</f>
        <v>BBB+</v>
      </c>
      <c r="P48" s="2" t="str" cm="1">
        <f t="array" ref="P48">_xll.BDP(bonds[[#This Row],[worksheet get]],bonds[[#Headers],[bb_composite]])</f>
        <v>BBB+</v>
      </c>
      <c r="Q48" s="13" cm="1">
        <f t="array" ref="Q48">_xll.BDP(bonds[[#This Row],[worksheet get]],"interval_avg","calc_interval=30d","market_data_override=blp_i_sprd_mid")</f>
        <v>234.11188243910127</v>
      </c>
      <c r="R48" s="13" cm="1">
        <f t="array" ref="R48">_xll.BDP(bonds[[#This Row],[worksheet get]],"interval_std_dev","calc_interval=30d","market_data_override=blp_i_sprd_mid")</f>
        <v>32.781484925026732</v>
      </c>
      <c r="S48" s="13" cm="1">
        <f t="array" ref="S48">_xll.BDP(bonds[[#This Row],[worksheet get]],"interval_low","calc_interval=30d","market_data_override=blp_i_sprd_mid")</f>
        <v>148.63983606557377</v>
      </c>
      <c r="T48" s="13" cm="1">
        <f t="array" ref="T48">_xll.BDP(bonds[[#This Row],[worksheet get]],"interval_high","calc_interval=30d","market_data_override=blp_i_sprd_mid")</f>
        <v>269.03136612021854</v>
      </c>
      <c r="U48" s="13" t="str" cm="1">
        <f t="array" ref="U48">_xll.BDP(bonds[[#This Row],[worksheet get]],bonds[[#Headers],[green_bond_loan_indicator]])</f>
        <v>N</v>
      </c>
    </row>
    <row r="49" spans="1:21" x14ac:dyDescent="0.25">
      <c r="A49" s="2" t="s">
        <v>143</v>
      </c>
      <c r="B49" s="2" t="str" cm="1">
        <f t="array" ref="B49">_xll.BDP(bonds[[#This Row],[worksheet get]],bonds[[#Headers],[ID_ISIN]])</f>
        <v>XS1309436910</v>
      </c>
      <c r="C49" s="2" t="str" cm="1">
        <f t="array" ref="C49">_xll.BDP(bonds[[#This Row],[worksheet get]],bonds[[#Headers],[security name]])</f>
        <v>BHP 5 5/8 10/22/79</v>
      </c>
      <c r="D49" s="2" t="str" cm="1">
        <f t="array" ref="D49">_xll.BDP(bonds[[#This Row],[worksheet get]],bonds[[#Headers],[ticker]])</f>
        <v>BHP</v>
      </c>
      <c r="E49" s="2" cm="1">
        <f t="array" ref="E49">_xll.BDP(bonds[[#This Row],[worksheet get]],bonds[[#Headers],[coupon]])</f>
        <v>5.625</v>
      </c>
      <c r="F49" s="7" cm="1">
        <f t="array" ref="F49">_xll.BDP(bonds[[#This Row],[worksheet get]],bonds[[#Headers],[nxt_call_dt]])*1</f>
        <v>45587</v>
      </c>
      <c r="G49" s="2" t="str" cm="1">
        <f t="array" ref="G49">_xll.BDP(bonds[[#This Row],[worksheet get]],bonds[[#Headers],[mty_typ]])</f>
        <v>CALLABLE</v>
      </c>
      <c r="H49" s="2" t="str" cm="1">
        <f t="array" ref="H49">_xll.BDP(bonds[[#This Row],[worksheet get]],bonds[[#Headers],[crncy]])</f>
        <v>EUR</v>
      </c>
      <c r="I49" s="8" cm="1">
        <f t="array" ref="I49">_xll.BDP(bonds[[#This Row],[worksheet get]],bonds[[#Headers],[amt_outstanding]])</f>
        <v>750000000</v>
      </c>
      <c r="J49" s="2" t="str" cm="1">
        <f t="array" ref="J49">_xll.BDP(bonds[[#This Row],[worksheet get]],bonds[[#Headers],[industry_sector]])</f>
        <v>Basic Materials</v>
      </c>
      <c r="K49" s="2" t="str">
        <f>bonds[[#This Row],[security name]]&amp;" nc-"&amp;RIGHT(YEAR(bonds[[#This Row],[nxt_call_dt]]),2)</f>
        <v>BHP 5 5/8 10/22/79 nc-24</v>
      </c>
      <c r="L49" s="11" cm="1">
        <f t="array" ref="L49">_xll.BDP(bonds[[#This Row],[worksheet get]],bonds[[#Headers],[yas_ispread]])</f>
        <v>202.62300084818543</v>
      </c>
      <c r="M49" s="11" t="str" cm="1">
        <f t="array" ref="M49">_xll.BDP(bonds[[#This Row],[worksheet get]],bonds[[#Headers],[blp_i_sprd_mid]])</f>
        <v>#N/A Field Not Applicable</v>
      </c>
      <c r="N49" s="2" t="str" cm="1">
        <f t="array" ref="N49">_xll.BDP(bonds[[#This Row],[worksheet get]],bonds[[#Headers],[rtg_moody]])</f>
        <v>Baa1</v>
      </c>
      <c r="O49" s="2" t="str" cm="1">
        <f t="array" ref="O49">_xll.BDP(bonds[[#This Row],[worksheet get]],bonds[[#Headers],[rtg_sp]])</f>
        <v>BBB+</v>
      </c>
      <c r="P49" s="2" t="str" cm="1">
        <f t="array" ref="P49">_xll.BDP(bonds[[#This Row],[worksheet get]],bonds[[#Headers],[bb_composite]])</f>
        <v>BBB+</v>
      </c>
      <c r="Q49" s="13" cm="1">
        <f t="array" ref="Q49">_xll.BDP(bonds[[#This Row],[worksheet get]],"interval_avg","calc_interval=30d","market_data_override=blp_i_sprd_mid")</f>
        <v>206.91377126084689</v>
      </c>
      <c r="R49" s="13" cm="1">
        <f t="array" ref="R49">_xll.BDP(bonds[[#This Row],[worksheet get]],"interval_std_dev","calc_interval=30d","market_data_override=blp_i_sprd_mid")</f>
        <v>21.951562375188917</v>
      </c>
      <c r="S49" s="13" cm="1">
        <f t="array" ref="S49">_xll.BDP(bonds[[#This Row],[worksheet get]],"interval_low","calc_interval=30d","market_data_override=blp_i_sprd_mid")</f>
        <v>167.33208476928434</v>
      </c>
      <c r="T49" s="13" cm="1">
        <f t="array" ref="T49">_xll.BDP(bonds[[#This Row],[worksheet get]],"interval_high","calc_interval=30d","market_data_override=blp_i_sprd_mid")</f>
        <v>261.32255455004253</v>
      </c>
      <c r="U49" s="13" t="str" cm="1">
        <f t="array" ref="U49">_xll.BDP(bonds[[#This Row],[worksheet get]],bonds[[#Headers],[green_bond_loan_indicator]])</f>
        <v>N</v>
      </c>
    </row>
    <row r="50" spans="1:21" x14ac:dyDescent="0.25">
      <c r="A50" s="2" t="s">
        <v>145</v>
      </c>
      <c r="B50" s="2" t="str" cm="1">
        <f t="array" ref="B50">_xll.BDP(bonds[[#This Row],[worksheet get]],bonds[[#Headers],[ID_ISIN]])</f>
        <v>USQ12441AB91</v>
      </c>
      <c r="C50" s="2" t="str" cm="1">
        <f t="array" ref="C50">_xll.BDP(bonds[[#This Row],[worksheet get]],bonds[[#Headers],[security name]])</f>
        <v>BHP 6 3/4 10/19/75</v>
      </c>
      <c r="D50" s="2" t="str" cm="1">
        <f t="array" ref="D50">_xll.BDP(bonds[[#This Row],[worksheet get]],bonds[[#Headers],[ticker]])</f>
        <v>BHP</v>
      </c>
      <c r="E50" s="2" cm="1">
        <f t="array" ref="E50">_xll.BDP(bonds[[#This Row],[worksheet get]],bonds[[#Headers],[coupon]])</f>
        <v>6.75</v>
      </c>
      <c r="F50" s="7" cm="1">
        <f t="array" ref="F50">_xll.BDP(bonds[[#This Row],[worksheet get]],bonds[[#Headers],[nxt_call_dt]])*1</f>
        <v>45950</v>
      </c>
      <c r="G50" s="2" t="str" cm="1">
        <f t="array" ref="G50">_xll.BDP(bonds[[#This Row],[worksheet get]],bonds[[#Headers],[mty_typ]])</f>
        <v>CALLABLE</v>
      </c>
      <c r="H50" s="2" t="str" cm="1">
        <f t="array" ref="H50">_xll.BDP(bonds[[#This Row],[worksheet get]],bonds[[#Headers],[crncy]])</f>
        <v>USD</v>
      </c>
      <c r="I50" s="8" cm="1">
        <f t="array" ref="I50">_xll.BDP(bonds[[#This Row],[worksheet get]],bonds[[#Headers],[amt_outstanding]])</f>
        <v>2250000000</v>
      </c>
      <c r="J50" s="2" t="str" cm="1">
        <f t="array" ref="J50">_xll.BDP(bonds[[#This Row],[worksheet get]],bonds[[#Headers],[industry_sector]])</f>
        <v>Basic Materials</v>
      </c>
      <c r="K50" s="2" t="str">
        <f>bonds[[#This Row],[security name]]&amp;" nc-"&amp;RIGHT(YEAR(bonds[[#This Row],[nxt_call_dt]]),2)</f>
        <v>BHP 6 3/4 10/19/75 nc-25</v>
      </c>
      <c r="L50" s="11" cm="1">
        <f t="array" ref="L50">_xll.BDP(bonds[[#This Row],[worksheet get]],bonds[[#Headers],[yas_ispread]])</f>
        <v>306.57546291555565</v>
      </c>
      <c r="M50" s="11" t="str" cm="1">
        <f t="array" ref="M50">_xll.BDP(bonds[[#This Row],[worksheet get]],bonds[[#Headers],[blp_i_sprd_mid]])</f>
        <v>#N/A Field Not Applicable</v>
      </c>
      <c r="N50" s="2" t="str" cm="1">
        <f t="array" ref="N50">_xll.BDP(bonds[[#This Row],[worksheet get]],bonds[[#Headers],[rtg_moody]])</f>
        <v>Baa1</v>
      </c>
      <c r="O50" s="2" t="str" cm="1">
        <f t="array" ref="O50">_xll.BDP(bonds[[#This Row],[worksheet get]],bonds[[#Headers],[rtg_sp]])</f>
        <v>BBB+</v>
      </c>
      <c r="P50" s="2" t="str" cm="1">
        <f t="array" ref="P50">_xll.BDP(bonds[[#This Row],[worksheet get]],bonds[[#Headers],[bb_composite]])</f>
        <v>BBB+</v>
      </c>
      <c r="Q50" s="13" cm="1">
        <f t="array" ref="Q50">_xll.BDP(bonds[[#This Row],[worksheet get]],"interval_avg","calc_interval=30d","market_data_override=blp_i_sprd_mid")</f>
        <v>309.52414513474361</v>
      </c>
      <c r="R50" s="13" cm="1">
        <f t="array" ref="R50">_xll.BDP(bonds[[#This Row],[worksheet get]],"interval_std_dev","calc_interval=30d","market_data_override=blp_i_sprd_mid")</f>
        <v>13.53158108890776</v>
      </c>
      <c r="S50" s="13" cm="1">
        <f t="array" ref="S50">_xll.BDP(bonds[[#This Row],[worksheet get]],"interval_low","calc_interval=30d","market_data_override=blp_i_sprd_mid")</f>
        <v>286.0404170438751</v>
      </c>
      <c r="T50" s="13" cm="1">
        <f t="array" ref="T50">_xll.BDP(bonds[[#This Row],[worksheet get]],"interval_high","calc_interval=30d","market_data_override=blp_i_sprd_mid")</f>
        <v>337.3486166607164</v>
      </c>
      <c r="U50" s="13" t="str" cm="1">
        <f t="array" ref="U50">_xll.BDP(bonds[[#This Row],[worksheet get]],bonds[[#Headers],[green_bond_loan_indicator]])</f>
        <v>N</v>
      </c>
    </row>
    <row r="51" spans="1:21" x14ac:dyDescent="0.25">
      <c r="A51" s="2" t="s">
        <v>147</v>
      </c>
      <c r="B51" s="2" t="str" cm="1">
        <f t="array" ref="B51">_xll.BDP(bonds[[#This Row],[worksheet get]],bonds[[#Headers],[ID_ISIN]])</f>
        <v>USQ12441AA19</v>
      </c>
      <c r="C51" s="2" t="str" cm="1">
        <f t="array" ref="C51">_xll.BDP(bonds[[#This Row],[worksheet get]],bonds[[#Headers],[security name]])</f>
        <v>BHP 6 1/4 10/19/75</v>
      </c>
      <c r="D51" s="2" t="str" cm="1">
        <f t="array" ref="D51">_xll.BDP(bonds[[#This Row],[worksheet get]],bonds[[#Headers],[ticker]])</f>
        <v>BHP</v>
      </c>
      <c r="E51" s="2" cm="1">
        <f t="array" ref="E51">_xll.BDP(bonds[[#This Row],[worksheet get]],bonds[[#Headers],[coupon]])</f>
        <v>6.25</v>
      </c>
      <c r="F51" s="7" cm="1">
        <f t="array" ref="F51">_xll.BDP(bonds[[#This Row],[worksheet get]],bonds[[#Headers],[nxt_call_dt]])*1</f>
        <v>44123</v>
      </c>
      <c r="G51" s="2" t="str" cm="1">
        <f t="array" ref="G51">_xll.BDP(bonds[[#This Row],[worksheet get]],bonds[[#Headers],[mty_typ]])</f>
        <v>CALLABLE</v>
      </c>
      <c r="H51" s="2" t="str" cm="1">
        <f t="array" ref="H51">_xll.BDP(bonds[[#This Row],[worksheet get]],bonds[[#Headers],[crncy]])</f>
        <v>USD</v>
      </c>
      <c r="I51" s="8" cm="1">
        <f t="array" ref="I51">_xll.BDP(bonds[[#This Row],[worksheet get]],bonds[[#Headers],[amt_outstanding]])</f>
        <v>1000000000</v>
      </c>
      <c r="J51" s="2" t="str" cm="1">
        <f t="array" ref="J51">_xll.BDP(bonds[[#This Row],[worksheet get]],bonds[[#Headers],[industry_sector]])</f>
        <v>Basic Materials</v>
      </c>
      <c r="K51" s="2" t="str">
        <f>bonds[[#This Row],[security name]]&amp;" nc-"&amp;RIGHT(YEAR(bonds[[#This Row],[nxt_call_dt]]),2)</f>
        <v>BHP 6 1/4 10/19/75 nc-20</v>
      </c>
      <c r="L51" s="11" cm="1">
        <f t="array" ref="L51">_xll.BDP(bonds[[#This Row],[worksheet get]],bonds[[#Headers],[yas_ispread]])</f>
        <v>311.85396266841383</v>
      </c>
      <c r="M51" s="11" t="str" cm="1">
        <f t="array" ref="M51">_xll.BDP(bonds[[#This Row],[worksheet get]],bonds[[#Headers],[blp_i_sprd_mid]])</f>
        <v>#N/A Field Not Applicable</v>
      </c>
      <c r="N51" s="2" t="str" cm="1">
        <f t="array" ref="N51">_xll.BDP(bonds[[#This Row],[worksheet get]],bonds[[#Headers],[rtg_moody]])</f>
        <v>Baa1</v>
      </c>
      <c r="O51" s="2" t="str" cm="1">
        <f t="array" ref="O51">_xll.BDP(bonds[[#This Row],[worksheet get]],bonds[[#Headers],[rtg_sp]])</f>
        <v>BBB+</v>
      </c>
      <c r="P51" s="2" t="str" cm="1">
        <f t="array" ref="P51">_xll.BDP(bonds[[#This Row],[worksheet get]],bonds[[#Headers],[bb_composite]])</f>
        <v>BBB+</v>
      </c>
      <c r="Q51" s="13" cm="1">
        <f t="array" ref="Q51">_xll.BDP(bonds[[#This Row],[worksheet get]],"interval_avg","calc_interval=30d","market_data_override=blp_i_sprd_mid")</f>
        <v>217.46964511896547</v>
      </c>
      <c r="R51" s="13" cm="1">
        <f t="array" ref="R51">_xll.BDP(bonds[[#This Row],[worksheet get]],"interval_std_dev","calc_interval=30d","market_data_override=blp_i_sprd_mid")</f>
        <v>69.157206957227174</v>
      </c>
      <c r="S51" s="13" cm="1">
        <f t="array" ref="S51">_xll.BDP(bonds[[#This Row],[worksheet get]],"interval_low","calc_interval=30d","market_data_override=blp_i_sprd_mid")</f>
        <v>89.266253460412543</v>
      </c>
      <c r="T51" s="13" cm="1">
        <f t="array" ref="T51">_xll.BDP(bonds[[#This Row],[worksheet get]],"interval_high","calc_interval=30d","market_data_override=blp_i_sprd_mid")</f>
        <v>319.93975212397083</v>
      </c>
      <c r="U51" s="13" t="str" cm="1">
        <f t="array" ref="U51">_xll.BDP(bonds[[#This Row],[worksheet get]],bonds[[#Headers],[green_bond_loan_indicator]])</f>
        <v>N</v>
      </c>
    </row>
    <row r="52" spans="1:21" x14ac:dyDescent="0.25">
      <c r="A52" s="2" t="s">
        <v>149</v>
      </c>
      <c r="B52" s="2" t="str" cm="1">
        <f t="array" ref="B52">_xll.BDP(bonds[[#This Row],[worksheet get]],bonds[[#Headers],[ID_ISIN]])</f>
        <v>XS1309437215</v>
      </c>
      <c r="C52" s="2" t="str" cm="1">
        <f t="array" ref="C52">_xll.BDP(bonds[[#This Row],[worksheet get]],bonds[[#Headers],[security name]])</f>
        <v>BHP 6 1/2 10/22/77</v>
      </c>
      <c r="D52" s="2" t="str" cm="1">
        <f t="array" ref="D52">_xll.BDP(bonds[[#This Row],[worksheet get]],bonds[[#Headers],[ticker]])</f>
        <v>BHP</v>
      </c>
      <c r="E52" s="2" cm="1">
        <f t="array" ref="E52">_xll.BDP(bonds[[#This Row],[worksheet get]],bonds[[#Headers],[coupon]])</f>
        <v>6.5</v>
      </c>
      <c r="F52" s="7" cm="1">
        <f t="array" ref="F52">_xll.BDP(bonds[[#This Row],[worksheet get]],bonds[[#Headers],[nxt_call_dt]])*1</f>
        <v>44856</v>
      </c>
      <c r="G52" s="2" t="str" cm="1">
        <f t="array" ref="G52">_xll.BDP(bonds[[#This Row],[worksheet get]],bonds[[#Headers],[mty_typ]])</f>
        <v>CALLABLE</v>
      </c>
      <c r="H52" s="2" t="str" cm="1">
        <f t="array" ref="H52">_xll.BDP(bonds[[#This Row],[worksheet get]],bonds[[#Headers],[crncy]])</f>
        <v>GBP</v>
      </c>
      <c r="I52" s="8" cm="1">
        <f t="array" ref="I52">_xll.BDP(bonds[[#This Row],[worksheet get]],bonds[[#Headers],[amt_outstanding]])</f>
        <v>600000000</v>
      </c>
      <c r="J52" s="2" t="str" cm="1">
        <f t="array" ref="J52">_xll.BDP(bonds[[#This Row],[worksheet get]],bonds[[#Headers],[industry_sector]])</f>
        <v>Basic Materials</v>
      </c>
      <c r="K52" s="2" t="str">
        <f>bonds[[#This Row],[security name]]&amp;" nc-"&amp;RIGHT(YEAR(bonds[[#This Row],[nxt_call_dt]]),2)</f>
        <v>BHP 6 1/2 10/22/77 nc-22</v>
      </c>
      <c r="L52" s="11" cm="1">
        <f t="array" ref="L52">_xll.BDP(bonds[[#This Row],[worksheet get]],bonds[[#Headers],[yas_ispread]])</f>
        <v>226.71210164254472</v>
      </c>
      <c r="M52" s="11" t="str" cm="1">
        <f t="array" ref="M52">_xll.BDP(bonds[[#This Row],[worksheet get]],bonds[[#Headers],[blp_i_sprd_mid]])</f>
        <v>#N/A Field Not Applicable</v>
      </c>
      <c r="N52" s="2" t="str" cm="1">
        <f t="array" ref="N52">_xll.BDP(bonds[[#This Row],[worksheet get]],bonds[[#Headers],[rtg_moody]])</f>
        <v>Baa1</v>
      </c>
      <c r="O52" s="2" t="str" cm="1">
        <f t="array" ref="O52">_xll.BDP(bonds[[#This Row],[worksheet get]],bonds[[#Headers],[rtg_sp]])</f>
        <v>BBB+</v>
      </c>
      <c r="P52" s="2" t="str" cm="1">
        <f t="array" ref="P52">_xll.BDP(bonds[[#This Row],[worksheet get]],bonds[[#Headers],[bb_composite]])</f>
        <v>BBB+</v>
      </c>
      <c r="Q52" s="13" cm="1">
        <f t="array" ref="Q52">_xll.BDP(bonds[[#This Row],[worksheet get]],"interval_avg","calc_interval=30d","market_data_override=blp_i_sprd_mid")</f>
        <v>280.8866880500957</v>
      </c>
      <c r="R52" s="13" cm="1">
        <f t="array" ref="R52">_xll.BDP(bonds[[#This Row],[worksheet get]],"interval_std_dev","calc_interval=30d","market_data_override=blp_i_sprd_mid")</f>
        <v>36.279601134147534</v>
      </c>
      <c r="S52" s="13" cm="1">
        <f t="array" ref="S52">_xll.BDP(bonds[[#This Row],[worksheet get]],"interval_low","calc_interval=30d","market_data_override=blp_i_sprd_mid")</f>
        <v>228.36226859059227</v>
      </c>
      <c r="T52" s="13" cm="1">
        <f t="array" ref="T52">_xll.BDP(bonds[[#This Row],[worksheet get]],"interval_high","calc_interval=30d","market_data_override=blp_i_sprd_mid")</f>
        <v>360.98718410973714</v>
      </c>
      <c r="U52" s="13" t="str" cm="1">
        <f t="array" ref="U52">_xll.BDP(bonds[[#This Row],[worksheet get]],bonds[[#Headers],[green_bond_loan_indicator]])</f>
        <v>N</v>
      </c>
    </row>
    <row r="53" spans="1:21" x14ac:dyDescent="0.25">
      <c r="A53" s="2" t="s">
        <v>151</v>
      </c>
      <c r="B53" s="2" t="str" cm="1">
        <f t="array" ref="B53">_xll.BDP(bonds[[#This Row],[worksheet get]],bonds[[#Headers],[ID_ISIN]])</f>
        <v>XS0969341147</v>
      </c>
      <c r="C53" s="2" t="str" cm="1">
        <f t="array" ref="C53">_xll.BDP(bonds[[#This Row],[worksheet get]],bonds[[#Headers],[security name]])</f>
        <v>AMXLMM 6 3/8 09/06/73</v>
      </c>
      <c r="D53" s="2" t="str" cm="1">
        <f t="array" ref="D53">_xll.BDP(bonds[[#This Row],[worksheet get]],bonds[[#Headers],[ticker]])</f>
        <v>AMXLMM</v>
      </c>
      <c r="E53" s="2" cm="1">
        <f t="array" ref="E53">_xll.BDP(bonds[[#This Row],[worksheet get]],bonds[[#Headers],[coupon]])</f>
        <v>6.375</v>
      </c>
      <c r="F53" s="7" cm="1">
        <f t="array" ref="F53">_xll.BDP(bonds[[#This Row],[worksheet get]],bonds[[#Headers],[nxt_call_dt]])*1</f>
        <v>45175</v>
      </c>
      <c r="G53" s="2" t="str" cm="1">
        <f t="array" ref="G53">_xll.BDP(bonds[[#This Row],[worksheet get]],bonds[[#Headers],[mty_typ]])</f>
        <v>CALLABLE</v>
      </c>
      <c r="H53" s="2" t="str" cm="1">
        <f t="array" ref="H53">_xll.BDP(bonds[[#This Row],[worksheet get]],bonds[[#Headers],[crncy]])</f>
        <v>EUR</v>
      </c>
      <c r="I53" s="8" cm="1">
        <f t="array" ref="I53">_xll.BDP(bonds[[#This Row],[worksheet get]],bonds[[#Headers],[amt_outstanding]])</f>
        <v>550000000</v>
      </c>
      <c r="J53" s="2" t="str" cm="1">
        <f t="array" ref="J53">_xll.BDP(bonds[[#This Row],[worksheet get]],bonds[[#Headers],[industry_sector]])</f>
        <v>Communications</v>
      </c>
      <c r="K53" s="2" t="str">
        <f>bonds[[#This Row],[security name]]&amp;" nc-"&amp;RIGHT(YEAR(bonds[[#This Row],[nxt_call_dt]]),2)</f>
        <v>AMXLMM 6 3/8 09/06/73 nc-23</v>
      </c>
      <c r="L53" s="11" cm="1">
        <f t="array" ref="L53">_xll.BDP(bonds[[#This Row],[worksheet get]],bonds[[#Headers],[yas_ispread]])</f>
        <v>246.00158153548443</v>
      </c>
      <c r="M53" s="11" cm="1">
        <f t="array" ref="M53">_xll.BDP(bonds[[#This Row],[worksheet get]],bonds[[#Headers],[blp_i_sprd_mid]])</f>
        <v>246.1524658203125</v>
      </c>
      <c r="N53" s="2" t="str" cm="1">
        <f t="array" ref="N53">_xll.BDP(bonds[[#This Row],[worksheet get]],bonds[[#Headers],[rtg_moody]])</f>
        <v>Baa2</v>
      </c>
      <c r="O53" s="2" t="str" cm="1">
        <f t="array" ref="O53">_xll.BDP(bonds[[#This Row],[worksheet get]],bonds[[#Headers],[rtg_sp]])</f>
        <v>BBB-</v>
      </c>
      <c r="P53" s="2" t="str" cm="1">
        <f t="array" ref="P53">_xll.BDP(bonds[[#This Row],[worksheet get]],bonds[[#Headers],[bb_composite]])</f>
        <v>BBB-</v>
      </c>
      <c r="Q53" s="13" cm="1">
        <f t="array" ref="Q53">_xll.BDP(bonds[[#This Row],[worksheet get]],"interval_avg","calc_interval=30d","market_data_override=blp_i_sprd_mid")</f>
        <v>236.17261244303381</v>
      </c>
      <c r="R53" s="13" cm="1">
        <f t="array" ref="R53">_xll.BDP(bonds[[#This Row],[worksheet get]],"interval_std_dev","calc_interval=30d","market_data_override=blp_i_sprd_mid")</f>
        <v>15.272024421915917</v>
      </c>
      <c r="S53" s="13" cm="1">
        <f t="array" ref="S53">_xll.BDP(bonds[[#This Row],[worksheet get]],"interval_low","calc_interval=30d","market_data_override=blp_i_sprd_mid")</f>
        <v>190.565</v>
      </c>
      <c r="T53" s="13" cm="1">
        <f t="array" ref="T53">_xll.BDP(bonds[[#This Row],[worksheet get]],"interval_high","calc_interval=30d","market_data_override=blp_i_sprd_mid")</f>
        <v>261.35199999999998</v>
      </c>
      <c r="U53" s="13" t="str" cm="1">
        <f t="array" ref="U53">_xll.BDP(bonds[[#This Row],[worksheet get]],bonds[[#Headers],[green_bond_loan_indicator]])</f>
        <v>N</v>
      </c>
    </row>
    <row r="54" spans="1:21" x14ac:dyDescent="0.25">
      <c r="A54" s="2" t="s">
        <v>153</v>
      </c>
      <c r="B54" s="2" t="str" cm="1">
        <f t="array" ref="B54">_xll.BDP(bonds[[#This Row],[worksheet get]],bonds[[#Headers],[ID_ISIN]])</f>
        <v>XS0969342384</v>
      </c>
      <c r="C54" s="2" t="str" cm="1">
        <f t="array" ref="C54">_xll.BDP(bonds[[#This Row],[worksheet get]],bonds[[#Headers],[security name]])</f>
        <v>AMXLMM 6 3/8 09/06/73</v>
      </c>
      <c r="D54" s="2" t="str" cm="1">
        <f t="array" ref="D54">_xll.BDP(bonds[[#This Row],[worksheet get]],bonds[[#Headers],[ticker]])</f>
        <v>AMXLMM</v>
      </c>
      <c r="E54" s="2" cm="1">
        <f t="array" ref="E54">_xll.BDP(bonds[[#This Row],[worksheet get]],bonds[[#Headers],[coupon]])</f>
        <v>6.375</v>
      </c>
      <c r="F54" s="7" cm="1">
        <f t="array" ref="F54">_xll.BDP(bonds[[#This Row],[worksheet get]],bonds[[#Headers],[nxt_call_dt]])*1</f>
        <v>44080</v>
      </c>
      <c r="G54" s="2" t="str" cm="1">
        <f t="array" ref="G54">_xll.BDP(bonds[[#This Row],[worksheet get]],bonds[[#Headers],[mty_typ]])</f>
        <v>CALLABLE</v>
      </c>
      <c r="H54" s="2" t="str" cm="1">
        <f t="array" ref="H54">_xll.BDP(bonds[[#This Row],[worksheet get]],bonds[[#Headers],[crncy]])</f>
        <v>GBP</v>
      </c>
      <c r="I54" s="8" cm="1">
        <f t="array" ref="I54">_xll.BDP(bonds[[#This Row],[worksheet get]],bonds[[#Headers],[amt_outstanding]])</f>
        <v>550000000</v>
      </c>
      <c r="J54" s="2" t="str" cm="1">
        <f t="array" ref="J54">_xll.BDP(bonds[[#This Row],[worksheet get]],bonds[[#Headers],[industry_sector]])</f>
        <v>Communications</v>
      </c>
      <c r="K54" s="2" t="str">
        <f>bonds[[#This Row],[security name]]&amp;" nc-"&amp;RIGHT(YEAR(bonds[[#This Row],[nxt_call_dt]]),2)</f>
        <v>AMXLMM 6 3/8 09/06/73 nc-20</v>
      </c>
      <c r="L54" s="11" cm="1">
        <f t="array" ref="L54">_xll.BDP(bonds[[#This Row],[worksheet get]],bonds[[#Headers],[yas_ispread]])</f>
        <v>341.34457823347407</v>
      </c>
      <c r="M54" s="11" cm="1">
        <f t="array" ref="M54">_xll.BDP(bonds[[#This Row],[worksheet get]],bonds[[#Headers],[blp_i_sprd_mid]])</f>
        <v>355.99789428710938</v>
      </c>
      <c r="N54" s="2" t="str" cm="1">
        <f t="array" ref="N54">_xll.BDP(bonds[[#This Row],[worksheet get]],bonds[[#Headers],[rtg_moody]])</f>
        <v>Baa2</v>
      </c>
      <c r="O54" s="2" t="str" cm="1">
        <f t="array" ref="O54">_xll.BDP(bonds[[#This Row],[worksheet get]],bonds[[#Headers],[rtg_sp]])</f>
        <v>BBB-</v>
      </c>
      <c r="P54" s="2" t="str" cm="1">
        <f t="array" ref="P54">_xll.BDP(bonds[[#This Row],[worksheet get]],bonds[[#Headers],[bb_composite]])</f>
        <v>BBB-</v>
      </c>
      <c r="Q54" s="13" cm="1">
        <f t="array" ref="Q54">_xll.BDP(bonds[[#This Row],[worksheet get]],"interval_avg","calc_interval=30d","market_data_override=blp_i_sprd_mid")</f>
        <v>360.75404959422133</v>
      </c>
      <c r="R54" s="13" cm="1">
        <f t="array" ref="R54">_xll.BDP(bonds[[#This Row],[worksheet get]],"interval_std_dev","calc_interval=30d","market_data_override=blp_i_sprd_mid")</f>
        <v>25.572986874012518</v>
      </c>
      <c r="S54" s="13" cm="1">
        <f t="array" ref="S54">_xll.BDP(bonds[[#This Row],[worksheet get]],"interval_low","calc_interval=30d","market_data_override=blp_i_sprd_mid")</f>
        <v>312.29000000000002</v>
      </c>
      <c r="T54" s="13" cm="1">
        <f t="array" ref="T54">_xll.BDP(bonds[[#This Row],[worksheet get]],"interval_high","calc_interval=30d","market_data_override=blp_i_sprd_mid")</f>
        <v>412.33300000000003</v>
      </c>
      <c r="U54" s="13" t="str" cm="1">
        <f t="array" ref="U54">_xll.BDP(bonds[[#This Row],[worksheet get]],bonds[[#Headers],[green_bond_loan_indicator]])</f>
        <v>N</v>
      </c>
    </row>
    <row r="55" spans="1:21" x14ac:dyDescent="0.25">
      <c r="A55" s="2" t="s">
        <v>155</v>
      </c>
      <c r="B55" s="2" t="str" cm="1">
        <f t="array" ref="B55">_xll.BDP(bonds[[#This Row],[worksheet get]],bonds[[#Headers],[ID_ISIN]])</f>
        <v>XS1222591023</v>
      </c>
      <c r="C55" s="2" t="str" cm="1">
        <f t="array" ref="C55">_xll.BDP(bonds[[#This Row],[worksheet get]],bonds[[#Headers],[security name]])</f>
        <v>BERTEL 3 04/23/75</v>
      </c>
      <c r="D55" s="2" t="str" cm="1">
        <f t="array" ref="D55">_xll.BDP(bonds[[#This Row],[worksheet get]],bonds[[#Headers],[ticker]])</f>
        <v>BERTEL</v>
      </c>
      <c r="E55" s="2" cm="1">
        <f t="array" ref="E55">_xll.BDP(bonds[[#This Row],[worksheet get]],bonds[[#Headers],[coupon]])</f>
        <v>3</v>
      </c>
      <c r="F55" s="7" cm="1">
        <f t="array" ref="F55">_xll.BDP(bonds[[#This Row],[worksheet get]],bonds[[#Headers],[nxt_call_dt]])*1</f>
        <v>45039</v>
      </c>
      <c r="G55" s="2" t="str" cm="1">
        <f t="array" ref="G55">_xll.BDP(bonds[[#This Row],[worksheet get]],bonds[[#Headers],[mty_typ]])</f>
        <v>CALLABLE</v>
      </c>
      <c r="H55" s="2" t="str" cm="1">
        <f t="array" ref="H55">_xll.BDP(bonds[[#This Row],[worksheet get]],bonds[[#Headers],[crncy]])</f>
        <v>EUR</v>
      </c>
      <c r="I55" s="8" cm="1">
        <f t="array" ref="I55">_xll.BDP(bonds[[#This Row],[worksheet get]],bonds[[#Headers],[amt_outstanding]])</f>
        <v>650000000</v>
      </c>
      <c r="J55" s="2" t="str" cm="1">
        <f t="array" ref="J55">_xll.BDP(bonds[[#This Row],[worksheet get]],bonds[[#Headers],[industry_sector]])</f>
        <v>Communications</v>
      </c>
      <c r="K55" s="2" t="str">
        <f>bonds[[#This Row],[security name]]&amp;" nc-"&amp;RIGHT(YEAR(bonds[[#This Row],[nxt_call_dt]]),2)</f>
        <v>BERTEL 3 04/23/75 nc-23</v>
      </c>
      <c r="L55" s="11" cm="1">
        <f t="array" ref="L55">_xll.BDP(bonds[[#This Row],[worksheet get]],bonds[[#Headers],[yas_ispread]])</f>
        <v>350.59474142635855</v>
      </c>
      <c r="M55" s="11" cm="1">
        <f t="array" ref="M55">_xll.BDP(bonds[[#This Row],[worksheet get]],bonds[[#Headers],[blp_i_sprd_mid]])</f>
        <v>349.86734008789063</v>
      </c>
      <c r="N55" s="2" t="str" cm="1">
        <f t="array" ref="N55">_xll.BDP(bonds[[#This Row],[worksheet get]],bonds[[#Headers],[rtg_moody]])</f>
        <v>Ba1</v>
      </c>
      <c r="O55" s="2" t="str" cm="1">
        <f t="array" ref="O55">_xll.BDP(bonds[[#This Row],[worksheet get]],bonds[[#Headers],[rtg_sp]])</f>
        <v>BBB-</v>
      </c>
      <c r="P55" s="2" t="str" cm="1">
        <f t="array" ref="P55">_xll.BDP(bonds[[#This Row],[worksheet get]],bonds[[#Headers],[bb_composite]])</f>
        <v>BB+</v>
      </c>
      <c r="Q55" s="13" cm="1">
        <f t="array" ref="Q55">_xll.BDP(bonds[[#This Row],[worksheet get]],"interval_avg","calc_interval=30d","market_data_override=blp_i_sprd_mid")</f>
        <v>379.17717241379313</v>
      </c>
      <c r="R55" s="13" cm="1">
        <f t="array" ref="R55">_xll.BDP(bonds[[#This Row],[worksheet get]],"interval_std_dev","calc_interval=30d","market_data_override=blp_i_sprd_mid")</f>
        <v>34.285617416750469</v>
      </c>
      <c r="S55" s="13" cm="1">
        <f t="array" ref="S55">_xll.BDP(bonds[[#This Row],[worksheet get]],"interval_low","calc_interval=30d","market_data_override=blp_i_sprd_mid")</f>
        <v>293.67599999999999</v>
      </c>
      <c r="T55" s="13" cm="1">
        <f t="array" ref="T55">_xll.BDP(bonds[[#This Row],[worksheet get]],"interval_high","calc_interval=30d","market_data_override=blp_i_sprd_mid")</f>
        <v>457.55500000000001</v>
      </c>
      <c r="U55" s="13" t="str" cm="1">
        <f t="array" ref="U55">_xll.BDP(bonds[[#This Row],[worksheet get]],bonds[[#Headers],[green_bond_loan_indicator]])</f>
        <v>N</v>
      </c>
    </row>
    <row r="56" spans="1:21" x14ac:dyDescent="0.25">
      <c r="A56" s="2" t="s">
        <v>157</v>
      </c>
      <c r="B56" s="2" t="str" cm="1">
        <f t="array" ref="B56">_xll.BDP(bonds[[#This Row],[worksheet get]],bonds[[#Headers],[ID_ISIN]])</f>
        <v>XS1222594472</v>
      </c>
      <c r="C56" s="2" t="str" cm="1">
        <f t="array" ref="C56">_xll.BDP(bonds[[#This Row],[worksheet get]],bonds[[#Headers],[security name]])</f>
        <v>BERTEL 3 1/2 04/23/75</v>
      </c>
      <c r="D56" s="2" t="str" cm="1">
        <f t="array" ref="D56">_xll.BDP(bonds[[#This Row],[worksheet get]],bonds[[#Headers],[ticker]])</f>
        <v>BERTEL</v>
      </c>
      <c r="E56" s="2" cm="1">
        <f t="array" ref="E56">_xll.BDP(bonds[[#This Row],[worksheet get]],bonds[[#Headers],[coupon]])</f>
        <v>3.5</v>
      </c>
      <c r="F56" s="7" cm="1">
        <f t="array" ref="F56">_xll.BDP(bonds[[#This Row],[worksheet get]],bonds[[#Headers],[nxt_call_dt]])*1</f>
        <v>46500</v>
      </c>
      <c r="G56" s="2" t="str" cm="1">
        <f t="array" ref="G56">_xll.BDP(bonds[[#This Row],[worksheet get]],bonds[[#Headers],[mty_typ]])</f>
        <v>CALLABLE</v>
      </c>
      <c r="H56" s="2" t="str" cm="1">
        <f t="array" ref="H56">_xll.BDP(bonds[[#This Row],[worksheet get]],bonds[[#Headers],[crncy]])</f>
        <v>EUR</v>
      </c>
      <c r="I56" s="8" cm="1">
        <f t="array" ref="I56">_xll.BDP(bonds[[#This Row],[worksheet get]],bonds[[#Headers],[amt_outstanding]])</f>
        <v>600000000</v>
      </c>
      <c r="J56" s="2" t="str" cm="1">
        <f t="array" ref="J56">_xll.BDP(bonds[[#This Row],[worksheet get]],bonds[[#Headers],[industry_sector]])</f>
        <v>Communications</v>
      </c>
      <c r="K56" s="2" t="str">
        <f>bonds[[#This Row],[security name]]&amp;" nc-"&amp;RIGHT(YEAR(bonds[[#This Row],[nxt_call_dt]]),2)</f>
        <v>BERTEL 3 1/2 04/23/75 nc-27</v>
      </c>
      <c r="L56" s="11" cm="1">
        <f t="array" ref="L56">_xll.BDP(bonds[[#This Row],[worksheet get]],bonds[[#Headers],[yas_ispread]])</f>
        <v>371.60924784107738</v>
      </c>
      <c r="M56" s="11" cm="1">
        <f t="array" ref="M56">_xll.BDP(bonds[[#This Row],[worksheet get]],bonds[[#Headers],[blp_i_sprd_mid]])</f>
        <v>370.4114990234375</v>
      </c>
      <c r="N56" s="2" t="str" cm="1">
        <f t="array" ref="N56">_xll.BDP(bonds[[#This Row],[worksheet get]],bonds[[#Headers],[rtg_moody]])</f>
        <v>Ba1</v>
      </c>
      <c r="O56" s="2" t="str" cm="1">
        <f t="array" ref="O56">_xll.BDP(bonds[[#This Row],[worksheet get]],bonds[[#Headers],[rtg_sp]])</f>
        <v>BBB-</v>
      </c>
      <c r="P56" s="2" t="str" cm="1">
        <f t="array" ref="P56">_xll.BDP(bonds[[#This Row],[worksheet get]],bonds[[#Headers],[bb_composite]])</f>
        <v>BB+</v>
      </c>
      <c r="Q56" s="13" cm="1">
        <f t="array" ref="Q56">_xll.BDP(bonds[[#This Row],[worksheet get]],"interval_avg","calc_interval=30d","market_data_override=blp_i_sprd_mid")</f>
        <v>377.5269310344828</v>
      </c>
      <c r="R56" s="13" cm="1">
        <f t="array" ref="R56">_xll.BDP(bonds[[#This Row],[worksheet get]],"interval_std_dev","calc_interval=30d","market_data_override=blp_i_sprd_mid")</f>
        <v>19.865815906675746</v>
      </c>
      <c r="S56" s="13" cm="1">
        <f t="array" ref="S56">_xll.BDP(bonds[[#This Row],[worksheet get]],"interval_low","calc_interval=30d","market_data_override=blp_i_sprd_mid")</f>
        <v>327.36599999999999</v>
      </c>
      <c r="T56" s="13" cm="1">
        <f t="array" ref="T56">_xll.BDP(bonds[[#This Row],[worksheet get]],"interval_high","calc_interval=30d","market_data_override=blp_i_sprd_mid")</f>
        <v>419.512</v>
      </c>
      <c r="U56" s="13" t="str" cm="1">
        <f t="array" ref="U56">_xll.BDP(bonds[[#This Row],[worksheet get]],bonds[[#Headers],[green_bond_loan_indicator]])</f>
        <v>N</v>
      </c>
    </row>
    <row r="57" spans="1:21" x14ac:dyDescent="0.25">
      <c r="A57" s="2" t="s">
        <v>159</v>
      </c>
      <c r="B57" s="2" t="str" cm="1">
        <f t="array" ref="B57">_xll.BDP(bonds[[#This Row],[worksheet get]],bonds[[#Headers],[ID_ISIN]])</f>
        <v>USN4297BBC74</v>
      </c>
      <c r="C57" s="2" t="str" cm="1">
        <f t="array" ref="C57">_xll.BDP(bonds[[#This Row],[worksheet get]],bonds[[#Headers],[security name]])</f>
        <v>KPN 7 03/28/73</v>
      </c>
      <c r="D57" s="2" t="str" cm="1">
        <f t="array" ref="D57">_xll.BDP(bonds[[#This Row],[worksheet get]],bonds[[#Headers],[ticker]])</f>
        <v>KPN</v>
      </c>
      <c r="E57" s="2" cm="1">
        <f t="array" ref="E57">_xll.BDP(bonds[[#This Row],[worksheet get]],bonds[[#Headers],[coupon]])</f>
        <v>7</v>
      </c>
      <c r="F57" s="7" cm="1">
        <f t="array" ref="F57">_xll.BDP(bonds[[#This Row],[worksheet get]],bonds[[#Headers],[nxt_call_dt]])*1</f>
        <v>45013</v>
      </c>
      <c r="G57" s="2" t="str" cm="1">
        <f t="array" ref="G57">_xll.BDP(bonds[[#This Row],[worksheet get]],bonds[[#Headers],[mty_typ]])</f>
        <v>CALLABLE</v>
      </c>
      <c r="H57" s="2" t="str" cm="1">
        <f t="array" ref="H57">_xll.BDP(bonds[[#This Row],[worksheet get]],bonds[[#Headers],[crncy]])</f>
        <v>USD</v>
      </c>
      <c r="I57" s="8" cm="1">
        <f t="array" ref="I57">_xll.BDP(bonds[[#This Row],[worksheet get]],bonds[[#Headers],[amt_outstanding]])</f>
        <v>600000000</v>
      </c>
      <c r="J57" s="2" t="str" cm="1">
        <f t="array" ref="J57">_xll.BDP(bonds[[#This Row],[worksheet get]],bonds[[#Headers],[industry_sector]])</f>
        <v>Communications</v>
      </c>
      <c r="K57" s="2" t="str">
        <f>bonds[[#This Row],[security name]]&amp;" nc-"&amp;RIGHT(YEAR(bonds[[#This Row],[nxt_call_dt]]),2)</f>
        <v>KPN 7 03/28/73 nc-23</v>
      </c>
      <c r="L57" s="11" cm="1">
        <f t="array" ref="L57">_xll.BDP(bonds[[#This Row],[worksheet get]],bonds[[#Headers],[yas_ispread]])</f>
        <v>361.2762182784906</v>
      </c>
      <c r="M57" s="11" cm="1">
        <f t="array" ref="M57">_xll.BDP(bonds[[#This Row],[worksheet get]],bonds[[#Headers],[blp_i_sprd_mid]])</f>
        <v>360.948486328125</v>
      </c>
      <c r="N57" s="2" t="str" cm="1">
        <f t="array" ref="N57">_xll.BDP(bonds[[#This Row],[worksheet get]],bonds[[#Headers],[rtg_moody]])</f>
        <v>Ba2</v>
      </c>
      <c r="O57" s="2" t="str" cm="1">
        <f t="array" ref="O57">_xll.BDP(bonds[[#This Row],[worksheet get]],bonds[[#Headers],[rtg_sp]])</f>
        <v>BB+</v>
      </c>
      <c r="P57" s="2" t="str" cm="1">
        <f t="array" ref="P57">_xll.BDP(bonds[[#This Row],[worksheet get]],bonds[[#Headers],[bb_composite]])</f>
        <v>BB</v>
      </c>
      <c r="Q57" s="13" cm="1">
        <f t="array" ref="Q57">_xll.BDP(bonds[[#This Row],[worksheet get]],"interval_avg","calc_interval=30d","market_data_override=blp_i_sprd_mid")</f>
        <v>386.0678225158112</v>
      </c>
      <c r="R57" s="13" cm="1">
        <f t="array" ref="R57">_xll.BDP(bonds[[#This Row],[worksheet get]],"interval_std_dev","calc_interval=30d","market_data_override=blp_i_sprd_mid")</f>
        <v>33.861037569829762</v>
      </c>
      <c r="S57" s="13" cm="1">
        <f t="array" ref="S57">_xll.BDP(bonds[[#This Row],[worksheet get]],"interval_low","calc_interval=30d","market_data_override=blp_i_sprd_mid")</f>
        <v>349.89468259526808</v>
      </c>
      <c r="T57" s="13" cm="1">
        <f t="array" ref="T57">_xll.BDP(bonds[[#This Row],[worksheet get]],"interval_high","calc_interval=30d","market_data_override=blp_i_sprd_mid")</f>
        <v>465.32230932657779</v>
      </c>
      <c r="U57" s="13" t="str" cm="1">
        <f t="array" ref="U57">_xll.BDP(bonds[[#This Row],[worksheet get]],bonds[[#Headers],[green_bond_loan_indicator]])</f>
        <v>N</v>
      </c>
    </row>
    <row r="58" spans="1:21" x14ac:dyDescent="0.25">
      <c r="A58" s="2" t="s">
        <v>161</v>
      </c>
      <c r="B58" s="2" t="str" cm="1">
        <f t="array" ref="B58">_xll.BDP(bonds[[#This Row],[worksheet get]],bonds[[#Headers],[ID_ISIN]])</f>
        <v>XS2069101868</v>
      </c>
      <c r="C58" s="2" t="str" cm="1">
        <f t="array" ref="C58">_xll.BDP(bonds[[#This Row],[worksheet get]],bonds[[#Headers],[security name]])</f>
        <v>KPN 2 PERP</v>
      </c>
      <c r="D58" s="2" t="str" cm="1">
        <f t="array" ref="D58">_xll.BDP(bonds[[#This Row],[worksheet get]],bonds[[#Headers],[ticker]])</f>
        <v>KPN</v>
      </c>
      <c r="E58" s="2" cm="1">
        <f t="array" ref="E58">_xll.BDP(bonds[[#This Row],[worksheet get]],bonds[[#Headers],[coupon]])</f>
        <v>2</v>
      </c>
      <c r="F58" s="7" cm="1">
        <f t="array" ref="F58">_xll.BDP(bonds[[#This Row],[worksheet get]],bonds[[#Headers],[nxt_call_dt]])*1</f>
        <v>45604</v>
      </c>
      <c r="G58" s="2" t="str" cm="1">
        <f t="array" ref="G58">_xll.BDP(bonds[[#This Row],[worksheet get]],bonds[[#Headers],[mty_typ]])</f>
        <v>PERP/CALL</v>
      </c>
      <c r="H58" s="2" t="str" cm="1">
        <f t="array" ref="H58">_xll.BDP(bonds[[#This Row],[worksheet get]],bonds[[#Headers],[crncy]])</f>
        <v>EUR</v>
      </c>
      <c r="I58" s="8" cm="1">
        <f t="array" ref="I58">_xll.BDP(bonds[[#This Row],[worksheet get]],bonds[[#Headers],[amt_outstanding]])</f>
        <v>500000000</v>
      </c>
      <c r="J58" s="2" t="str" cm="1">
        <f t="array" ref="J58">_xll.BDP(bonds[[#This Row],[worksheet get]],bonds[[#Headers],[industry_sector]])</f>
        <v>Communications</v>
      </c>
      <c r="K58" s="2" t="str">
        <f>bonds[[#This Row],[security name]]&amp;" nc-"&amp;RIGHT(YEAR(bonds[[#This Row],[nxt_call_dt]]),2)</f>
        <v>KPN 2 PERP nc-24</v>
      </c>
      <c r="L58" s="11" cm="1">
        <f t="array" ref="L58">_xll.BDP(bonds[[#This Row],[worksheet get]],bonds[[#Headers],[yas_ispread]])</f>
        <v>354.61497458504857</v>
      </c>
      <c r="M58" s="11" cm="1">
        <f t="array" ref="M58">_xll.BDP(bonds[[#This Row],[worksheet get]],bonds[[#Headers],[blp_i_sprd_mid]])</f>
        <v>361.54037475585938</v>
      </c>
      <c r="N58" s="2" t="str" cm="1">
        <f t="array" ref="N58">_xll.BDP(bonds[[#This Row],[worksheet get]],bonds[[#Headers],[rtg_moody]])</f>
        <v>Ba2</v>
      </c>
      <c r="O58" s="2" t="str" cm="1">
        <f t="array" ref="O58">_xll.BDP(bonds[[#This Row],[worksheet get]],bonds[[#Headers],[rtg_sp]])</f>
        <v>BB+</v>
      </c>
      <c r="P58" s="2" t="str" cm="1">
        <f t="array" ref="P58">_xll.BDP(bonds[[#This Row],[worksheet get]],bonds[[#Headers],[bb_composite]])</f>
        <v>BB</v>
      </c>
      <c r="Q58" s="13" cm="1">
        <f t="array" ref="Q58">_xll.BDP(bonds[[#This Row],[worksheet get]],"interval_avg","calc_interval=30d","market_data_override=blp_i_sprd_mid")</f>
        <v>356.37424137931032</v>
      </c>
      <c r="R58" s="13" cm="1">
        <f t="array" ref="R58">_xll.BDP(bonds[[#This Row],[worksheet get]],"interval_std_dev","calc_interval=30d","market_data_override=blp_i_sprd_mid")</f>
        <v>19.706724888537728</v>
      </c>
      <c r="S58" s="13" cm="1">
        <f t="array" ref="S58">_xll.BDP(bonds[[#This Row],[worksheet get]],"interval_low","calc_interval=30d","market_data_override=blp_i_sprd_mid")</f>
        <v>308.98599999999999</v>
      </c>
      <c r="T58" s="13" cm="1">
        <f t="array" ref="T58">_xll.BDP(bonds[[#This Row],[worksheet get]],"interval_high","calc_interval=30d","market_data_override=blp_i_sprd_mid")</f>
        <v>378.45699999999999</v>
      </c>
      <c r="U58" s="13" t="str" cm="1">
        <f t="array" ref="U58">_xll.BDP(bonds[[#This Row],[worksheet get]],bonds[[#Headers],[green_bond_loan_indicator]])</f>
        <v>N</v>
      </c>
    </row>
    <row r="59" spans="1:21" x14ac:dyDescent="0.25">
      <c r="A59" s="2" t="s">
        <v>163</v>
      </c>
      <c r="B59" s="2" t="str" cm="1">
        <f t="array" ref="B59">_xll.BDP(bonds[[#This Row],[worksheet get]],bonds[[#Headers],[ID_ISIN]])</f>
        <v>XS1590787799</v>
      </c>
      <c r="C59" s="2" t="str" cm="1">
        <f t="array" ref="C59">_xll.BDP(bonds[[#This Row],[worksheet get]],bonds[[#Headers],[security name]])</f>
        <v>TELIAS 3 04/04/78</v>
      </c>
      <c r="D59" s="2" t="str" cm="1">
        <f t="array" ref="D59">_xll.BDP(bonds[[#This Row],[worksheet get]],bonds[[#Headers],[ticker]])</f>
        <v>TELIAS</v>
      </c>
      <c r="E59" s="2" cm="1">
        <f t="array" ref="E59">_xll.BDP(bonds[[#This Row],[worksheet get]],bonds[[#Headers],[coupon]])</f>
        <v>3</v>
      </c>
      <c r="F59" s="7" cm="1">
        <f t="array" ref="F59">_xll.BDP(bonds[[#This Row],[worksheet get]],bonds[[#Headers],[nxt_call_dt]])*1</f>
        <v>45020</v>
      </c>
      <c r="G59" s="2" t="str" cm="1">
        <f t="array" ref="G59">_xll.BDP(bonds[[#This Row],[worksheet get]],bonds[[#Headers],[mty_typ]])</f>
        <v>CALLABLE</v>
      </c>
      <c r="H59" s="2" t="str" cm="1">
        <f t="array" ref="H59">_xll.BDP(bonds[[#This Row],[worksheet get]],bonds[[#Headers],[crncy]])</f>
        <v>EUR</v>
      </c>
      <c r="I59" s="8" cm="1">
        <f t="array" ref="I59">_xll.BDP(bonds[[#This Row],[worksheet get]],bonds[[#Headers],[amt_outstanding]])</f>
        <v>900000000</v>
      </c>
      <c r="J59" s="2" t="str" cm="1">
        <f t="array" ref="J59">_xll.BDP(bonds[[#This Row],[worksheet get]],bonds[[#Headers],[industry_sector]])</f>
        <v>Communications</v>
      </c>
      <c r="K59" s="2" t="str">
        <f>bonds[[#This Row],[security name]]&amp;" nc-"&amp;RIGHT(YEAR(bonds[[#This Row],[nxt_call_dt]]),2)</f>
        <v>TELIAS 3 04/04/78 nc-23</v>
      </c>
      <c r="L59" s="11" cm="1">
        <f t="array" ref="L59">_xll.BDP(bonds[[#This Row],[worksheet get]],bonds[[#Headers],[yas_ispread]])</f>
        <v>240.20340281253283</v>
      </c>
      <c r="M59" s="11" cm="1">
        <f t="array" ref="M59">_xll.BDP(bonds[[#This Row],[worksheet get]],bonds[[#Headers],[blp_i_sprd_mid]])</f>
        <v>239.85816955566406</v>
      </c>
      <c r="N59" s="2" t="str" cm="1">
        <f t="array" ref="N59">_xll.BDP(bonds[[#This Row],[worksheet get]],bonds[[#Headers],[rtg_moody]])</f>
        <v>Baa3</v>
      </c>
      <c r="O59" s="2" t="str" cm="1">
        <f t="array" ref="O59">_xll.BDP(bonds[[#This Row],[worksheet get]],bonds[[#Headers],[rtg_sp]])</f>
        <v>BBB-</v>
      </c>
      <c r="P59" s="2" t="str" cm="1">
        <f t="array" ref="P59">_xll.BDP(bonds[[#This Row],[worksheet get]],bonds[[#Headers],[bb_composite]])</f>
        <v>BBB-</v>
      </c>
      <c r="Q59" s="13" cm="1">
        <f t="array" ref="Q59">_xll.BDP(bonds[[#This Row],[worksheet get]],"interval_avg","calc_interval=30d","market_data_override=blp_i_sprd_mid")</f>
        <v>229.83137931034489</v>
      </c>
      <c r="R59" s="13" cm="1">
        <f t="array" ref="R59">_xll.BDP(bonds[[#This Row],[worksheet get]],"interval_std_dev","calc_interval=30d","market_data_override=blp_i_sprd_mid")</f>
        <v>22.844172669591867</v>
      </c>
      <c r="S59" s="13" cm="1">
        <f t="array" ref="S59">_xll.BDP(bonds[[#This Row],[worksheet get]],"interval_low","calc_interval=30d","market_data_override=blp_i_sprd_mid")</f>
        <v>177.09200000000001</v>
      </c>
      <c r="T59" s="13" cm="1">
        <f t="array" ref="T59">_xll.BDP(bonds[[#This Row],[worksheet get]],"interval_high","calc_interval=30d","market_data_override=blp_i_sprd_mid")</f>
        <v>254.76400000000001</v>
      </c>
      <c r="U59" s="13" t="str" cm="1">
        <f t="array" ref="U59">_xll.BDP(bonds[[#This Row],[worksheet get]],bonds[[#Headers],[green_bond_loan_indicator]])</f>
        <v>N</v>
      </c>
    </row>
    <row r="60" spans="1:21" x14ac:dyDescent="0.25">
      <c r="A60" s="2" t="s">
        <v>165</v>
      </c>
      <c r="B60" s="2" t="str" cm="1">
        <f t="array" ref="B60">_xll.BDP(bonds[[#This Row],[worksheet get]],bonds[[#Headers],[ID_ISIN]])</f>
        <v>XS2082429890</v>
      </c>
      <c r="C60" s="2" t="str" cm="1">
        <f t="array" ref="C60">_xll.BDP(bonds[[#This Row],[worksheet get]],bonds[[#Headers],[security name]])</f>
        <v>TELIAS 1 3/8 05/11/81</v>
      </c>
      <c r="D60" s="2" t="str" cm="1">
        <f t="array" ref="D60">_xll.BDP(bonds[[#This Row],[worksheet get]],bonds[[#Headers],[ticker]])</f>
        <v>TELIAS</v>
      </c>
      <c r="E60" s="2" cm="1">
        <f t="array" ref="E60">_xll.BDP(bonds[[#This Row],[worksheet get]],bonds[[#Headers],[coupon]])</f>
        <v>1.375</v>
      </c>
      <c r="F60" s="7" cm="1">
        <f t="array" ref="F60">_xll.BDP(bonds[[#This Row],[worksheet get]],bonds[[#Headers],[nxt_call_dt]])*1</f>
        <v>46064</v>
      </c>
      <c r="G60" s="2" t="str" cm="1">
        <f t="array" ref="G60">_xll.BDP(bonds[[#This Row],[worksheet get]],bonds[[#Headers],[mty_typ]])</f>
        <v>CALLABLE</v>
      </c>
      <c r="H60" s="2" t="str" cm="1">
        <f t="array" ref="H60">_xll.BDP(bonds[[#This Row],[worksheet get]],bonds[[#Headers],[crncy]])</f>
        <v>EUR</v>
      </c>
      <c r="I60" s="8" cm="1">
        <f t="array" ref="I60">_xll.BDP(bonds[[#This Row],[worksheet get]],bonds[[#Headers],[amt_outstanding]])</f>
        <v>500000000</v>
      </c>
      <c r="J60" s="2" t="str" cm="1">
        <f t="array" ref="J60">_xll.BDP(bonds[[#This Row],[worksheet get]],bonds[[#Headers],[industry_sector]])</f>
        <v>Communications</v>
      </c>
      <c r="K60" s="2" t="str">
        <f>bonds[[#This Row],[security name]]&amp;" nc-"&amp;RIGHT(YEAR(bonds[[#This Row],[nxt_call_dt]]),2)</f>
        <v>TELIAS 1 3/8 05/11/81 nc-26</v>
      </c>
      <c r="L60" s="11" cm="1">
        <f t="array" ref="L60">_xll.BDP(bonds[[#This Row],[worksheet get]],bonds[[#Headers],[yas_ispread]])</f>
        <v>266.8804363749901</v>
      </c>
      <c r="M60" s="11" cm="1">
        <f t="array" ref="M60">_xll.BDP(bonds[[#This Row],[worksheet get]],bonds[[#Headers],[blp_i_sprd_mid]])</f>
        <v>266.4952392578125</v>
      </c>
      <c r="N60" s="2" t="str" cm="1">
        <f t="array" ref="N60">_xll.BDP(bonds[[#This Row],[worksheet get]],bonds[[#Headers],[rtg_moody]])</f>
        <v>Baa3</v>
      </c>
      <c r="O60" s="2" t="str" cm="1">
        <f t="array" ref="O60">_xll.BDP(bonds[[#This Row],[worksheet get]],bonds[[#Headers],[rtg_sp]])</f>
        <v>BBB-</v>
      </c>
      <c r="P60" s="2" t="str" cm="1">
        <f t="array" ref="P60">_xll.BDP(bonds[[#This Row],[worksheet get]],bonds[[#Headers],[bb_composite]])</f>
        <v>BBB-</v>
      </c>
      <c r="Q60" s="13" cm="1">
        <f t="array" ref="Q60">_xll.BDP(bonds[[#This Row],[worksheet get]],"interval_avg","calc_interval=30d","market_data_override=blp_i_sprd_mid")</f>
        <v>262.7537241379311</v>
      </c>
      <c r="R60" s="13" cm="1">
        <f t="array" ref="R60">_xll.BDP(bonds[[#This Row],[worksheet get]],"interval_std_dev","calc_interval=30d","market_data_override=blp_i_sprd_mid")</f>
        <v>14.749348590692193</v>
      </c>
      <c r="S60" s="13" cm="1">
        <f t="array" ref="S60">_xll.BDP(bonds[[#This Row],[worksheet get]],"interval_low","calc_interval=30d","market_data_override=blp_i_sprd_mid")</f>
        <v>222.959</v>
      </c>
      <c r="T60" s="13" cm="1">
        <f t="array" ref="T60">_xll.BDP(bonds[[#This Row],[worksheet get]],"interval_high","calc_interval=30d","market_data_override=blp_i_sprd_mid")</f>
        <v>280.57</v>
      </c>
      <c r="U60" s="13" t="str" cm="1">
        <f t="array" ref="U60">_xll.BDP(bonds[[#This Row],[worksheet get]],bonds[[#Headers],[green_bond_loan_indicator]])</f>
        <v>Y</v>
      </c>
    </row>
    <row r="61" spans="1:21" x14ac:dyDescent="0.25">
      <c r="A61" s="2" t="s">
        <v>167</v>
      </c>
      <c r="B61" s="2" t="str" cm="1">
        <f t="array" ref="B61">_xll.BDP(bonds[[#This Row],[worksheet get]],bonds[[#Headers],[ID_ISIN]])</f>
        <v>XS1405777746</v>
      </c>
      <c r="C61" s="2" t="str" cm="1">
        <f t="array" ref="C61">_xll.BDP(bonds[[#This Row],[worksheet get]],bonds[[#Headers],[security name]])</f>
        <v>SESGFP 4 5/8 PERP</v>
      </c>
      <c r="D61" s="2" t="str" cm="1">
        <f t="array" ref="D61">_xll.BDP(bonds[[#This Row],[worksheet get]],bonds[[#Headers],[ticker]])</f>
        <v>SESGFP</v>
      </c>
      <c r="E61" s="2" cm="1">
        <f t="array" ref="E61">_xll.BDP(bonds[[#This Row],[worksheet get]],bonds[[#Headers],[coupon]])</f>
        <v>4.625</v>
      </c>
      <c r="F61" s="7" cm="1">
        <f t="array" ref="F61">_xll.BDP(bonds[[#This Row],[worksheet get]],bonds[[#Headers],[nxt_call_dt]])*1</f>
        <v>44563</v>
      </c>
      <c r="G61" s="2" t="str" cm="1">
        <f t="array" ref="G61">_xll.BDP(bonds[[#This Row],[worksheet get]],bonds[[#Headers],[mty_typ]])</f>
        <v>PERP/CALL</v>
      </c>
      <c r="H61" s="2" t="str" cm="1">
        <f t="array" ref="H61">_xll.BDP(bonds[[#This Row],[worksheet get]],bonds[[#Headers],[crncy]])</f>
        <v>EUR</v>
      </c>
      <c r="I61" s="8" cm="1">
        <f t="array" ref="I61">_xll.BDP(bonds[[#This Row],[worksheet get]],bonds[[#Headers],[amt_outstanding]])</f>
        <v>750000000</v>
      </c>
      <c r="J61" s="2" t="str" cm="1">
        <f t="array" ref="J61">_xll.BDP(bonds[[#This Row],[worksheet get]],bonds[[#Headers],[industry_sector]])</f>
        <v>Communications</v>
      </c>
      <c r="K61" s="2" t="str">
        <f>bonds[[#This Row],[security name]]&amp;" nc-"&amp;RIGHT(YEAR(bonds[[#This Row],[nxt_call_dt]]),2)</f>
        <v>SESGFP 4 5/8 PERP nc-22</v>
      </c>
      <c r="L61" s="11" cm="1">
        <f t="array" ref="L61">_xll.BDP(bonds[[#This Row],[worksheet get]],bonds[[#Headers],[yas_ispread]])</f>
        <v>354.2453777629097</v>
      </c>
      <c r="M61" s="11" cm="1">
        <f t="array" ref="M61">_xll.BDP(bonds[[#This Row],[worksheet get]],bonds[[#Headers],[blp_i_sprd_mid]])</f>
        <v>354.03018188476563</v>
      </c>
      <c r="N61" s="2" t="str" cm="1">
        <f t="array" ref="N61">_xll.BDP(bonds[[#This Row],[worksheet get]],bonds[[#Headers],[rtg_moody]])</f>
        <v>Ba1</v>
      </c>
      <c r="O61" s="2" t="str" cm="1">
        <f t="array" ref="O61">_xll.BDP(bonds[[#This Row],[worksheet get]],bonds[[#Headers],[rtg_sp]])</f>
        <v>BB</v>
      </c>
      <c r="P61" s="2" t="str" cm="1">
        <f t="array" ref="P61">_xll.BDP(bonds[[#This Row],[worksheet get]],bonds[[#Headers],[bb_composite]])</f>
        <v>BB</v>
      </c>
      <c r="Q61" s="13" cm="1">
        <f t="array" ref="Q61">_xll.BDP(bonds[[#This Row],[worksheet get]],"interval_avg","calc_interval=30d","market_data_override=blp_i_sprd_mid")</f>
        <v>398.41391225585937</v>
      </c>
      <c r="R61" s="13" cm="1">
        <f t="array" ref="R61">_xll.BDP(bonds[[#This Row],[worksheet get]],"interval_std_dev","calc_interval=30d","market_data_override=blp_i_sprd_mid")</f>
        <v>54.841286347070721</v>
      </c>
      <c r="S61" s="13" cm="1">
        <f t="array" ref="S61">_xll.BDP(bonds[[#This Row],[worksheet get]],"interval_low","calc_interval=30d","market_data_override=blp_i_sprd_mid")</f>
        <v>285.46300000000002</v>
      </c>
      <c r="T61" s="13" cm="1">
        <f t="array" ref="T61">_xll.BDP(bonds[[#This Row],[worksheet get]],"interval_high","calc_interval=30d","market_data_override=blp_i_sprd_mid")</f>
        <v>548.75800000000004</v>
      </c>
      <c r="U61" s="13" t="str" cm="1">
        <f t="array" ref="U61">_xll.BDP(bonds[[#This Row],[worksheet get]],bonds[[#Headers],[green_bond_loan_indicator]])</f>
        <v>N</v>
      </c>
    </row>
    <row r="62" spans="1:21" x14ac:dyDescent="0.25">
      <c r="A62" s="2" t="s">
        <v>169</v>
      </c>
      <c r="B62" s="2" t="str" cm="1">
        <f t="array" ref="B62">_xll.BDP(bonds[[#This Row],[worksheet get]],bonds[[#Headers],[ID_ISIN]])</f>
        <v>XS1405765659</v>
      </c>
      <c r="C62" s="2" t="str" cm="1">
        <f t="array" ref="C62">_xll.BDP(bonds[[#This Row],[worksheet get]],bonds[[#Headers],[security name]])</f>
        <v>SESGFP 5 5/8 PERP</v>
      </c>
      <c r="D62" s="2" t="str" cm="1">
        <f t="array" ref="D62">_xll.BDP(bonds[[#This Row],[worksheet get]],bonds[[#Headers],[ticker]])</f>
        <v>SESGFP</v>
      </c>
      <c r="E62" s="2" cm="1">
        <f t="array" ref="E62">_xll.BDP(bonds[[#This Row],[worksheet get]],bonds[[#Headers],[coupon]])</f>
        <v>5.625</v>
      </c>
      <c r="F62" s="7" cm="1">
        <f t="array" ref="F62">_xll.BDP(bonds[[#This Row],[worksheet get]],bonds[[#Headers],[nxt_call_dt]])*1</f>
        <v>45320</v>
      </c>
      <c r="G62" s="2" t="str" cm="1">
        <f t="array" ref="G62">_xll.BDP(bonds[[#This Row],[worksheet get]],bonds[[#Headers],[mty_typ]])</f>
        <v>PERP/CALL</v>
      </c>
      <c r="H62" s="2" t="str" cm="1">
        <f t="array" ref="H62">_xll.BDP(bonds[[#This Row],[worksheet get]],bonds[[#Headers],[crncy]])</f>
        <v>EUR</v>
      </c>
      <c r="I62" s="8" cm="1">
        <f t="array" ref="I62">_xll.BDP(bonds[[#This Row],[worksheet get]],bonds[[#Headers],[amt_outstanding]])</f>
        <v>550000000</v>
      </c>
      <c r="J62" s="2" t="str" cm="1">
        <f t="array" ref="J62">_xll.BDP(bonds[[#This Row],[worksheet get]],bonds[[#Headers],[industry_sector]])</f>
        <v>Communications</v>
      </c>
      <c r="K62" s="2" t="str">
        <f>bonds[[#This Row],[security name]]&amp;" nc-"&amp;RIGHT(YEAR(bonds[[#This Row],[nxt_call_dt]]),2)</f>
        <v>SESGFP 5 5/8 PERP nc-24</v>
      </c>
      <c r="L62" s="11" cm="1">
        <f t="array" ref="L62">_xll.BDP(bonds[[#This Row],[worksheet get]],bonds[[#Headers],[yas_ispread]])</f>
        <v>463.41367448755318</v>
      </c>
      <c r="M62" s="11" cm="1">
        <f t="array" ref="M62">_xll.BDP(bonds[[#This Row],[worksheet get]],bonds[[#Headers],[blp_i_sprd_mid]])</f>
        <v>463.01193237304688</v>
      </c>
      <c r="N62" s="2" t="str" cm="1">
        <f t="array" ref="N62">_xll.BDP(bonds[[#This Row],[worksheet get]],bonds[[#Headers],[rtg_moody]])</f>
        <v>Ba1</v>
      </c>
      <c r="O62" s="2" t="str" cm="1">
        <f t="array" ref="O62">_xll.BDP(bonds[[#This Row],[worksheet get]],bonds[[#Headers],[rtg_sp]])</f>
        <v>BB</v>
      </c>
      <c r="P62" s="2" t="str" cm="1">
        <f t="array" ref="P62">_xll.BDP(bonds[[#This Row],[worksheet get]],bonds[[#Headers],[bb_composite]])</f>
        <v>BB</v>
      </c>
      <c r="Q62" s="13" cm="1">
        <f t="array" ref="Q62">_xll.BDP(bonds[[#This Row],[worksheet get]],"interval_avg","calc_interval=30d","market_data_override=blp_i_sprd_mid")</f>
        <v>512.7200515299478</v>
      </c>
      <c r="R62" s="13" cm="1">
        <f t="array" ref="R62">_xll.BDP(bonds[[#This Row],[worksheet get]],"interval_std_dev","calc_interval=30d","market_data_override=blp_i_sprd_mid")</f>
        <v>41.180937243419841</v>
      </c>
      <c r="S62" s="13" cm="1">
        <f t="array" ref="S62">_xll.BDP(bonds[[#This Row],[worksheet get]],"interval_low","calc_interval=30d","market_data_override=blp_i_sprd_mid")</f>
        <v>439.01100000000002</v>
      </c>
      <c r="T62" s="13" cm="1">
        <f t="array" ref="T62">_xll.BDP(bonds[[#This Row],[worksheet get]],"interval_high","calc_interval=30d","market_data_override=blp_i_sprd_mid")</f>
        <v>609.42700000000002</v>
      </c>
      <c r="U62" s="13" t="str" cm="1">
        <f t="array" ref="U62">_xll.BDP(bonds[[#This Row],[worksheet get]],bonds[[#Headers],[green_bond_loan_indicator]])</f>
        <v>N</v>
      </c>
    </row>
    <row r="63" spans="1:21" x14ac:dyDescent="0.25">
      <c r="A63" s="2" t="s">
        <v>171</v>
      </c>
      <c r="B63" s="2" t="str" cm="1">
        <f t="array" ref="B63">_xll.BDP(bonds[[#This Row],[worksheet get]],bonds[[#Headers],[ID_ISIN]])</f>
        <v>XS1115490523</v>
      </c>
      <c r="C63" s="2" t="str" cm="1">
        <f t="array" ref="C63">_xll.BDP(bonds[[#This Row],[worksheet get]],bonds[[#Headers],[security name]])</f>
        <v>ORAFP 4 PERP</v>
      </c>
      <c r="D63" s="2" t="str" cm="1">
        <f t="array" ref="D63">_xll.BDP(bonds[[#This Row],[worksheet get]],bonds[[#Headers],[ticker]])</f>
        <v>ORAFP</v>
      </c>
      <c r="E63" s="2" cm="1">
        <f t="array" ref="E63">_xll.BDP(bonds[[#This Row],[worksheet get]],bonds[[#Headers],[coupon]])</f>
        <v>4</v>
      </c>
      <c r="F63" s="7" cm="1">
        <f t="array" ref="F63">_xll.BDP(bonds[[#This Row],[worksheet get]],bonds[[#Headers],[nxt_call_dt]])*1</f>
        <v>44470</v>
      </c>
      <c r="G63" s="2" t="str" cm="1">
        <f t="array" ref="G63">_xll.BDP(bonds[[#This Row],[worksheet get]],bonds[[#Headers],[mty_typ]])</f>
        <v>PERP/CALL</v>
      </c>
      <c r="H63" s="2" t="str" cm="1">
        <f t="array" ref="H63">_xll.BDP(bonds[[#This Row],[worksheet get]],bonds[[#Headers],[crncy]])</f>
        <v>EUR</v>
      </c>
      <c r="I63" s="8" cm="1">
        <f t="array" ref="I63">_xll.BDP(bonds[[#This Row],[worksheet get]],bonds[[#Headers],[amt_outstanding]])</f>
        <v>500001000</v>
      </c>
      <c r="J63" s="2" t="str" cm="1">
        <f t="array" ref="J63">_xll.BDP(bonds[[#This Row],[worksheet get]],bonds[[#Headers],[industry_sector]])</f>
        <v>Communications</v>
      </c>
      <c r="K63" s="2" t="str">
        <f>bonds[[#This Row],[security name]]&amp;" nc-"&amp;RIGHT(YEAR(bonds[[#This Row],[nxt_call_dt]]),2)</f>
        <v>ORAFP 4 PERP nc-21</v>
      </c>
      <c r="L63" s="11" cm="1">
        <f t="array" ref="L63">_xll.BDP(bonds[[#This Row],[worksheet get]],bonds[[#Headers],[yas_ispread]])</f>
        <v>158.44437834169281</v>
      </c>
      <c r="M63" s="11" cm="1">
        <f t="array" ref="M63">_xll.BDP(bonds[[#This Row],[worksheet get]],bonds[[#Headers],[blp_i_sprd_mid]])</f>
        <v>151.87167358398438</v>
      </c>
      <c r="N63" s="2" t="str" cm="1">
        <f t="array" ref="N63">_xll.BDP(bonds[[#This Row],[worksheet get]],bonds[[#Headers],[rtg_moody]])</f>
        <v>Baa3</v>
      </c>
      <c r="O63" s="2" t="str" cm="1">
        <f t="array" ref="O63">_xll.BDP(bonds[[#This Row],[worksheet get]],bonds[[#Headers],[rtg_sp]])</f>
        <v>BBB-</v>
      </c>
      <c r="P63" s="2" t="str" cm="1">
        <f t="array" ref="P63">_xll.BDP(bonds[[#This Row],[worksheet get]],bonds[[#Headers],[bb_composite]])</f>
        <v>BBB-</v>
      </c>
      <c r="Q63" s="13" cm="1">
        <f t="array" ref="Q63">_xll.BDP(bonds[[#This Row],[worksheet get]],"interval_avg","calc_interval=30d","market_data_override=blp_i_sprd_mid")</f>
        <v>140.11703448275861</v>
      </c>
      <c r="R63" s="13" cm="1">
        <f t="array" ref="R63">_xll.BDP(bonds[[#This Row],[worksheet get]],"interval_std_dev","calc_interval=30d","market_data_override=blp_i_sprd_mid")</f>
        <v>17.331719940788087</v>
      </c>
      <c r="S63" s="13" cm="1">
        <f t="array" ref="S63">_xll.BDP(bonds[[#This Row],[worksheet get]],"interval_low","calc_interval=30d","market_data_override=blp_i_sprd_mid")</f>
        <v>88</v>
      </c>
      <c r="T63" s="13" cm="1">
        <f t="array" ref="T63">_xll.BDP(bonds[[#This Row],[worksheet get]],"interval_high","calc_interval=30d","market_data_override=blp_i_sprd_mid")</f>
        <v>156.24</v>
      </c>
      <c r="U63" s="13" t="str" cm="1">
        <f t="array" ref="U63">_xll.BDP(bonds[[#This Row],[worksheet get]],bonds[[#Headers],[green_bond_loan_indicator]])</f>
        <v>N</v>
      </c>
    </row>
    <row r="64" spans="1:21" x14ac:dyDescent="0.25">
      <c r="A64" s="2" t="s">
        <v>173</v>
      </c>
      <c r="B64" s="2" t="str" cm="1">
        <f t="array" ref="B64">_xll.BDP(bonds[[#This Row],[worksheet get]],bonds[[#Headers],[ID_ISIN]])</f>
        <v>XS1028599287</v>
      </c>
      <c r="C64" s="2" t="str" cm="1">
        <f t="array" ref="C64">_xll.BDP(bonds[[#This Row],[worksheet get]],bonds[[#Headers],[security name]])</f>
        <v>ORAFP 5 1/4 PERP</v>
      </c>
      <c r="D64" s="2" t="str" cm="1">
        <f t="array" ref="D64">_xll.BDP(bonds[[#This Row],[worksheet get]],bonds[[#Headers],[ticker]])</f>
        <v>ORAFP</v>
      </c>
      <c r="E64" s="2" cm="1">
        <f t="array" ref="E64">_xll.BDP(bonds[[#This Row],[worksheet get]],bonds[[#Headers],[coupon]])</f>
        <v>5.25</v>
      </c>
      <c r="F64" s="7" cm="1">
        <f t="array" ref="F64">_xll.BDP(bonds[[#This Row],[worksheet get]],bonds[[#Headers],[nxt_call_dt]])*1</f>
        <v>45329</v>
      </c>
      <c r="G64" s="2" t="str" cm="1">
        <f t="array" ref="G64">_xll.BDP(bonds[[#This Row],[worksheet get]],bonds[[#Headers],[mty_typ]])</f>
        <v>PERP/CALL</v>
      </c>
      <c r="H64" s="2" t="str" cm="1">
        <f t="array" ref="H64">_xll.BDP(bonds[[#This Row],[worksheet get]],bonds[[#Headers],[crncy]])</f>
        <v>EUR</v>
      </c>
      <c r="I64" s="8" cm="1">
        <f t="array" ref="I64">_xll.BDP(bonds[[#This Row],[worksheet get]],bonds[[#Headers],[amt_outstanding]])</f>
        <v>1000000000</v>
      </c>
      <c r="J64" s="2" t="str" cm="1">
        <f t="array" ref="J64">_xll.BDP(bonds[[#This Row],[worksheet get]],bonds[[#Headers],[industry_sector]])</f>
        <v>Communications</v>
      </c>
      <c r="K64" s="2" t="str">
        <f>bonds[[#This Row],[security name]]&amp;" nc-"&amp;RIGHT(YEAR(bonds[[#This Row],[nxt_call_dt]]),2)</f>
        <v>ORAFP 5 1/4 PERP nc-24</v>
      </c>
      <c r="L64" s="11" cm="1">
        <f t="array" ref="L64">_xll.BDP(bonds[[#This Row],[worksheet get]],bonds[[#Headers],[yas_ispread]])</f>
        <v>214.47404596635073</v>
      </c>
      <c r="M64" s="11" cm="1">
        <f t="array" ref="M64">_xll.BDP(bonds[[#This Row],[worksheet get]],bonds[[#Headers],[blp_i_sprd_mid]])</f>
        <v>214.458740234375</v>
      </c>
      <c r="N64" s="2" t="str" cm="1">
        <f t="array" ref="N64">_xll.BDP(bonds[[#This Row],[worksheet get]],bonds[[#Headers],[rtg_moody]])</f>
        <v>Baa3</v>
      </c>
      <c r="O64" s="2" t="str" cm="1">
        <f t="array" ref="O64">_xll.BDP(bonds[[#This Row],[worksheet get]],bonds[[#Headers],[rtg_sp]])</f>
        <v>BBB-</v>
      </c>
      <c r="P64" s="2" t="str" cm="1">
        <f t="array" ref="P64">_xll.BDP(bonds[[#This Row],[worksheet get]],bonds[[#Headers],[bb_composite]])</f>
        <v>BBB-</v>
      </c>
      <c r="Q64" s="13" cm="1">
        <f t="array" ref="Q64">_xll.BDP(bonds[[#This Row],[worksheet get]],"interval_avg","calc_interval=30d","market_data_override=blp_i_sprd_mid")</f>
        <v>217.0879655172414</v>
      </c>
      <c r="R64" s="13" cm="1">
        <f t="array" ref="R64">_xll.BDP(bonds[[#This Row],[worksheet get]],"interval_std_dev","calc_interval=30d","market_data_override=blp_i_sprd_mid")</f>
        <v>17.064115806239961</v>
      </c>
      <c r="S64" s="13" cm="1">
        <f t="array" ref="S64">_xll.BDP(bonds[[#This Row],[worksheet get]],"interval_low","calc_interval=30d","market_data_override=blp_i_sprd_mid")</f>
        <v>172.828</v>
      </c>
      <c r="T64" s="13" cm="1">
        <f t="array" ref="T64">_xll.BDP(bonds[[#This Row],[worksheet get]],"interval_high","calc_interval=30d","market_data_override=blp_i_sprd_mid")</f>
        <v>237.595</v>
      </c>
      <c r="U64" s="13" t="str" cm="1">
        <f t="array" ref="U64">_xll.BDP(bonds[[#This Row],[worksheet get]],bonds[[#Headers],[green_bond_loan_indicator]])</f>
        <v>N</v>
      </c>
    </row>
    <row r="65" spans="1:21" x14ac:dyDescent="0.25">
      <c r="A65" s="2" t="s">
        <v>175</v>
      </c>
      <c r="B65" s="2" t="str" cm="1">
        <f t="array" ref="B65">_xll.BDP(bonds[[#This Row],[worksheet get]],bonds[[#Headers],[ID_ISIN]])</f>
        <v>FR0013413887</v>
      </c>
      <c r="C65" s="2" t="str" cm="1">
        <f t="array" ref="C65">_xll.BDP(bonds[[#This Row],[worksheet get]],bonds[[#Headers],[security name]])</f>
        <v>ORAFP 2 3/8 PERP</v>
      </c>
      <c r="D65" s="2" t="str" cm="1">
        <f t="array" ref="D65">_xll.BDP(bonds[[#This Row],[worksheet get]],bonds[[#Headers],[ticker]])</f>
        <v>ORAFP</v>
      </c>
      <c r="E65" s="2" cm="1">
        <f t="array" ref="E65">_xll.BDP(bonds[[#This Row],[worksheet get]],bonds[[#Headers],[coupon]])</f>
        <v>2.375</v>
      </c>
      <c r="F65" s="7" cm="1">
        <f t="array" ref="F65">_xll.BDP(bonds[[#This Row],[worksheet get]],bonds[[#Headers],[nxt_call_dt]])*1</f>
        <v>45672</v>
      </c>
      <c r="G65" s="2" t="str" cm="1">
        <f t="array" ref="G65">_xll.BDP(bonds[[#This Row],[worksheet get]],bonds[[#Headers],[mty_typ]])</f>
        <v>PERP/CALL</v>
      </c>
      <c r="H65" s="2" t="str" cm="1">
        <f t="array" ref="H65">_xll.BDP(bonds[[#This Row],[worksheet get]],bonds[[#Headers],[crncy]])</f>
        <v>EUR</v>
      </c>
      <c r="I65" s="8" cm="1">
        <f t="array" ref="I65">_xll.BDP(bonds[[#This Row],[worksheet get]],bonds[[#Headers],[amt_outstanding]])</f>
        <v>1000000000</v>
      </c>
      <c r="J65" s="2" t="str" cm="1">
        <f t="array" ref="J65">_xll.BDP(bonds[[#This Row],[worksheet get]],bonds[[#Headers],[industry_sector]])</f>
        <v>Communications</v>
      </c>
      <c r="K65" s="2" t="str">
        <f>bonds[[#This Row],[security name]]&amp;" nc-"&amp;RIGHT(YEAR(bonds[[#This Row],[nxt_call_dt]]),2)</f>
        <v>ORAFP 2 3/8 PERP nc-25</v>
      </c>
      <c r="L65" s="11" cm="1">
        <f t="array" ref="L65">_xll.BDP(bonds[[#This Row],[worksheet get]],bonds[[#Headers],[yas_ispread]])</f>
        <v>234.34401810705663</v>
      </c>
      <c r="M65" s="11" cm="1">
        <f t="array" ref="M65">_xll.BDP(bonds[[#This Row],[worksheet get]],bonds[[#Headers],[blp_i_sprd_mid]])</f>
        <v>233.10884094238281</v>
      </c>
      <c r="N65" s="2" t="str" cm="1">
        <f t="array" ref="N65">_xll.BDP(bonds[[#This Row],[worksheet get]],bonds[[#Headers],[rtg_moody]])</f>
        <v>Baa3</v>
      </c>
      <c r="O65" s="2" t="str" cm="1">
        <f t="array" ref="O65">_xll.BDP(bonds[[#This Row],[worksheet get]],bonds[[#Headers],[rtg_sp]])</f>
        <v>BBB-</v>
      </c>
      <c r="P65" s="2" t="str" cm="1">
        <f t="array" ref="P65">_xll.BDP(bonds[[#This Row],[worksheet get]],bonds[[#Headers],[bb_composite]])</f>
        <v>BBB-</v>
      </c>
      <c r="Q65" s="13" cm="1">
        <f t="array" ref="Q65">_xll.BDP(bonds[[#This Row],[worksheet get]],"interval_avg","calc_interval=30d","market_data_override=blp_i_sprd_mid")</f>
        <v>228.12731034482752</v>
      </c>
      <c r="R65" s="13" cm="1">
        <f t="array" ref="R65">_xll.BDP(bonds[[#This Row],[worksheet get]],"interval_std_dev","calc_interval=30d","market_data_override=blp_i_sprd_mid")</f>
        <v>16.638776859028191</v>
      </c>
      <c r="S65" s="13" cm="1">
        <f t="array" ref="S65">_xll.BDP(bonds[[#This Row],[worksheet get]],"interval_low","calc_interval=30d","market_data_override=blp_i_sprd_mid")</f>
        <v>185.21899999999999</v>
      </c>
      <c r="T65" s="13" cm="1">
        <f t="array" ref="T65">_xll.BDP(bonds[[#This Row],[worksheet get]],"interval_high","calc_interval=30d","market_data_override=blp_i_sprd_mid")</f>
        <v>250.637</v>
      </c>
      <c r="U65" s="13" t="str" cm="1">
        <f t="array" ref="U65">_xll.BDP(bonds[[#This Row],[worksheet get]],bonds[[#Headers],[green_bond_loan_indicator]])</f>
        <v>N</v>
      </c>
    </row>
    <row r="66" spans="1:21" x14ac:dyDescent="0.25">
      <c r="A66" s="2" t="s">
        <v>177</v>
      </c>
      <c r="B66" s="2" t="str" cm="1">
        <f t="array" ref="B66">_xll.BDP(bonds[[#This Row],[worksheet get]],bonds[[#Headers],[ID_ISIN]])</f>
        <v>XS1115498260</v>
      </c>
      <c r="C66" s="2" t="str" cm="1">
        <f t="array" ref="C66">_xll.BDP(bonds[[#This Row],[worksheet get]],bonds[[#Headers],[security name]])</f>
        <v>ORAFP 5 PERP</v>
      </c>
      <c r="D66" s="2" t="str" cm="1">
        <f t="array" ref="D66">_xll.BDP(bonds[[#This Row],[worksheet get]],bonds[[#Headers],[ticker]])</f>
        <v>ORAFP</v>
      </c>
      <c r="E66" s="2" cm="1">
        <f t="array" ref="E66">_xll.BDP(bonds[[#This Row],[worksheet get]],bonds[[#Headers],[coupon]])</f>
        <v>5</v>
      </c>
      <c r="F66" s="7" cm="1">
        <f t="array" ref="F66">_xll.BDP(bonds[[#This Row],[worksheet get]],bonds[[#Headers],[nxt_call_dt]])*1</f>
        <v>46296</v>
      </c>
      <c r="G66" s="2" t="str" cm="1">
        <f t="array" ref="G66">_xll.BDP(bonds[[#This Row],[worksheet get]],bonds[[#Headers],[mty_typ]])</f>
        <v>PERP/CALL</v>
      </c>
      <c r="H66" s="2" t="str" cm="1">
        <f t="array" ref="H66">_xll.BDP(bonds[[#This Row],[worksheet get]],bonds[[#Headers],[crncy]])</f>
        <v>EUR</v>
      </c>
      <c r="I66" s="8" cm="1">
        <f t="array" ref="I66">_xll.BDP(bonds[[#This Row],[worksheet get]],bonds[[#Headers],[amt_outstanding]])</f>
        <v>1250000000</v>
      </c>
      <c r="J66" s="2" t="str" cm="1">
        <f t="array" ref="J66">_xll.BDP(bonds[[#This Row],[worksheet get]],bonds[[#Headers],[industry_sector]])</f>
        <v>Communications</v>
      </c>
      <c r="K66" s="2" t="str">
        <f>bonds[[#This Row],[security name]]&amp;" nc-"&amp;RIGHT(YEAR(bonds[[#This Row],[nxt_call_dt]]),2)</f>
        <v>ORAFP 5 PERP nc-26</v>
      </c>
      <c r="L66" s="11" cm="1">
        <f t="array" ref="L66">_xll.BDP(bonds[[#This Row],[worksheet get]],bonds[[#Headers],[yas_ispread]])</f>
        <v>244.92528696671593</v>
      </c>
      <c r="M66" s="11" cm="1">
        <f t="array" ref="M66">_xll.BDP(bonds[[#This Row],[worksheet get]],bonds[[#Headers],[blp_i_sprd_mid]])</f>
        <v>244.74076843261719</v>
      </c>
      <c r="N66" s="2" t="str" cm="1">
        <f t="array" ref="N66">_xll.BDP(bonds[[#This Row],[worksheet get]],bonds[[#Headers],[rtg_moody]])</f>
        <v>Baa3</v>
      </c>
      <c r="O66" s="2" t="str" cm="1">
        <f t="array" ref="O66">_xll.BDP(bonds[[#This Row],[worksheet get]],bonds[[#Headers],[rtg_sp]])</f>
        <v>BBB-</v>
      </c>
      <c r="P66" s="2" t="str" cm="1">
        <f t="array" ref="P66">_xll.BDP(bonds[[#This Row],[worksheet get]],bonds[[#Headers],[bb_composite]])</f>
        <v>BBB-</v>
      </c>
      <c r="Q66" s="13" cm="1">
        <f t="array" ref="Q66">_xll.BDP(bonds[[#This Row],[worksheet get]],"interval_avg","calc_interval=30d","market_data_override=blp_i_sprd_mid")</f>
        <v>243.78582758620686</v>
      </c>
      <c r="R66" s="13" cm="1">
        <f t="array" ref="R66">_xll.BDP(bonds[[#This Row],[worksheet get]],"interval_std_dev","calc_interval=30d","market_data_override=blp_i_sprd_mid")</f>
        <v>18.085728762260846</v>
      </c>
      <c r="S66" s="13" cm="1">
        <f t="array" ref="S66">_xll.BDP(bonds[[#This Row],[worksheet get]],"interval_low","calc_interval=30d","market_data_override=blp_i_sprd_mid")</f>
        <v>195.50399999999999</v>
      </c>
      <c r="T66" s="13" cm="1">
        <f t="array" ref="T66">_xll.BDP(bonds[[#This Row],[worksheet get]],"interval_high","calc_interval=30d","market_data_override=blp_i_sprd_mid")</f>
        <v>268.97000000000003</v>
      </c>
      <c r="U66" s="13" t="str" cm="1">
        <f t="array" ref="U66">_xll.BDP(bonds[[#This Row],[worksheet get]],bonds[[#Headers],[green_bond_loan_indicator]])</f>
        <v>N</v>
      </c>
    </row>
    <row r="67" spans="1:21" x14ac:dyDescent="0.25">
      <c r="A67" s="2" t="s">
        <v>179</v>
      </c>
      <c r="B67" s="2" t="str" cm="1">
        <f t="array" ref="B67">_xll.BDP(bonds[[#This Row],[worksheet get]],bonds[[#Headers],[ID_ISIN]])</f>
        <v>FR0013447877</v>
      </c>
      <c r="C67" s="2" t="str" cm="1">
        <f t="array" ref="C67">_xll.BDP(bonds[[#This Row],[worksheet get]],bonds[[#Headers],[security name]])</f>
        <v>ORAFP 1 3/4 PERP</v>
      </c>
      <c r="D67" s="2" t="str" cm="1">
        <f t="array" ref="D67">_xll.BDP(bonds[[#This Row],[worksheet get]],bonds[[#Headers],[ticker]])</f>
        <v>ORAFP</v>
      </c>
      <c r="E67" s="2" cm="1">
        <f t="array" ref="E67">_xll.BDP(bonds[[#This Row],[worksheet get]],bonds[[#Headers],[coupon]])</f>
        <v>1.75</v>
      </c>
      <c r="F67" s="7" cm="1">
        <f t="array" ref="F67">_xll.BDP(bonds[[#This Row],[worksheet get]],bonds[[#Headers],[nxt_call_dt]])*1</f>
        <v>46375</v>
      </c>
      <c r="G67" s="2" t="str" cm="1">
        <f t="array" ref="G67">_xll.BDP(bonds[[#This Row],[worksheet get]],bonds[[#Headers],[mty_typ]])</f>
        <v>PERP/CALL</v>
      </c>
      <c r="H67" s="2" t="str" cm="1">
        <f t="array" ref="H67">_xll.BDP(bonds[[#This Row],[worksheet get]],bonds[[#Headers],[crncy]])</f>
        <v>EUR</v>
      </c>
      <c r="I67" s="8" cm="1">
        <f t="array" ref="I67">_xll.BDP(bonds[[#This Row],[worksheet get]],bonds[[#Headers],[amt_outstanding]])</f>
        <v>500000000</v>
      </c>
      <c r="J67" s="2" t="str" cm="1">
        <f t="array" ref="J67">_xll.BDP(bonds[[#This Row],[worksheet get]],bonds[[#Headers],[industry_sector]])</f>
        <v>Communications</v>
      </c>
      <c r="K67" s="2" t="str">
        <f>bonds[[#This Row],[security name]]&amp;" nc-"&amp;RIGHT(YEAR(bonds[[#This Row],[nxt_call_dt]]),2)</f>
        <v>ORAFP 1 3/4 PERP nc-26</v>
      </c>
      <c r="L67" s="11" cm="1">
        <f t="array" ref="L67">_xll.BDP(bonds[[#This Row],[worksheet get]],bonds[[#Headers],[yas_ispread]])</f>
        <v>235.90658299005653</v>
      </c>
      <c r="M67" s="11" cm="1">
        <f t="array" ref="M67">_xll.BDP(bonds[[#This Row],[worksheet get]],bonds[[#Headers],[blp_i_sprd_mid]])</f>
        <v>237.99385070800781</v>
      </c>
      <c r="N67" s="2" t="str" cm="1">
        <f t="array" ref="N67">_xll.BDP(bonds[[#This Row],[worksheet get]],bonds[[#Headers],[rtg_moody]])</f>
        <v>Baa3</v>
      </c>
      <c r="O67" s="2" t="str" cm="1">
        <f t="array" ref="O67">_xll.BDP(bonds[[#This Row],[worksheet get]],bonds[[#Headers],[rtg_sp]])</f>
        <v>BBB-</v>
      </c>
      <c r="P67" s="2" t="str" cm="1">
        <f t="array" ref="P67">_xll.BDP(bonds[[#This Row],[worksheet get]],bonds[[#Headers],[bb_composite]])</f>
        <v>BBB-</v>
      </c>
      <c r="Q67" s="13" cm="1">
        <f t="array" ref="Q67">_xll.BDP(bonds[[#This Row],[worksheet get]],"interval_avg","calc_interval=30d","market_data_override=blp_i_sprd_mid")</f>
        <v>225.00131034482757</v>
      </c>
      <c r="R67" s="13" cm="1">
        <f t="array" ref="R67">_xll.BDP(bonds[[#This Row],[worksheet get]],"interval_std_dev","calc_interval=30d","market_data_override=blp_i_sprd_mid")</f>
        <v>17.809061463807545</v>
      </c>
      <c r="S67" s="13" cm="1">
        <f t="array" ref="S67">_xll.BDP(bonds[[#This Row],[worksheet get]],"interval_low","calc_interval=30d","market_data_override=blp_i_sprd_mid")</f>
        <v>178.309</v>
      </c>
      <c r="T67" s="13" cm="1">
        <f t="array" ref="T67">_xll.BDP(bonds[[#This Row],[worksheet get]],"interval_high","calc_interval=30d","market_data_override=blp_i_sprd_mid")</f>
        <v>244.66200000000001</v>
      </c>
      <c r="U67" s="13" t="str" cm="1">
        <f t="array" ref="U67">_xll.BDP(bonds[[#This Row],[worksheet get]],bonds[[#Headers],[green_bond_loan_indicator]])</f>
        <v>N</v>
      </c>
    </row>
    <row r="68" spans="1:21" x14ac:dyDescent="0.25">
      <c r="A68" s="2" t="s">
        <v>181</v>
      </c>
      <c r="B68" s="2" t="str" cm="1">
        <f t="array" ref="B68">_xll.BDP(bonds[[#This Row],[worksheet get]],bonds[[#Headers],[ID_ISIN]])</f>
        <v>XS1028597315</v>
      </c>
      <c r="C68" s="2" t="str" cm="1">
        <f t="array" ref="C68">_xll.BDP(bonds[[#This Row],[worksheet get]],bonds[[#Headers],[security name]])</f>
        <v>ORAFP 5 7/8 PERP</v>
      </c>
      <c r="D68" s="2" t="str" cm="1">
        <f t="array" ref="D68">_xll.BDP(bonds[[#This Row],[worksheet get]],bonds[[#Headers],[ticker]])</f>
        <v>ORAFP</v>
      </c>
      <c r="E68" s="2" cm="1">
        <f t="array" ref="E68">_xll.BDP(bonds[[#This Row],[worksheet get]],bonds[[#Headers],[coupon]])</f>
        <v>5.875</v>
      </c>
      <c r="F68" s="7" cm="1">
        <f t="array" ref="F68">_xll.BDP(bonds[[#This Row],[worksheet get]],bonds[[#Headers],[nxt_call_dt]])*1</f>
        <v>44599</v>
      </c>
      <c r="G68" s="2" t="str" cm="1">
        <f t="array" ref="G68">_xll.BDP(bonds[[#This Row],[worksheet get]],bonds[[#Headers],[mty_typ]])</f>
        <v>PERP/CALL</v>
      </c>
      <c r="H68" s="2" t="str" cm="1">
        <f t="array" ref="H68">_xll.BDP(bonds[[#This Row],[worksheet get]],bonds[[#Headers],[crncy]])</f>
        <v>GBP</v>
      </c>
      <c r="I68" s="8" cm="1">
        <f t="array" ref="I68">_xll.BDP(bonds[[#This Row],[worksheet get]],bonds[[#Headers],[amt_outstanding]])</f>
        <v>650000000</v>
      </c>
      <c r="J68" s="2" t="str" cm="1">
        <f t="array" ref="J68">_xll.BDP(bonds[[#This Row],[worksheet get]],bonds[[#Headers],[industry_sector]])</f>
        <v>Communications</v>
      </c>
      <c r="K68" s="2" t="str">
        <f>bonds[[#This Row],[security name]]&amp;" nc-"&amp;RIGHT(YEAR(bonds[[#This Row],[nxt_call_dt]]),2)</f>
        <v>ORAFP 5 7/8 PERP nc-22</v>
      </c>
      <c r="L68" s="11" cm="1">
        <f t="array" ref="L68">_xll.BDP(bonds[[#This Row],[worksheet get]],bonds[[#Headers],[yas_ispread]])</f>
        <v>178.51608951802035</v>
      </c>
      <c r="M68" s="11" cm="1">
        <f t="array" ref="M68">_xll.BDP(bonds[[#This Row],[worksheet get]],bonds[[#Headers],[blp_i_sprd_mid]])</f>
        <v>179.05097961425781</v>
      </c>
      <c r="N68" s="2" t="str" cm="1">
        <f t="array" ref="N68">_xll.BDP(bonds[[#This Row],[worksheet get]],bonds[[#Headers],[rtg_moody]])</f>
        <v>Baa3</v>
      </c>
      <c r="O68" s="2" t="str" cm="1">
        <f t="array" ref="O68">_xll.BDP(bonds[[#This Row],[worksheet get]],bonds[[#Headers],[rtg_sp]])</f>
        <v>BBB-</v>
      </c>
      <c r="P68" s="2" t="str" cm="1">
        <f t="array" ref="P68">_xll.BDP(bonds[[#This Row],[worksheet get]],bonds[[#Headers],[bb_composite]])</f>
        <v>BBB-</v>
      </c>
      <c r="Q68" s="13" cm="1">
        <f t="array" ref="Q68">_xll.BDP(bonds[[#This Row],[worksheet get]],"interval_avg","calc_interval=30d","market_data_override=blp_i_sprd_mid")</f>
        <v>171.83728571428571</v>
      </c>
      <c r="R68" s="13" cm="1">
        <f t="array" ref="R68">_xll.BDP(bonds[[#This Row],[worksheet get]],"interval_std_dev","calc_interval=30d","market_data_override=blp_i_sprd_mid")</f>
        <v>19.023421349517278</v>
      </c>
      <c r="S68" s="13" cm="1">
        <f t="array" ref="S68">_xll.BDP(bonds[[#This Row],[worksheet get]],"interval_low","calc_interval=30d","market_data_override=blp_i_sprd_mid")</f>
        <v>126.845</v>
      </c>
      <c r="T68" s="13" cm="1">
        <f t="array" ref="T68">_xll.BDP(bonds[[#This Row],[worksheet get]],"interval_high","calc_interval=30d","market_data_override=blp_i_sprd_mid")</f>
        <v>206.28700000000001</v>
      </c>
      <c r="U68" s="13" t="str" cm="1">
        <f t="array" ref="U68">_xll.BDP(bonds[[#This Row],[worksheet get]],bonds[[#Headers],[green_bond_loan_indicator]])</f>
        <v>N</v>
      </c>
    </row>
    <row r="69" spans="1:21" x14ac:dyDescent="0.25">
      <c r="A69" s="2" t="s">
        <v>183</v>
      </c>
      <c r="B69" s="2" t="str" cm="1">
        <f t="array" ref="B69">_xll.BDP(bonds[[#This Row],[worksheet get]],bonds[[#Headers],[ID_ISIN]])</f>
        <v>XS1115502988</v>
      </c>
      <c r="C69" s="2" t="str" cm="1">
        <f t="array" ref="C69">_xll.BDP(bonds[[#This Row],[worksheet get]],bonds[[#Headers],[security name]])</f>
        <v>ORAFP 5 3/4 PERP</v>
      </c>
      <c r="D69" s="2" t="str" cm="1">
        <f t="array" ref="D69">_xll.BDP(bonds[[#This Row],[worksheet get]],bonds[[#Headers],[ticker]])</f>
        <v>ORAFP</v>
      </c>
      <c r="E69" s="2" cm="1">
        <f t="array" ref="E69">_xll.BDP(bonds[[#This Row],[worksheet get]],bonds[[#Headers],[coupon]])</f>
        <v>5.75</v>
      </c>
      <c r="F69" s="7" cm="1">
        <f t="array" ref="F69">_xll.BDP(bonds[[#This Row],[worksheet get]],bonds[[#Headers],[nxt_call_dt]])*1</f>
        <v>45017</v>
      </c>
      <c r="G69" s="2" t="str" cm="1">
        <f t="array" ref="G69">_xll.BDP(bonds[[#This Row],[worksheet get]],bonds[[#Headers],[mty_typ]])</f>
        <v>PERP/CALL</v>
      </c>
      <c r="H69" s="2" t="str" cm="1">
        <f t="array" ref="H69">_xll.BDP(bonds[[#This Row],[worksheet get]],bonds[[#Headers],[crncy]])</f>
        <v>GBP</v>
      </c>
      <c r="I69" s="8" cm="1">
        <f t="array" ref="I69">_xll.BDP(bonds[[#This Row],[worksheet get]],bonds[[#Headers],[amt_outstanding]])</f>
        <v>600000000</v>
      </c>
      <c r="J69" s="2" t="str" cm="1">
        <f t="array" ref="J69">_xll.BDP(bonds[[#This Row],[worksheet get]],bonds[[#Headers],[industry_sector]])</f>
        <v>Communications</v>
      </c>
      <c r="K69" s="2" t="str">
        <f>bonds[[#This Row],[security name]]&amp;" nc-"&amp;RIGHT(YEAR(bonds[[#This Row],[nxt_call_dt]]),2)</f>
        <v>ORAFP 5 3/4 PERP nc-23</v>
      </c>
      <c r="L69" s="11" cm="1">
        <f t="array" ref="L69">_xll.BDP(bonds[[#This Row],[worksheet get]],bonds[[#Headers],[yas_ispread]])</f>
        <v>218.51511369089914</v>
      </c>
      <c r="M69" s="11" cm="1">
        <f t="array" ref="M69">_xll.BDP(bonds[[#This Row],[worksheet get]],bonds[[#Headers],[blp_i_sprd_mid]])</f>
        <v>218.57839965820313</v>
      </c>
      <c r="N69" s="2" t="str" cm="1">
        <f t="array" ref="N69">_xll.BDP(bonds[[#This Row],[worksheet get]],bonds[[#Headers],[rtg_moody]])</f>
        <v>Baa3</v>
      </c>
      <c r="O69" s="2" t="str" cm="1">
        <f t="array" ref="O69">_xll.BDP(bonds[[#This Row],[worksheet get]],bonds[[#Headers],[rtg_sp]])</f>
        <v>BBB-</v>
      </c>
      <c r="P69" s="2" t="str" cm="1">
        <f t="array" ref="P69">_xll.BDP(bonds[[#This Row],[worksheet get]],bonds[[#Headers],[bb_composite]])</f>
        <v>BBB-</v>
      </c>
      <c r="Q69" s="13" cm="1">
        <f t="array" ref="Q69">_xll.BDP(bonds[[#This Row],[worksheet get]],"interval_avg","calc_interval=30d","market_data_override=blp_i_sprd_mid")</f>
        <v>227.1944642857143</v>
      </c>
      <c r="R69" s="13" cm="1">
        <f t="array" ref="R69">_xll.BDP(bonds[[#This Row],[worksheet get]],"interval_std_dev","calc_interval=30d","market_data_override=blp_i_sprd_mid")</f>
        <v>22.02432689765963</v>
      </c>
      <c r="S69" s="13" cm="1">
        <f t="array" ref="S69">_xll.BDP(bonds[[#This Row],[worksheet get]],"interval_low","calc_interval=30d","market_data_override=blp_i_sprd_mid")</f>
        <v>194.708</v>
      </c>
      <c r="T69" s="13" cm="1">
        <f t="array" ref="T69">_xll.BDP(bonds[[#This Row],[worksheet get]],"interval_high","calc_interval=30d","market_data_override=blp_i_sprd_mid")</f>
        <v>282.95600000000002</v>
      </c>
      <c r="U69" s="13" t="str" cm="1">
        <f t="array" ref="U69">_xll.BDP(bonds[[#This Row],[worksheet get]],bonds[[#Headers],[green_bond_loan_indicator]])</f>
        <v>N</v>
      </c>
    </row>
    <row r="70" spans="1:21" x14ac:dyDescent="0.25">
      <c r="A70" s="2" t="s">
        <v>185</v>
      </c>
      <c r="B70" s="2" t="str" cm="1">
        <f t="array" ref="B70">_xll.BDP(bonds[[#This Row],[worksheet get]],bonds[[#Headers],[ID_ISIN]])</f>
        <v>XS1490960942</v>
      </c>
      <c r="C70" s="2" t="str" cm="1">
        <f t="array" ref="C70">_xll.BDP(bonds[[#This Row],[worksheet get]],bonds[[#Headers],[security name]])</f>
        <v>TELEFO 3 3/4 PERP</v>
      </c>
      <c r="D70" s="2" t="str" cm="1">
        <f t="array" ref="D70">_xll.BDP(bonds[[#This Row],[worksheet get]],bonds[[#Headers],[ticker]])</f>
        <v>TELEFO</v>
      </c>
      <c r="E70" s="2" cm="1">
        <f t="array" ref="E70">_xll.BDP(bonds[[#This Row],[worksheet get]],bonds[[#Headers],[coupon]])</f>
        <v>3.75</v>
      </c>
      <c r="F70" s="7" cm="1">
        <f t="array" ref="F70">_xll.BDP(bonds[[#This Row],[worksheet get]],bonds[[#Headers],[nxt_call_dt]])*1</f>
        <v>44635</v>
      </c>
      <c r="G70" s="2" t="str" cm="1">
        <f t="array" ref="G70">_xll.BDP(bonds[[#This Row],[worksheet get]],bonds[[#Headers],[mty_typ]])</f>
        <v>PERP/CALL</v>
      </c>
      <c r="H70" s="2" t="str" cm="1">
        <f t="array" ref="H70">_xll.BDP(bonds[[#This Row],[worksheet get]],bonds[[#Headers],[crncy]])</f>
        <v>EUR</v>
      </c>
      <c r="I70" s="8" cm="1">
        <f t="array" ref="I70">_xll.BDP(bonds[[#This Row],[worksheet get]],bonds[[#Headers],[amt_outstanding]])</f>
        <v>1000000000</v>
      </c>
      <c r="J70" s="2" t="str" cm="1">
        <f t="array" ref="J70">_xll.BDP(bonds[[#This Row],[worksheet get]],bonds[[#Headers],[industry_sector]])</f>
        <v>Communications</v>
      </c>
      <c r="K70" s="2" t="str">
        <f>bonds[[#This Row],[security name]]&amp;" nc-"&amp;RIGHT(YEAR(bonds[[#This Row],[nxt_call_dt]]),2)</f>
        <v>TELEFO 3 3/4 PERP nc-22</v>
      </c>
      <c r="L70" s="11" cm="1">
        <f t="array" ref="L70">_xll.BDP(bonds[[#This Row],[worksheet get]],bonds[[#Headers],[yas_ispread]])</f>
        <v>349.80628425567505</v>
      </c>
      <c r="M70" s="11" cm="1">
        <f t="array" ref="M70">_xll.BDP(bonds[[#This Row],[worksheet get]],bonds[[#Headers],[blp_i_sprd_mid]])</f>
        <v>348.63381958007813</v>
      </c>
      <c r="N70" s="2" t="str" cm="1">
        <f t="array" ref="N70">_xll.BDP(bonds[[#This Row],[worksheet get]],bonds[[#Headers],[rtg_moody]])</f>
        <v>Ba2</v>
      </c>
      <c r="O70" s="2" t="str" cm="1">
        <f t="array" ref="O70">_xll.BDP(bonds[[#This Row],[worksheet get]],bonds[[#Headers],[rtg_sp]])</f>
        <v>BB+</v>
      </c>
      <c r="P70" s="2" t="str" cm="1">
        <f t="array" ref="P70">_xll.BDP(bonds[[#This Row],[worksheet get]],bonds[[#Headers],[bb_composite]])</f>
        <v>BB</v>
      </c>
      <c r="Q70" s="13" cm="1">
        <f t="array" ref="Q70">_xll.BDP(bonds[[#This Row],[worksheet get]],"interval_avg","calc_interval=30d","market_data_override=blp_i_sprd_mid")</f>
        <v>360.25931034482761</v>
      </c>
      <c r="R70" s="13" cm="1">
        <f t="array" ref="R70">_xll.BDP(bonds[[#This Row],[worksheet get]],"interval_std_dev","calc_interval=30d","market_data_override=blp_i_sprd_mid")</f>
        <v>28.749081666207115</v>
      </c>
      <c r="S70" s="13" cm="1">
        <f t="array" ref="S70">_xll.BDP(bonds[[#This Row],[worksheet get]],"interval_low","calc_interval=30d","market_data_override=blp_i_sprd_mid")</f>
        <v>277.99299999999999</v>
      </c>
      <c r="T70" s="13" cm="1">
        <f t="array" ref="T70">_xll.BDP(bonds[[#This Row],[worksheet get]],"interval_high","calc_interval=30d","market_data_override=blp_i_sprd_mid")</f>
        <v>397.79599999999999</v>
      </c>
      <c r="U70" s="13" t="str" cm="1">
        <f t="array" ref="U70">_xll.BDP(bonds[[#This Row],[worksheet get]],bonds[[#Headers],[green_bond_loan_indicator]])</f>
        <v>N</v>
      </c>
    </row>
    <row r="71" spans="1:21" x14ac:dyDescent="0.25">
      <c r="A71" s="2" t="s">
        <v>187</v>
      </c>
      <c r="B71" s="2" t="str" cm="1">
        <f t="array" ref="B71">_xll.BDP(bonds[[#This Row],[worksheet get]],bonds[[#Headers],[ID_ISIN]])</f>
        <v>XS1731823255</v>
      </c>
      <c r="C71" s="2" t="str" cm="1">
        <f t="array" ref="C71">_xll.BDP(bonds[[#This Row],[worksheet get]],bonds[[#Headers],[security name]])</f>
        <v>TELEFO 2 5/8 PERP</v>
      </c>
      <c r="D71" s="2" t="str" cm="1">
        <f t="array" ref="D71">_xll.BDP(bonds[[#This Row],[worksheet get]],bonds[[#Headers],[ticker]])</f>
        <v>TELEFO</v>
      </c>
      <c r="E71" s="2" cm="1">
        <f t="array" ref="E71">_xll.BDP(bonds[[#This Row],[worksheet get]],bonds[[#Headers],[coupon]])</f>
        <v>2.625</v>
      </c>
      <c r="F71" s="7" cm="1">
        <f t="array" ref="F71">_xll.BDP(bonds[[#This Row],[worksheet get]],bonds[[#Headers],[nxt_call_dt]])*1</f>
        <v>44992</v>
      </c>
      <c r="G71" s="2" t="str" cm="1">
        <f t="array" ref="G71">_xll.BDP(bonds[[#This Row],[worksheet get]],bonds[[#Headers],[mty_typ]])</f>
        <v>PERP/CALL</v>
      </c>
      <c r="H71" s="2" t="str" cm="1">
        <f t="array" ref="H71">_xll.BDP(bonds[[#This Row],[worksheet get]],bonds[[#Headers],[crncy]])</f>
        <v>EUR</v>
      </c>
      <c r="I71" s="8" cm="1">
        <f t="array" ref="I71">_xll.BDP(bonds[[#This Row],[worksheet get]],bonds[[#Headers],[amt_outstanding]])</f>
        <v>1000000000</v>
      </c>
      <c r="J71" s="2" t="str" cm="1">
        <f t="array" ref="J71">_xll.BDP(bonds[[#This Row],[worksheet get]],bonds[[#Headers],[industry_sector]])</f>
        <v>Communications</v>
      </c>
      <c r="K71" s="2" t="str">
        <f>bonds[[#This Row],[security name]]&amp;" nc-"&amp;RIGHT(YEAR(bonds[[#This Row],[nxt_call_dt]]),2)</f>
        <v>TELEFO 2 5/8 PERP nc-23</v>
      </c>
      <c r="L71" s="11" cm="1">
        <f t="array" ref="L71">_xll.BDP(bonds[[#This Row],[worksheet get]],bonds[[#Headers],[yas_ispread]])</f>
        <v>364.94635991520533</v>
      </c>
      <c r="M71" s="11" cm="1">
        <f t="array" ref="M71">_xll.BDP(bonds[[#This Row],[worksheet get]],bonds[[#Headers],[blp_i_sprd_mid]])</f>
        <v>244.68821716308594</v>
      </c>
      <c r="N71" s="2" t="str" cm="1">
        <f t="array" ref="N71">_xll.BDP(bonds[[#This Row],[worksheet get]],bonds[[#Headers],[rtg_moody]])</f>
        <v>Ba2</v>
      </c>
      <c r="O71" s="2" t="str" cm="1">
        <f t="array" ref="O71">_xll.BDP(bonds[[#This Row],[worksheet get]],bonds[[#Headers],[rtg_sp]])</f>
        <v>BB+</v>
      </c>
      <c r="P71" s="2" t="str" cm="1">
        <f t="array" ref="P71">_xll.BDP(bonds[[#This Row],[worksheet get]],bonds[[#Headers],[bb_composite]])</f>
        <v>BB</v>
      </c>
      <c r="Q71" s="13" cm="1">
        <f t="array" ref="Q71">_xll.BDP(bonds[[#This Row],[worksheet get]],"interval_avg","calc_interval=30d","market_data_override=blp_i_sprd_mid")</f>
        <v>245.33724137931037</v>
      </c>
      <c r="R71" s="13" cm="1">
        <f t="array" ref="R71">_xll.BDP(bonds[[#This Row],[worksheet get]],"interval_std_dev","calc_interval=30d","market_data_override=blp_i_sprd_mid")</f>
        <v>3.2099912511582178</v>
      </c>
      <c r="S71" s="13" cm="1">
        <f t="array" ref="S71">_xll.BDP(bonds[[#This Row],[worksheet get]],"interval_low","calc_interval=30d","market_data_override=blp_i_sprd_mid")</f>
        <v>240.74</v>
      </c>
      <c r="T71" s="13" cm="1">
        <f t="array" ref="T71">_xll.BDP(bonds[[#This Row],[worksheet get]],"interval_high","calc_interval=30d","market_data_override=blp_i_sprd_mid")</f>
        <v>259.24299999999999</v>
      </c>
      <c r="U71" s="13" t="str" cm="1">
        <f t="array" ref="U71">_xll.BDP(bonds[[#This Row],[worksheet get]],bonds[[#Headers],[green_bond_loan_indicator]])</f>
        <v>N</v>
      </c>
    </row>
    <row r="72" spans="1:21" x14ac:dyDescent="0.25">
      <c r="A72" s="2" t="s">
        <v>188</v>
      </c>
      <c r="B72" s="2" t="str" cm="1">
        <f t="array" ref="B72">_xll.BDP(bonds[[#This Row],[worksheet get]],bonds[[#Headers],[ID_ISIN]])</f>
        <v>XS1795406575</v>
      </c>
      <c r="C72" s="2" t="str" cm="1">
        <f t="array" ref="C72">_xll.BDP(bonds[[#This Row],[worksheet get]],bonds[[#Headers],[security name]])</f>
        <v>TELEFO 3 PERP</v>
      </c>
      <c r="D72" s="2" t="str" cm="1">
        <f t="array" ref="D72">_xll.BDP(bonds[[#This Row],[worksheet get]],bonds[[#Headers],[ticker]])</f>
        <v>TELEFO</v>
      </c>
      <c r="E72" s="2" cm="1">
        <f t="array" ref="E72">_xll.BDP(bonds[[#This Row],[worksheet get]],bonds[[#Headers],[coupon]])</f>
        <v>3</v>
      </c>
      <c r="F72" s="7" cm="1">
        <f t="array" ref="F72">_xll.BDP(bonds[[#This Row],[worksheet get]],bonds[[#Headers],[nxt_call_dt]])*1</f>
        <v>45173</v>
      </c>
      <c r="G72" s="2" t="str" cm="1">
        <f t="array" ref="G72">_xll.BDP(bonds[[#This Row],[worksheet get]],bonds[[#Headers],[mty_typ]])</f>
        <v>PERP/CALL</v>
      </c>
      <c r="H72" s="2" t="str" cm="1">
        <f t="array" ref="H72">_xll.BDP(bonds[[#This Row],[worksheet get]],bonds[[#Headers],[crncy]])</f>
        <v>EUR</v>
      </c>
      <c r="I72" s="8" cm="1">
        <f t="array" ref="I72">_xll.BDP(bonds[[#This Row],[worksheet get]],bonds[[#Headers],[amt_outstanding]])</f>
        <v>1250000000</v>
      </c>
      <c r="J72" s="2" t="str" cm="1">
        <f t="array" ref="J72">_xll.BDP(bonds[[#This Row],[worksheet get]],bonds[[#Headers],[industry_sector]])</f>
        <v>Communications</v>
      </c>
      <c r="K72" s="2" t="str">
        <f>bonds[[#This Row],[security name]]&amp;" nc-"&amp;RIGHT(YEAR(bonds[[#This Row],[nxt_call_dt]]),2)</f>
        <v>TELEFO 3 PERP nc-23</v>
      </c>
      <c r="L72" s="11" cm="1">
        <f t="array" ref="L72">_xll.BDP(bonds[[#This Row],[worksheet get]],bonds[[#Headers],[yas_ispread]])</f>
        <v>376.27144556373077</v>
      </c>
      <c r="M72" s="11" cm="1">
        <f t="array" ref="M72">_xll.BDP(bonds[[#This Row],[worksheet get]],bonds[[#Headers],[blp_i_sprd_mid]])</f>
        <v>378.4373779296875</v>
      </c>
      <c r="N72" s="2" t="str" cm="1">
        <f t="array" ref="N72">_xll.BDP(bonds[[#This Row],[worksheet get]],bonds[[#Headers],[rtg_moody]])</f>
        <v>Ba2</v>
      </c>
      <c r="O72" s="2" t="str" cm="1">
        <f t="array" ref="O72">_xll.BDP(bonds[[#This Row],[worksheet get]],bonds[[#Headers],[rtg_sp]])</f>
        <v>BB+</v>
      </c>
      <c r="P72" s="2" t="str" cm="1">
        <f t="array" ref="P72">_xll.BDP(bonds[[#This Row],[worksheet get]],bonds[[#Headers],[bb_composite]])</f>
        <v>BB</v>
      </c>
      <c r="Q72" s="13" cm="1">
        <f t="array" ref="Q72">_xll.BDP(bonds[[#This Row],[worksheet get]],"interval_avg","calc_interval=30d","market_data_override=blp_i_sprd_mid")</f>
        <v>383.4954827586206</v>
      </c>
      <c r="R72" s="13" cm="1">
        <f t="array" ref="R72">_xll.BDP(bonds[[#This Row],[worksheet get]],"interval_std_dev","calc_interval=30d","market_data_override=blp_i_sprd_mid")</f>
        <v>28.283114654230275</v>
      </c>
      <c r="S72" s="13" cm="1">
        <f t="array" ref="S72">_xll.BDP(bonds[[#This Row],[worksheet get]],"interval_low","calc_interval=30d","market_data_override=blp_i_sprd_mid")</f>
        <v>304.94499999999999</v>
      </c>
      <c r="T72" s="13" cm="1">
        <f t="array" ref="T72">_xll.BDP(bonds[[#This Row],[worksheet get]],"interval_high","calc_interval=30d","market_data_override=blp_i_sprd_mid")</f>
        <v>412.96600000000001</v>
      </c>
      <c r="U72" s="13" t="str" cm="1">
        <f t="array" ref="U72">_xll.BDP(bonds[[#This Row],[worksheet get]],bonds[[#Headers],[green_bond_loan_indicator]])</f>
        <v>N</v>
      </c>
    </row>
    <row r="73" spans="1:21" x14ac:dyDescent="0.25">
      <c r="A73" s="2" t="s">
        <v>189</v>
      </c>
      <c r="B73" s="2" t="str" cm="1">
        <f t="array" ref="B73">_xll.BDP(bonds[[#This Row],[worksheet get]],bonds[[#Headers],[ID_ISIN]])</f>
        <v>XS1050461034</v>
      </c>
      <c r="C73" s="2" t="str" cm="1">
        <f t="array" ref="C73">_xll.BDP(bonds[[#This Row],[worksheet get]],bonds[[#Headers],[security name]])</f>
        <v>TELEFO 5 7/8 PERP</v>
      </c>
      <c r="D73" s="2" t="str" cm="1">
        <f t="array" ref="D73">_xll.BDP(bonds[[#This Row],[worksheet get]],bonds[[#Headers],[ticker]])</f>
        <v>TELEFO</v>
      </c>
      <c r="E73" s="2" cm="1">
        <f t="array" ref="E73">_xll.BDP(bonds[[#This Row],[worksheet get]],bonds[[#Headers],[coupon]])</f>
        <v>5.875</v>
      </c>
      <c r="F73" s="7" cm="1">
        <f t="array" ref="F73">_xll.BDP(bonds[[#This Row],[worksheet get]],bonds[[#Headers],[nxt_call_dt]])*1</f>
        <v>45382</v>
      </c>
      <c r="G73" s="2" t="str" cm="1">
        <f t="array" ref="G73">_xll.BDP(bonds[[#This Row],[worksheet get]],bonds[[#Headers],[mty_typ]])</f>
        <v>PERP/CALL</v>
      </c>
      <c r="H73" s="2" t="str" cm="1">
        <f t="array" ref="H73">_xll.BDP(bonds[[#This Row],[worksheet get]],bonds[[#Headers],[crncy]])</f>
        <v>EUR</v>
      </c>
      <c r="I73" s="8" cm="1">
        <f t="array" ref="I73">_xll.BDP(bonds[[#This Row],[worksheet get]],bonds[[#Headers],[amt_outstanding]])</f>
        <v>1000000000</v>
      </c>
      <c r="J73" s="2" t="str" cm="1">
        <f t="array" ref="J73">_xll.BDP(bonds[[#This Row],[worksheet get]],bonds[[#Headers],[industry_sector]])</f>
        <v>Communications</v>
      </c>
      <c r="K73" s="2" t="str">
        <f>bonds[[#This Row],[security name]]&amp;" nc-"&amp;RIGHT(YEAR(bonds[[#This Row],[nxt_call_dt]]),2)</f>
        <v>TELEFO 5 7/8 PERP nc-24</v>
      </c>
      <c r="L73" s="11" cm="1">
        <f t="array" ref="L73">_xll.BDP(bonds[[#This Row],[worksheet get]],bonds[[#Headers],[yas_ispread]])</f>
        <v>360.31662648366859</v>
      </c>
      <c r="M73" s="11" cm="1">
        <f t="array" ref="M73">_xll.BDP(bonds[[#This Row],[worksheet get]],bonds[[#Headers],[blp_i_sprd_mid]])</f>
        <v>360.41925048828125</v>
      </c>
      <c r="N73" s="2" t="str" cm="1">
        <f t="array" ref="N73">_xll.BDP(bonds[[#This Row],[worksheet get]],bonds[[#Headers],[rtg_moody]])</f>
        <v>Ba2</v>
      </c>
      <c r="O73" s="2" t="str" cm="1">
        <f t="array" ref="O73">_xll.BDP(bonds[[#This Row],[worksheet get]],bonds[[#Headers],[rtg_sp]])</f>
        <v>BB+</v>
      </c>
      <c r="P73" s="2" t="str" cm="1">
        <f t="array" ref="P73">_xll.BDP(bonds[[#This Row],[worksheet get]],bonds[[#Headers],[bb_composite]])</f>
        <v>BB</v>
      </c>
      <c r="Q73" s="13" cm="1">
        <f t="array" ref="Q73">_xll.BDP(bonds[[#This Row],[worksheet get]],"interval_avg","calc_interval=30d","market_data_override=blp_i_sprd_mid")</f>
        <v>365.27851724137923</v>
      </c>
      <c r="R73" s="13" cm="1">
        <f t="array" ref="R73">_xll.BDP(bonds[[#This Row],[worksheet get]],"interval_std_dev","calc_interval=30d","market_data_override=blp_i_sprd_mid")</f>
        <v>23.584825546192516</v>
      </c>
      <c r="S73" s="13" cm="1">
        <f t="array" ref="S73">_xll.BDP(bonds[[#This Row],[worksheet get]],"interval_low","calc_interval=30d","market_data_override=blp_i_sprd_mid")</f>
        <v>298.21100000000001</v>
      </c>
      <c r="T73" s="13" cm="1">
        <f t="array" ref="T73">_xll.BDP(bonds[[#This Row],[worksheet get]],"interval_high","calc_interval=30d","market_data_override=blp_i_sprd_mid")</f>
        <v>392.29300000000001</v>
      </c>
      <c r="U73" s="13" t="str" cm="1">
        <f t="array" ref="U73">_xll.BDP(bonds[[#This Row],[worksheet get]],bonds[[#Headers],[green_bond_loan_indicator]])</f>
        <v>N</v>
      </c>
    </row>
    <row r="74" spans="1:21" x14ac:dyDescent="0.25">
      <c r="A74" s="2" t="s">
        <v>190</v>
      </c>
      <c r="B74" s="2" t="str" cm="1">
        <f t="array" ref="B74">_xll.BDP(bonds[[#This Row],[worksheet get]],bonds[[#Headers],[ID_ISIN]])</f>
        <v>XS1933828433</v>
      </c>
      <c r="C74" s="2" t="str" cm="1">
        <f t="array" ref="C74">_xll.BDP(bonds[[#This Row],[worksheet get]],bonds[[#Headers],[security name]])</f>
        <v>TELEFO 4 3/8 PERP</v>
      </c>
      <c r="D74" s="2" t="str" cm="1">
        <f t="array" ref="D74">_xll.BDP(bonds[[#This Row],[worksheet get]],bonds[[#Headers],[ticker]])</f>
        <v>TELEFO</v>
      </c>
      <c r="E74" s="2" cm="1">
        <f t="array" ref="E74">_xll.BDP(bonds[[#This Row],[worksheet get]],bonds[[#Headers],[coupon]])</f>
        <v>4.375</v>
      </c>
      <c r="F74" s="7" cm="1">
        <f t="array" ref="F74">_xll.BDP(bonds[[#This Row],[worksheet get]],bonds[[#Headers],[nxt_call_dt]])*1</f>
        <v>45640</v>
      </c>
      <c r="G74" s="2" t="str" cm="1">
        <f t="array" ref="G74">_xll.BDP(bonds[[#This Row],[worksheet get]],bonds[[#Headers],[mty_typ]])</f>
        <v>PERP/CALL</v>
      </c>
      <c r="H74" s="2" t="str" cm="1">
        <f t="array" ref="H74">_xll.BDP(bonds[[#This Row],[worksheet get]],bonds[[#Headers],[crncy]])</f>
        <v>EUR</v>
      </c>
      <c r="I74" s="8" cm="1">
        <f t="array" ref="I74">_xll.BDP(bonds[[#This Row],[worksheet get]],bonds[[#Headers],[amt_outstanding]])</f>
        <v>1300000000</v>
      </c>
      <c r="J74" s="2" t="str" cm="1">
        <f t="array" ref="J74">_xll.BDP(bonds[[#This Row],[worksheet get]],bonds[[#Headers],[industry_sector]])</f>
        <v>Communications</v>
      </c>
      <c r="K74" s="2" t="str">
        <f>bonds[[#This Row],[security name]]&amp;" nc-"&amp;RIGHT(YEAR(bonds[[#This Row],[nxt_call_dt]]),2)</f>
        <v>TELEFO 4 3/8 PERP nc-24</v>
      </c>
      <c r="L74" s="11" cm="1">
        <f t="array" ref="L74">_xll.BDP(bonds[[#This Row],[worksheet get]],bonds[[#Headers],[yas_ispread]])</f>
        <v>371.75274789174375</v>
      </c>
      <c r="M74" s="11" cm="1">
        <f t="array" ref="M74">_xll.BDP(bonds[[#This Row],[worksheet get]],bonds[[#Headers],[blp_i_sprd_mid]])</f>
        <v>367.5255126953125</v>
      </c>
      <c r="N74" s="2" t="str" cm="1">
        <f t="array" ref="N74">_xll.BDP(bonds[[#This Row],[worksheet get]],bonds[[#Headers],[rtg_moody]])</f>
        <v>Ba2</v>
      </c>
      <c r="O74" s="2" t="str" cm="1">
        <f t="array" ref="O74">_xll.BDP(bonds[[#This Row],[worksheet get]],bonds[[#Headers],[rtg_sp]])</f>
        <v>BB+</v>
      </c>
      <c r="P74" s="2" t="str" cm="1">
        <f t="array" ref="P74">_xll.BDP(bonds[[#This Row],[worksheet get]],bonds[[#Headers],[bb_composite]])</f>
        <v>BB</v>
      </c>
      <c r="Q74" s="13" cm="1">
        <f t="array" ref="Q74">_xll.BDP(bonds[[#This Row],[worksheet get]],"interval_avg","calc_interval=30d","market_data_override=blp_i_sprd_mid")</f>
        <v>365.22262068965517</v>
      </c>
      <c r="R74" s="13" cm="1">
        <f t="array" ref="R74">_xll.BDP(bonds[[#This Row],[worksheet get]],"interval_std_dev","calc_interval=30d","market_data_override=blp_i_sprd_mid")</f>
        <v>23.492171550804194</v>
      </c>
      <c r="S74" s="13" cm="1">
        <f t="array" ref="S74">_xll.BDP(bonds[[#This Row],[worksheet get]],"interval_low","calc_interval=30d","market_data_override=blp_i_sprd_mid")</f>
        <v>299.96499999999997</v>
      </c>
      <c r="T74" s="13" cm="1">
        <f t="array" ref="T74">_xll.BDP(bonds[[#This Row],[worksheet get]],"interval_high","calc_interval=30d","market_data_override=blp_i_sprd_mid")</f>
        <v>391.947</v>
      </c>
      <c r="U74" s="13" t="str" cm="1">
        <f t="array" ref="U74">_xll.BDP(bonds[[#This Row],[worksheet get]],bonds[[#Headers],[green_bond_loan_indicator]])</f>
        <v>N</v>
      </c>
    </row>
    <row r="75" spans="1:21" x14ac:dyDescent="0.25">
      <c r="A75" s="2" t="s">
        <v>191</v>
      </c>
      <c r="B75" s="2" t="str" cm="1">
        <f t="array" ref="B75">_xll.BDP(bonds[[#This Row],[worksheet get]],bonds[[#Headers],[ID_ISIN]])</f>
        <v>XS1795406658</v>
      </c>
      <c r="C75" s="2" t="str" cm="1">
        <f t="array" ref="C75">_xll.BDP(bonds[[#This Row],[worksheet get]],bonds[[#Headers],[security name]])</f>
        <v>TELEFO 3 7/8 PERP</v>
      </c>
      <c r="D75" s="2" t="str" cm="1">
        <f t="array" ref="D75">_xll.BDP(bonds[[#This Row],[worksheet get]],bonds[[#Headers],[ticker]])</f>
        <v>TELEFO</v>
      </c>
      <c r="E75" s="2" cm="1">
        <f t="array" ref="E75">_xll.BDP(bonds[[#This Row],[worksheet get]],bonds[[#Headers],[coupon]])</f>
        <v>3.875</v>
      </c>
      <c r="F75" s="7" cm="1">
        <f t="array" ref="F75">_xll.BDP(bonds[[#This Row],[worksheet get]],bonds[[#Headers],[nxt_call_dt]])*1</f>
        <v>46195</v>
      </c>
      <c r="G75" s="2" t="str" cm="1">
        <f t="array" ref="G75">_xll.BDP(bonds[[#This Row],[worksheet get]],bonds[[#Headers],[mty_typ]])</f>
        <v>PERP/CALL</v>
      </c>
      <c r="H75" s="2" t="str" cm="1">
        <f t="array" ref="H75">_xll.BDP(bonds[[#This Row],[worksheet get]],bonds[[#Headers],[crncy]])</f>
        <v>EUR</v>
      </c>
      <c r="I75" s="8" cm="1">
        <f t="array" ref="I75">_xll.BDP(bonds[[#This Row],[worksheet get]],bonds[[#Headers],[amt_outstanding]])</f>
        <v>1000000000</v>
      </c>
      <c r="J75" s="2" t="str" cm="1">
        <f t="array" ref="J75">_xll.BDP(bonds[[#This Row],[worksheet get]],bonds[[#Headers],[industry_sector]])</f>
        <v>Communications</v>
      </c>
      <c r="K75" s="2" t="str">
        <f>bonds[[#This Row],[security name]]&amp;" nc-"&amp;RIGHT(YEAR(bonds[[#This Row],[nxt_call_dt]]),2)</f>
        <v>TELEFO 3 7/8 PERP nc-26</v>
      </c>
      <c r="L75" s="11" cm="1">
        <f t="array" ref="L75">_xll.BDP(bonds[[#This Row],[worksheet get]],bonds[[#Headers],[yas_ispread]])</f>
        <v>399.39096901880976</v>
      </c>
      <c r="M75" s="11" cm="1">
        <f t="array" ref="M75">_xll.BDP(bonds[[#This Row],[worksheet get]],bonds[[#Headers],[blp_i_sprd_mid]])</f>
        <v>320.5843505859375</v>
      </c>
      <c r="N75" s="2" t="str" cm="1">
        <f t="array" ref="N75">_xll.BDP(bonds[[#This Row],[worksheet get]],bonds[[#Headers],[rtg_moody]])</f>
        <v>Ba2</v>
      </c>
      <c r="O75" s="2" t="str" cm="1">
        <f t="array" ref="O75">_xll.BDP(bonds[[#This Row],[worksheet get]],bonds[[#Headers],[rtg_sp]])</f>
        <v>BB+</v>
      </c>
      <c r="P75" s="2" t="str" cm="1">
        <f t="array" ref="P75">_xll.BDP(bonds[[#This Row],[worksheet get]],bonds[[#Headers],[bb_composite]])</f>
        <v>BB</v>
      </c>
      <c r="Q75" s="13" cm="1">
        <f t="array" ref="Q75">_xll.BDP(bonds[[#This Row],[worksheet get]],"interval_avg","calc_interval=30d","market_data_override=blp_i_sprd_mid")</f>
        <v>318.91951724137931</v>
      </c>
      <c r="R75" s="13" cm="1">
        <f t="array" ref="R75">_xll.BDP(bonds[[#This Row],[worksheet get]],"interval_std_dev","calc_interval=30d","market_data_override=blp_i_sprd_mid")</f>
        <v>3.616747676935824</v>
      </c>
      <c r="S75" s="13" cm="1">
        <f t="array" ref="S75">_xll.BDP(bonds[[#This Row],[worksheet get]],"interval_low","calc_interval=30d","market_data_override=blp_i_sprd_mid")</f>
        <v>311.483</v>
      </c>
      <c r="T75" s="13" cm="1">
        <f t="array" ref="T75">_xll.BDP(bonds[[#This Row],[worksheet get]],"interval_high","calc_interval=30d","market_data_override=blp_i_sprd_mid")</f>
        <v>324.17399999999998</v>
      </c>
      <c r="U75" s="13" t="str" cm="1">
        <f t="array" ref="U75">_xll.BDP(bonds[[#This Row],[worksheet get]],bonds[[#Headers],[green_bond_loan_indicator]])</f>
        <v>N</v>
      </c>
    </row>
    <row r="76" spans="1:21" x14ac:dyDescent="0.25">
      <c r="A76" s="2" t="s">
        <v>192</v>
      </c>
      <c r="B76" s="2" t="str" cm="1">
        <f t="array" ref="B76">_xll.BDP(bonds[[#This Row],[worksheet get]],bonds[[#Headers],[ID_ISIN]])</f>
        <v>XS2109819859</v>
      </c>
      <c r="C76" s="2" t="str" cm="1">
        <f t="array" ref="C76">_xll.BDP(bonds[[#This Row],[worksheet get]],bonds[[#Headers],[security name]])</f>
        <v>TELEFO 2.502 PERP</v>
      </c>
      <c r="D76" s="2" t="str" cm="1">
        <f t="array" ref="D76">_xll.BDP(bonds[[#This Row],[worksheet get]],bonds[[#Headers],[ticker]])</f>
        <v>TELEFO</v>
      </c>
      <c r="E76" s="2" cm="1">
        <f t="array" ref="E76">_xll.BDP(bonds[[#This Row],[worksheet get]],bonds[[#Headers],[coupon]])</f>
        <v>2.5019999999999998</v>
      </c>
      <c r="F76" s="7" cm="1">
        <f t="array" ref="F76">_xll.BDP(bonds[[#This Row],[worksheet get]],bonds[[#Headers],[nxt_call_dt]])*1</f>
        <v>46423</v>
      </c>
      <c r="G76" s="2" t="str" cm="1">
        <f t="array" ref="G76">_xll.BDP(bonds[[#This Row],[worksheet get]],bonds[[#Headers],[mty_typ]])</f>
        <v>PERP/CALL</v>
      </c>
      <c r="H76" s="2" t="str" cm="1">
        <f t="array" ref="H76">_xll.BDP(bonds[[#This Row],[worksheet get]],bonds[[#Headers],[crncy]])</f>
        <v>EUR</v>
      </c>
      <c r="I76" s="8" cm="1">
        <f t="array" ref="I76">_xll.BDP(bonds[[#This Row],[worksheet get]],bonds[[#Headers],[amt_outstanding]])</f>
        <v>500000000</v>
      </c>
      <c r="J76" s="2" t="str" cm="1">
        <f t="array" ref="J76">_xll.BDP(bonds[[#This Row],[worksheet get]],bonds[[#Headers],[industry_sector]])</f>
        <v>Communications</v>
      </c>
      <c r="K76" s="2" t="str">
        <f>bonds[[#This Row],[security name]]&amp;" nc-"&amp;RIGHT(YEAR(bonds[[#This Row],[nxt_call_dt]]),2)</f>
        <v>TELEFO 2.502 PERP nc-27</v>
      </c>
      <c r="L76" s="11" cm="1">
        <f t="array" ref="L76">_xll.BDP(bonds[[#This Row],[worksheet get]],bonds[[#Headers],[yas_ispread]])</f>
        <v>355.31878610599415</v>
      </c>
      <c r="M76" s="11" cm="1">
        <f t="array" ref="M76">_xll.BDP(bonds[[#This Row],[worksheet get]],bonds[[#Headers],[blp_i_sprd_mid]])</f>
        <v>355.27520751953125</v>
      </c>
      <c r="N76" s="2" t="str" cm="1">
        <f t="array" ref="N76">_xll.BDP(bonds[[#This Row],[worksheet get]],bonds[[#Headers],[rtg_moody]])</f>
        <v>Ba2</v>
      </c>
      <c r="O76" s="2" t="str" cm="1">
        <f t="array" ref="O76">_xll.BDP(bonds[[#This Row],[worksheet get]],bonds[[#Headers],[rtg_sp]])</f>
        <v>#N/A N/A</v>
      </c>
      <c r="P76" s="2" t="str" cm="1">
        <f t="array" ref="P76">_xll.BDP(bonds[[#This Row],[worksheet get]],bonds[[#Headers],[bb_composite]])</f>
        <v>BB</v>
      </c>
      <c r="Q76" s="13" cm="1">
        <f t="array" ref="Q76">_xll.BDP(bonds[[#This Row],[worksheet get]],"interval_avg","calc_interval=30d","market_data_override=blp_i_sprd_mid")</f>
        <v>351.58120689655163</v>
      </c>
      <c r="R76" s="13" cm="1">
        <f t="array" ref="R76">_xll.BDP(bonds[[#This Row],[worksheet get]],"interval_std_dev","calc_interval=30d","market_data_override=blp_i_sprd_mid")</f>
        <v>19.484669010677724</v>
      </c>
      <c r="S76" s="13" cm="1">
        <f t="array" ref="S76">_xll.BDP(bonds[[#This Row],[worksheet get]],"interval_low","calc_interval=30d","market_data_override=blp_i_sprd_mid")</f>
        <v>296.65100000000001</v>
      </c>
      <c r="T76" s="13" cm="1">
        <f t="array" ref="T76">_xll.BDP(bonds[[#This Row],[worksheet get]],"interval_high","calc_interval=30d","market_data_override=blp_i_sprd_mid")</f>
        <v>375.077</v>
      </c>
      <c r="U76" s="13" t="str" cm="1">
        <f t="array" ref="U76">_xll.BDP(bonds[[#This Row],[worksheet get]],bonds[[#Headers],[green_bond_loan_indicator]])</f>
        <v>Y</v>
      </c>
    </row>
    <row r="77" spans="1:21" x14ac:dyDescent="0.25">
      <c r="A77" s="2" t="s">
        <v>193</v>
      </c>
      <c r="B77" s="2" t="str" cm="1">
        <f t="array" ref="B77">_xll.BDP(bonds[[#This Row],[worksheet get]],bonds[[#Headers],[ID_ISIN]])</f>
        <v>XS2056371334</v>
      </c>
      <c r="C77" s="2" t="str" cm="1">
        <f t="array" ref="C77">_xll.BDP(bonds[[#This Row],[worksheet get]],bonds[[#Headers],[security name]])</f>
        <v>TELEFO 2 7/8 PERP</v>
      </c>
      <c r="D77" s="2" t="str" cm="1">
        <f t="array" ref="D77">_xll.BDP(bonds[[#This Row],[worksheet get]],bonds[[#Headers],[ticker]])</f>
        <v>TELEFO</v>
      </c>
      <c r="E77" s="2" cm="1">
        <f t="array" ref="E77">_xll.BDP(bonds[[#This Row],[worksheet get]],bonds[[#Headers],[coupon]])</f>
        <v>2.875</v>
      </c>
      <c r="F77" s="7" cm="1">
        <f t="array" ref="F77">_xll.BDP(bonds[[#This Row],[worksheet get]],bonds[[#Headers],[nxt_call_dt]])*1</f>
        <v>46562</v>
      </c>
      <c r="G77" s="2" t="str" cm="1">
        <f t="array" ref="G77">_xll.BDP(bonds[[#This Row],[worksheet get]],bonds[[#Headers],[mty_typ]])</f>
        <v>PERP/CALL</v>
      </c>
      <c r="H77" s="2" t="str" cm="1">
        <f t="array" ref="H77">_xll.BDP(bonds[[#This Row],[worksheet get]],bonds[[#Headers],[crncy]])</f>
        <v>EUR</v>
      </c>
      <c r="I77" s="8" cm="1">
        <f t="array" ref="I77">_xll.BDP(bonds[[#This Row],[worksheet get]],bonds[[#Headers],[amt_outstanding]])</f>
        <v>500000000</v>
      </c>
      <c r="J77" s="2" t="str" cm="1">
        <f t="array" ref="J77">_xll.BDP(bonds[[#This Row],[worksheet get]],bonds[[#Headers],[industry_sector]])</f>
        <v>Communications</v>
      </c>
      <c r="K77" s="2" t="str">
        <f>bonds[[#This Row],[security name]]&amp;" nc-"&amp;RIGHT(YEAR(bonds[[#This Row],[nxt_call_dt]]),2)</f>
        <v>TELEFO 2 7/8 PERP nc-27</v>
      </c>
      <c r="L77" s="11" cm="1">
        <f t="array" ref="L77">_xll.BDP(bonds[[#This Row],[worksheet get]],bonds[[#Headers],[yas_ispread]])</f>
        <v>382.25833678682505</v>
      </c>
      <c r="M77" s="11" cm="1">
        <f t="array" ref="M77">_xll.BDP(bonds[[#This Row],[worksheet get]],bonds[[#Headers],[blp_i_sprd_mid]])</f>
        <v>381.31234741210938</v>
      </c>
      <c r="N77" s="2" t="str" cm="1">
        <f t="array" ref="N77">_xll.BDP(bonds[[#This Row],[worksheet get]],bonds[[#Headers],[rtg_moody]])</f>
        <v>Ba2</v>
      </c>
      <c r="O77" s="2" t="str" cm="1">
        <f t="array" ref="O77">_xll.BDP(bonds[[#This Row],[worksheet get]],bonds[[#Headers],[rtg_sp]])</f>
        <v>BB+</v>
      </c>
      <c r="P77" s="2" t="str" cm="1">
        <f t="array" ref="P77">_xll.BDP(bonds[[#This Row],[worksheet get]],bonds[[#Headers],[bb_composite]])</f>
        <v>BB</v>
      </c>
      <c r="Q77" s="13" cm="1">
        <f t="array" ref="Q77">_xll.BDP(bonds[[#This Row],[worksheet get]],"interval_avg","calc_interval=30d","market_data_override=blp_i_sprd_mid")</f>
        <v>367.87262068965509</v>
      </c>
      <c r="R77" s="13" cm="1">
        <f t="array" ref="R77">_xll.BDP(bonds[[#This Row],[worksheet get]],"interval_std_dev","calc_interval=30d","market_data_override=blp_i_sprd_mid")</f>
        <v>23.26884592787685</v>
      </c>
      <c r="S77" s="13" cm="1">
        <f t="array" ref="S77">_xll.BDP(bonds[[#This Row],[worksheet get]],"interval_low","calc_interval=30d","market_data_override=blp_i_sprd_mid")</f>
        <v>306.60899999999998</v>
      </c>
      <c r="T77" s="13" cm="1">
        <f t="array" ref="T77">_xll.BDP(bonds[[#This Row],[worksheet get]],"interval_high","calc_interval=30d","market_data_override=blp_i_sprd_mid")</f>
        <v>393.14800000000002</v>
      </c>
      <c r="U77" s="13" t="str" cm="1">
        <f t="array" ref="U77">_xll.BDP(bonds[[#This Row],[worksheet get]],bonds[[#Headers],[green_bond_loan_indicator]])</f>
        <v>N</v>
      </c>
    </row>
    <row r="78" spans="1:21" x14ac:dyDescent="0.25">
      <c r="A78" s="2" t="s">
        <v>194</v>
      </c>
      <c r="B78" s="2" t="str" cm="1">
        <f t="array" ref="B78">_xll.BDP(bonds[[#This Row],[worksheet get]],bonds[[#Headers],[ID_ISIN]])</f>
        <v>XS1888179477</v>
      </c>
      <c r="C78" s="2" t="str" cm="1">
        <f t="array" ref="C78">_xll.BDP(bonds[[#This Row],[worksheet get]],bonds[[#Headers],[security name]])</f>
        <v>VOD 3.1 01/03/79</v>
      </c>
      <c r="D78" s="2" t="str" cm="1">
        <f t="array" ref="D78">_xll.BDP(bonds[[#This Row],[worksheet get]],bonds[[#Headers],[ticker]])</f>
        <v>VOD</v>
      </c>
      <c r="E78" s="2" cm="1">
        <f t="array" ref="E78">_xll.BDP(bonds[[#This Row],[worksheet get]],bonds[[#Headers],[coupon]])</f>
        <v>3.1</v>
      </c>
      <c r="F78" s="7" cm="1">
        <f t="array" ref="F78">_xll.BDP(bonds[[#This Row],[worksheet get]],bonds[[#Headers],[nxt_call_dt]])*1</f>
        <v>45202</v>
      </c>
      <c r="G78" s="2" t="str" cm="1">
        <f t="array" ref="G78">_xll.BDP(bonds[[#This Row],[worksheet get]],bonds[[#Headers],[mty_typ]])</f>
        <v>CALLABLE</v>
      </c>
      <c r="H78" s="2" t="str" cm="1">
        <f t="array" ref="H78">_xll.BDP(bonds[[#This Row],[worksheet get]],bonds[[#Headers],[crncy]])</f>
        <v>EUR</v>
      </c>
      <c r="I78" s="8" cm="1">
        <f t="array" ref="I78">_xll.BDP(bonds[[#This Row],[worksheet get]],bonds[[#Headers],[amt_outstanding]])</f>
        <v>2000000000</v>
      </c>
      <c r="J78" s="2" t="str" cm="1">
        <f t="array" ref="J78">_xll.BDP(bonds[[#This Row],[worksheet get]],bonds[[#Headers],[industry_sector]])</f>
        <v>Communications</v>
      </c>
      <c r="K78" s="2" t="str">
        <f>bonds[[#This Row],[security name]]&amp;" nc-"&amp;RIGHT(YEAR(bonds[[#This Row],[nxt_call_dt]]),2)</f>
        <v>VOD 3.1 01/03/79 nc-23</v>
      </c>
      <c r="L78" s="11" cm="1">
        <f t="array" ref="L78">_xll.BDP(bonds[[#This Row],[worksheet get]],bonds[[#Headers],[yas_ispread]])</f>
        <v>313.63070457120796</v>
      </c>
      <c r="M78" s="11" cm="1">
        <f t="array" ref="M78">_xll.BDP(bonds[[#This Row],[worksheet get]],bonds[[#Headers],[blp_i_sprd_mid]])</f>
        <v>313.67398071289063</v>
      </c>
      <c r="N78" s="2" t="str" cm="1">
        <f t="array" ref="N78">_xll.BDP(bonds[[#This Row],[worksheet get]],bonds[[#Headers],[rtg_moody]])</f>
        <v>Ba1</v>
      </c>
      <c r="O78" s="2" t="str" cm="1">
        <f t="array" ref="O78">_xll.BDP(bonds[[#This Row],[worksheet get]],bonds[[#Headers],[rtg_sp]])</f>
        <v>BB+</v>
      </c>
      <c r="P78" s="2" t="str" cm="1">
        <f t="array" ref="P78">_xll.BDP(bonds[[#This Row],[worksheet get]],bonds[[#Headers],[bb_composite]])</f>
        <v>BB+</v>
      </c>
      <c r="Q78" s="13" cm="1">
        <f t="array" ref="Q78">_xll.BDP(bonds[[#This Row],[worksheet get]],"interval_avg","calc_interval=30d","market_data_override=blp_i_sprd_mid")</f>
        <v>309.83810344827589</v>
      </c>
      <c r="R78" s="13" cm="1">
        <f t="array" ref="R78">_xll.BDP(bonds[[#This Row],[worksheet get]],"interval_std_dev","calc_interval=30d","market_data_override=blp_i_sprd_mid")</f>
        <v>25.297158415161444</v>
      </c>
      <c r="S78" s="13" cm="1">
        <f t="array" ref="S78">_xll.BDP(bonds[[#This Row],[worksheet get]],"interval_low","calc_interval=30d","market_data_override=blp_i_sprd_mid")</f>
        <v>251.988</v>
      </c>
      <c r="T78" s="13" cm="1">
        <f t="array" ref="T78">_xll.BDP(bonds[[#This Row],[worksheet get]],"interval_high","calc_interval=30d","market_data_override=blp_i_sprd_mid")</f>
        <v>345.702</v>
      </c>
      <c r="U78" s="13" t="str" cm="1">
        <f t="array" ref="U78">_xll.BDP(bonds[[#This Row],[worksheet get]],bonds[[#Headers],[green_bond_loan_indicator]])</f>
        <v>N</v>
      </c>
    </row>
    <row r="79" spans="1:21" x14ac:dyDescent="0.25">
      <c r="A79" s="2" t="s">
        <v>195</v>
      </c>
      <c r="B79" s="2" t="str" cm="1">
        <f t="array" ref="B79">_xll.BDP(bonds[[#This Row],[worksheet get]],bonds[[#Headers],[ID_ISIN]])</f>
        <v>XS1888179550</v>
      </c>
      <c r="C79" s="2" t="str" cm="1">
        <f t="array" ref="C79">_xll.BDP(bonds[[#This Row],[worksheet get]],bonds[[#Headers],[security name]])</f>
        <v>VOD 4.2 10/03/78</v>
      </c>
      <c r="D79" s="2" t="str" cm="1">
        <f t="array" ref="D79">_xll.BDP(bonds[[#This Row],[worksheet get]],bonds[[#Headers],[ticker]])</f>
        <v>VOD</v>
      </c>
      <c r="E79" s="2" cm="1">
        <f t="array" ref="E79">_xll.BDP(bonds[[#This Row],[worksheet get]],bonds[[#Headers],[coupon]])</f>
        <v>4.2</v>
      </c>
      <c r="F79" s="7" cm="1">
        <f t="array" ref="F79">_xll.BDP(bonds[[#This Row],[worksheet get]],bonds[[#Headers],[nxt_call_dt]])*1</f>
        <v>46937</v>
      </c>
      <c r="G79" s="2" t="str" cm="1">
        <f t="array" ref="G79">_xll.BDP(bonds[[#This Row],[worksheet get]],bonds[[#Headers],[mty_typ]])</f>
        <v>CALLABLE</v>
      </c>
      <c r="H79" s="2" t="str" cm="1">
        <f t="array" ref="H79">_xll.BDP(bonds[[#This Row],[worksheet get]],bonds[[#Headers],[crncy]])</f>
        <v>EUR</v>
      </c>
      <c r="I79" s="8" cm="1">
        <f t="array" ref="I79">_xll.BDP(bonds[[#This Row],[worksheet get]],bonds[[#Headers],[amt_outstanding]])</f>
        <v>500000000</v>
      </c>
      <c r="J79" s="2" t="str" cm="1">
        <f t="array" ref="J79">_xll.BDP(bonds[[#This Row],[worksheet get]],bonds[[#Headers],[industry_sector]])</f>
        <v>Communications</v>
      </c>
      <c r="K79" s="2" t="str">
        <f>bonds[[#This Row],[security name]]&amp;" nc-"&amp;RIGHT(YEAR(bonds[[#This Row],[nxt_call_dt]]),2)</f>
        <v>VOD 4.2 10/03/78 nc-28</v>
      </c>
      <c r="L79" s="11" cm="1">
        <f t="array" ref="L79">_xll.BDP(bonds[[#This Row],[worksheet get]],bonds[[#Headers],[yas_ispread]])</f>
        <v>314.93560802623728</v>
      </c>
      <c r="M79" s="11" cm="1">
        <f t="array" ref="M79">_xll.BDP(bonds[[#This Row],[worksheet get]],bonds[[#Headers],[blp_i_sprd_mid]])</f>
        <v>314.06961059570313</v>
      </c>
      <c r="N79" s="2" t="str" cm="1">
        <f t="array" ref="N79">_xll.BDP(bonds[[#This Row],[worksheet get]],bonds[[#Headers],[rtg_moody]])</f>
        <v>Ba1</v>
      </c>
      <c r="O79" s="2" t="str" cm="1">
        <f t="array" ref="O79">_xll.BDP(bonds[[#This Row],[worksheet get]],bonds[[#Headers],[rtg_sp]])</f>
        <v>BB+</v>
      </c>
      <c r="P79" s="2" t="str" cm="1">
        <f t="array" ref="P79">_xll.BDP(bonds[[#This Row],[worksheet get]],bonds[[#Headers],[bb_composite]])</f>
        <v>BB+</v>
      </c>
      <c r="Q79" s="13" cm="1">
        <f t="array" ref="Q79">_xll.BDP(bonds[[#This Row],[worksheet get]],"interval_avg","calc_interval=30d","market_data_override=blp_i_sprd_mid")</f>
        <v>316.17079310344826</v>
      </c>
      <c r="R79" s="13" cm="1">
        <f t="array" ref="R79">_xll.BDP(bonds[[#This Row],[worksheet get]],"interval_std_dev","calc_interval=30d","market_data_override=blp_i_sprd_mid")</f>
        <v>18.900877803461391</v>
      </c>
      <c r="S79" s="13" cm="1">
        <f t="array" ref="S79">_xll.BDP(bonds[[#This Row],[worksheet get]],"interval_low","calc_interval=30d","market_data_override=blp_i_sprd_mid")</f>
        <v>272.58999999999997</v>
      </c>
      <c r="T79" s="13" cm="1">
        <f t="array" ref="T79">_xll.BDP(bonds[[#This Row],[worksheet get]],"interval_high","calc_interval=30d","market_data_override=blp_i_sprd_mid")</f>
        <v>358.363</v>
      </c>
      <c r="U79" s="13" t="str" cm="1">
        <f t="array" ref="U79">_xll.BDP(bonds[[#This Row],[worksheet get]],bonds[[#Headers],[green_bond_loan_indicator]])</f>
        <v>N</v>
      </c>
    </row>
    <row r="80" spans="1:21" x14ac:dyDescent="0.25">
      <c r="A80" s="2" t="s">
        <v>196</v>
      </c>
      <c r="B80" s="2" t="str" cm="1">
        <f t="array" ref="B80">_xll.BDP(bonds[[#This Row],[worksheet get]],bonds[[#Headers],[ID_ISIN]])</f>
        <v>XS1888180996</v>
      </c>
      <c r="C80" s="2" t="str" cm="1">
        <f t="array" ref="C80">_xll.BDP(bonds[[#This Row],[worksheet get]],bonds[[#Headers],[security name]])</f>
        <v>VOD 4 7/8 10/03/78</v>
      </c>
      <c r="D80" s="2" t="str" cm="1">
        <f t="array" ref="D80">_xll.BDP(bonds[[#This Row],[worksheet get]],bonds[[#Headers],[ticker]])</f>
        <v>VOD</v>
      </c>
      <c r="E80" s="2" cm="1">
        <f t="array" ref="E80">_xll.BDP(bonds[[#This Row],[worksheet get]],bonds[[#Headers],[coupon]])</f>
        <v>4.875</v>
      </c>
      <c r="F80" s="7" cm="1">
        <f t="array" ref="F80">_xll.BDP(bonds[[#This Row],[worksheet get]],bonds[[#Headers],[nxt_call_dt]])*1</f>
        <v>45841</v>
      </c>
      <c r="G80" s="2" t="str" cm="1">
        <f t="array" ref="G80">_xll.BDP(bonds[[#This Row],[worksheet get]],bonds[[#Headers],[mty_typ]])</f>
        <v>CALLABLE</v>
      </c>
      <c r="H80" s="2" t="str" cm="1">
        <f t="array" ref="H80">_xll.BDP(bonds[[#This Row],[worksheet get]],bonds[[#Headers],[crncy]])</f>
        <v>GBP</v>
      </c>
      <c r="I80" s="8" cm="1">
        <f t="array" ref="I80">_xll.BDP(bonds[[#This Row],[worksheet get]],bonds[[#Headers],[amt_outstanding]])</f>
        <v>500000000</v>
      </c>
      <c r="J80" s="2" t="str" cm="1">
        <f t="array" ref="J80">_xll.BDP(bonds[[#This Row],[worksheet get]],bonds[[#Headers],[industry_sector]])</f>
        <v>Communications</v>
      </c>
      <c r="K80" s="2" t="str">
        <f>bonds[[#This Row],[security name]]&amp;" nc-"&amp;RIGHT(YEAR(bonds[[#This Row],[nxt_call_dt]]),2)</f>
        <v>VOD 4 7/8 10/03/78 nc-25</v>
      </c>
      <c r="L80" s="11" cm="1">
        <f t="array" ref="L80">_xll.BDP(bonds[[#This Row],[worksheet get]],bonds[[#Headers],[yas_ispread]])</f>
        <v>344.48085257821361</v>
      </c>
      <c r="M80" s="11" cm="1">
        <f t="array" ref="M80">_xll.BDP(bonds[[#This Row],[worksheet get]],bonds[[#Headers],[blp_i_sprd_mid]])</f>
        <v>344.661865234375</v>
      </c>
      <c r="N80" s="2" t="str" cm="1">
        <f t="array" ref="N80">_xll.BDP(bonds[[#This Row],[worksheet get]],bonds[[#Headers],[rtg_moody]])</f>
        <v>Ba1</v>
      </c>
      <c r="O80" s="2" t="str" cm="1">
        <f t="array" ref="O80">_xll.BDP(bonds[[#This Row],[worksheet get]],bonds[[#Headers],[rtg_sp]])</f>
        <v>BB+</v>
      </c>
      <c r="P80" s="2" t="str" cm="1">
        <f t="array" ref="P80">_xll.BDP(bonds[[#This Row],[worksheet get]],bonds[[#Headers],[bb_composite]])</f>
        <v>BB+</v>
      </c>
      <c r="Q80" s="13" cm="1">
        <f t="array" ref="Q80">_xll.BDP(bonds[[#This Row],[worksheet get]],"interval_avg","calc_interval=30d","market_data_override=blp_i_sprd_mid")</f>
        <v>360.1749999999999</v>
      </c>
      <c r="R80" s="13" cm="1">
        <f t="array" ref="R80">_xll.BDP(bonds[[#This Row],[worksheet get]],"interval_std_dev","calc_interval=30d","market_data_override=blp_i_sprd_mid")</f>
        <v>16.104671818151726</v>
      </c>
      <c r="S80" s="13" cm="1">
        <f t="array" ref="S80">_xll.BDP(bonds[[#This Row],[worksheet get]],"interval_low","calc_interval=30d","market_data_override=blp_i_sprd_mid")</f>
        <v>330.07900000000001</v>
      </c>
      <c r="T80" s="13" cm="1">
        <f t="array" ref="T80">_xll.BDP(bonds[[#This Row],[worksheet get]],"interval_high","calc_interval=30d","market_data_override=blp_i_sprd_mid")</f>
        <v>396.262</v>
      </c>
      <c r="U80" s="13" t="str" cm="1">
        <f t="array" ref="U80">_xll.BDP(bonds[[#This Row],[worksheet get]],bonds[[#Headers],[green_bond_loan_indicator]])</f>
        <v>N</v>
      </c>
    </row>
    <row r="81" spans="1:21" x14ac:dyDescent="0.25">
      <c r="A81" s="2" t="s">
        <v>197</v>
      </c>
      <c r="B81" s="2" t="str" cm="1">
        <f t="array" ref="B81">_xll.BDP(bonds[[#This Row],[worksheet get]],bonds[[#Headers],[ID_ISIN]])</f>
        <v>XS1888180640</v>
      </c>
      <c r="C81" s="2" t="str" cm="1">
        <f t="array" ref="C81">_xll.BDP(bonds[[#This Row],[worksheet get]],bonds[[#Headers],[security name]])</f>
        <v>VOD 6 1/4 10/03/78</v>
      </c>
      <c r="D81" s="2" t="str" cm="1">
        <f t="array" ref="D81">_xll.BDP(bonds[[#This Row],[worksheet get]],bonds[[#Headers],[ticker]])</f>
        <v>VOD</v>
      </c>
      <c r="E81" s="2" cm="1">
        <f t="array" ref="E81">_xll.BDP(bonds[[#This Row],[worksheet get]],bonds[[#Headers],[coupon]])</f>
        <v>6.25</v>
      </c>
      <c r="F81" s="7" cm="1">
        <f t="array" ref="F81">_xll.BDP(bonds[[#This Row],[worksheet get]],bonds[[#Headers],[nxt_call_dt]])*1</f>
        <v>45476</v>
      </c>
      <c r="G81" s="2" t="str" cm="1">
        <f t="array" ref="G81">_xll.BDP(bonds[[#This Row],[worksheet get]],bonds[[#Headers],[mty_typ]])</f>
        <v>CALLABLE</v>
      </c>
      <c r="H81" s="2" t="str" cm="1">
        <f t="array" ref="H81">_xll.BDP(bonds[[#This Row],[worksheet get]],bonds[[#Headers],[crncy]])</f>
        <v>USD</v>
      </c>
      <c r="I81" s="8" cm="1">
        <f t="array" ref="I81">_xll.BDP(bonds[[#This Row],[worksheet get]],bonds[[#Headers],[amt_outstanding]])</f>
        <v>1300000000</v>
      </c>
      <c r="J81" s="2" t="str" cm="1">
        <f t="array" ref="J81">_xll.BDP(bonds[[#This Row],[worksheet get]],bonds[[#Headers],[industry_sector]])</f>
        <v>Communications</v>
      </c>
      <c r="K81" s="2" t="str">
        <f>bonds[[#This Row],[security name]]&amp;" nc-"&amp;RIGHT(YEAR(bonds[[#This Row],[nxt_call_dt]]),2)</f>
        <v>VOD 6 1/4 10/03/78 nc-24</v>
      </c>
      <c r="L81" s="11" cm="1">
        <f t="array" ref="L81">_xll.BDP(bonds[[#This Row],[worksheet get]],bonds[[#Headers],[yas_ispread]])</f>
        <v>393.25293917260115</v>
      </c>
      <c r="M81" s="11" cm="1">
        <f t="array" ref="M81">_xll.BDP(bonds[[#This Row],[worksheet get]],bonds[[#Headers],[blp_i_sprd_mid]])</f>
        <v>393.2808837890625</v>
      </c>
      <c r="N81" s="2" t="str" cm="1">
        <f t="array" ref="N81">_xll.BDP(bonds[[#This Row],[worksheet get]],bonds[[#Headers],[rtg_moody]])</f>
        <v>Ba1</v>
      </c>
      <c r="O81" s="2" t="str" cm="1">
        <f t="array" ref="O81">_xll.BDP(bonds[[#This Row],[worksheet get]],bonds[[#Headers],[rtg_sp]])</f>
        <v>BB+</v>
      </c>
      <c r="P81" s="2" t="str" cm="1">
        <f t="array" ref="P81">_xll.BDP(bonds[[#This Row],[worksheet get]],bonds[[#Headers],[bb_composite]])</f>
        <v>BB+</v>
      </c>
      <c r="Q81" s="13" cm="1">
        <f t="array" ref="Q81">_xll.BDP(bonds[[#This Row],[worksheet get]],"interval_avg","calc_interval=30d","market_data_override=blp_i_sprd_mid")</f>
        <v>380.48780950564696</v>
      </c>
      <c r="R81" s="13" cm="1">
        <f t="array" ref="R81">_xll.BDP(bonds[[#This Row],[worksheet get]],"interval_std_dev","calc_interval=30d","market_data_override=blp_i_sprd_mid")</f>
        <v>32.651652621780428</v>
      </c>
      <c r="S81" s="13" cm="1">
        <f t="array" ref="S81">_xll.BDP(bonds[[#This Row],[worksheet get]],"interval_low","calc_interval=30d","market_data_override=blp_i_sprd_mid")</f>
        <v>262.12913035628321</v>
      </c>
      <c r="T81" s="13" cm="1">
        <f t="array" ref="T81">_xll.BDP(bonds[[#This Row],[worksheet get]],"interval_high","calc_interval=30d","market_data_override=blp_i_sprd_mid")</f>
        <v>414.84826823745522</v>
      </c>
      <c r="U81" s="13" t="str" cm="1">
        <f t="array" ref="U81">_xll.BDP(bonds[[#This Row],[worksheet get]],bonds[[#Headers],[green_bond_loan_indicator]])</f>
        <v>N</v>
      </c>
    </row>
    <row r="82" spans="1:21" x14ac:dyDescent="0.25">
      <c r="A82" s="2" t="s">
        <v>198</v>
      </c>
      <c r="B82" s="2" t="str" cm="1">
        <f t="array" ref="B82">_xll.BDP(bonds[[#This Row],[worksheet get]],bonds[[#Headers],[ID_ISIN]])</f>
        <v>US92857WBQ24</v>
      </c>
      <c r="C82" s="2" t="str" cm="1">
        <f t="array" ref="C82">_xll.BDP(bonds[[#This Row],[worksheet get]],bonds[[#Headers],[security name]])</f>
        <v>VOD 7 04/04/79</v>
      </c>
      <c r="D82" s="2" t="str" cm="1">
        <f t="array" ref="D82">_xll.BDP(bonds[[#This Row],[worksheet get]],bonds[[#Headers],[ticker]])</f>
        <v>VOD</v>
      </c>
      <c r="E82" s="2" cm="1">
        <f t="array" ref="E82">_xll.BDP(bonds[[#This Row],[worksheet get]],bonds[[#Headers],[coupon]])</f>
        <v>7</v>
      </c>
      <c r="F82" s="7" cm="1">
        <f t="array" ref="F82">_xll.BDP(bonds[[#This Row],[worksheet get]],bonds[[#Headers],[nxt_call_dt]])*1</f>
        <v>47122</v>
      </c>
      <c r="G82" s="2" t="str" cm="1">
        <f t="array" ref="G82">_xll.BDP(bonds[[#This Row],[worksheet get]],bonds[[#Headers],[mty_typ]])</f>
        <v>CALLABLE</v>
      </c>
      <c r="H82" s="2" t="str" cm="1">
        <f t="array" ref="H82">_xll.BDP(bonds[[#This Row],[worksheet get]],bonds[[#Headers],[crncy]])</f>
        <v>USD</v>
      </c>
      <c r="I82" s="8" cm="1">
        <f t="array" ref="I82">_xll.BDP(bonds[[#This Row],[worksheet get]],bonds[[#Headers],[amt_outstanding]])</f>
        <v>2000000000</v>
      </c>
      <c r="J82" s="2" t="str" cm="1">
        <f t="array" ref="J82">_xll.BDP(bonds[[#This Row],[worksheet get]],bonds[[#Headers],[industry_sector]])</f>
        <v>Communications</v>
      </c>
      <c r="K82" s="2" t="str">
        <f>bonds[[#This Row],[security name]]&amp;" nc-"&amp;RIGHT(YEAR(bonds[[#This Row],[nxt_call_dt]]),2)</f>
        <v>VOD 7 04/04/79 nc-29</v>
      </c>
      <c r="L82" s="11" cm="1">
        <f t="array" ref="L82">_xll.BDP(bonds[[#This Row],[worksheet get]],bonds[[#Headers],[yas_ispread]])</f>
        <v>399.35904703517753</v>
      </c>
      <c r="M82" s="11" cm="1">
        <f t="array" ref="M82">_xll.BDP(bonds[[#This Row],[worksheet get]],bonds[[#Headers],[blp_i_sprd_mid]])</f>
        <v>399.69146728515625</v>
      </c>
      <c r="N82" s="2" t="str" cm="1">
        <f t="array" ref="N82">_xll.BDP(bonds[[#This Row],[worksheet get]],bonds[[#Headers],[rtg_moody]])</f>
        <v>Ba1</v>
      </c>
      <c r="O82" s="2" t="str" cm="1">
        <f t="array" ref="O82">_xll.BDP(bonds[[#This Row],[worksheet get]],bonds[[#Headers],[rtg_sp]])</f>
        <v>BB+</v>
      </c>
      <c r="P82" s="2" t="str" cm="1">
        <f t="array" ref="P82">_xll.BDP(bonds[[#This Row],[worksheet get]],bonds[[#Headers],[bb_composite]])</f>
        <v>BB+</v>
      </c>
      <c r="Q82" s="13" cm="1">
        <f t="array" ref="Q82">_xll.BDP(bonds[[#This Row],[worksheet get]],"interval_avg","calc_interval=30d","market_data_override=blp_i_sprd_mid")</f>
        <v>398.7338357528908</v>
      </c>
      <c r="R82" s="13" cm="1">
        <f t="array" ref="R82">_xll.BDP(bonds[[#This Row],[worksheet get]],"interval_std_dev","calc_interval=30d","market_data_override=blp_i_sprd_mid")</f>
        <v>18.322852178641909</v>
      </c>
      <c r="S82" s="13" cm="1">
        <f t="array" ref="S82">_xll.BDP(bonds[[#This Row],[worksheet get]],"interval_low","calc_interval=30d","market_data_override=blp_i_sprd_mid")</f>
        <v>349.35523256761877</v>
      </c>
      <c r="T82" s="13" cm="1">
        <f t="array" ref="T82">_xll.BDP(bonds[[#This Row],[worksheet get]],"interval_high","calc_interval=30d","market_data_override=blp_i_sprd_mid")</f>
        <v>425.23830353818948</v>
      </c>
      <c r="U82" s="13" t="str" cm="1">
        <f t="array" ref="U82">_xll.BDP(bonds[[#This Row],[worksheet get]],bonds[[#Headers],[green_bond_loan_indicator]])</f>
        <v>N</v>
      </c>
    </row>
    <row r="83" spans="1:21" x14ac:dyDescent="0.25">
      <c r="A83" s="2" t="s">
        <v>199</v>
      </c>
      <c r="B83" s="2" t="str" cm="1">
        <f t="array" ref="B83">_xll.BDP(bonds[[#This Row],[worksheet get]],bonds[[#Headers],[ID_ISIN]])</f>
        <v>XS2119468572</v>
      </c>
      <c r="C83" s="2" t="str" cm="1">
        <f t="array" ref="C83">_xll.BDP(bonds[[#This Row],[worksheet get]],bonds[[#Headers],[security name]])</f>
        <v>BRITEL 1.874 08/18/80</v>
      </c>
      <c r="D83" s="2" t="str" cm="1">
        <f t="array" ref="D83">_xll.BDP(bonds[[#This Row],[worksheet get]],bonds[[#Headers],[ticker]])</f>
        <v>BRITEL</v>
      </c>
      <c r="E83" s="2" cm="1">
        <f t="array" ref="E83">_xll.BDP(bonds[[#This Row],[worksheet get]],bonds[[#Headers],[coupon]])</f>
        <v>1.8740000000000001</v>
      </c>
      <c r="F83" s="7" cm="1">
        <f t="array" ref="F83">_xll.BDP(bonds[[#This Row],[worksheet get]],bonds[[#Headers],[nxt_call_dt]])*1</f>
        <v>45795</v>
      </c>
      <c r="G83" s="2" t="str" cm="1">
        <f t="array" ref="G83">_xll.BDP(bonds[[#This Row],[worksheet get]],bonds[[#Headers],[mty_typ]])</f>
        <v>CALLABLE</v>
      </c>
      <c r="H83" s="2" t="str" cm="1">
        <f t="array" ref="H83">_xll.BDP(bonds[[#This Row],[worksheet get]],bonds[[#Headers],[crncy]])</f>
        <v>EUR</v>
      </c>
      <c r="I83" s="8" cm="1">
        <f t="array" ref="I83">_xll.BDP(bonds[[#This Row],[worksheet get]],bonds[[#Headers],[amt_outstanding]])</f>
        <v>500000000</v>
      </c>
      <c r="J83" s="2" t="str" cm="1">
        <f t="array" ref="J83">_xll.BDP(bonds[[#This Row],[worksheet get]],bonds[[#Headers],[industry_sector]])</f>
        <v>Communications</v>
      </c>
      <c r="K83" s="2" t="str">
        <f>bonds[[#This Row],[security name]]&amp;" nc-"&amp;RIGHT(YEAR(bonds[[#This Row],[nxt_call_dt]]),2)</f>
        <v>BRITEL 1.874 08/18/80 nc-25</v>
      </c>
      <c r="L83" s="11" cm="1">
        <f t="array" ref="L83">_xll.BDP(bonds[[#This Row],[worksheet get]],bonds[[#Headers],[yas_ispread]])</f>
        <v>386.40884979463056</v>
      </c>
      <c r="M83" s="11" cm="1">
        <f t="array" ref="M83">_xll.BDP(bonds[[#This Row],[worksheet get]],bonds[[#Headers],[blp_i_sprd_mid]])</f>
        <v>386.07455444335938</v>
      </c>
      <c r="N83" s="2" t="str" cm="1">
        <f t="array" ref="N83">_xll.BDP(bonds[[#This Row],[worksheet get]],bonds[[#Headers],[rtg_moody]])</f>
        <v>Ba1</v>
      </c>
      <c r="O83" s="2" t="str" cm="1">
        <f t="array" ref="O83">_xll.BDP(bonds[[#This Row],[worksheet get]],bonds[[#Headers],[rtg_sp]])</f>
        <v>BB+</v>
      </c>
      <c r="P83" s="2" t="str" cm="1">
        <f t="array" ref="P83">_xll.BDP(bonds[[#This Row],[worksheet get]],bonds[[#Headers],[bb_composite]])</f>
        <v>BB+</v>
      </c>
      <c r="Q83" s="13" cm="1">
        <f t="array" ref="Q83">_xll.BDP(bonds[[#This Row],[worksheet get]],"interval_avg","calc_interval=30d","market_data_override=blp_i_sprd_mid")</f>
        <v>374.72513793103457</v>
      </c>
      <c r="R83" s="13" cm="1">
        <f t="array" ref="R83">_xll.BDP(bonds[[#This Row],[worksheet get]],"interval_std_dev","calc_interval=30d","market_data_override=blp_i_sprd_mid")</f>
        <v>22.301309245237686</v>
      </c>
      <c r="S83" s="13" cm="1">
        <f t="array" ref="S83">_xll.BDP(bonds[[#This Row],[worksheet get]],"interval_low","calc_interval=30d","market_data_override=blp_i_sprd_mid")</f>
        <v>317.78300000000002</v>
      </c>
      <c r="T83" s="13" cm="1">
        <f t="array" ref="T83">_xll.BDP(bonds[[#This Row],[worksheet get]],"interval_high","calc_interval=30d","market_data_override=blp_i_sprd_mid")</f>
        <v>399.06099999999998</v>
      </c>
      <c r="U83" s="13" t="str" cm="1">
        <f t="array" ref="U83">_xll.BDP(bonds[[#This Row],[worksheet get]],bonds[[#Headers],[green_bond_loan_indicator]])</f>
        <v>N</v>
      </c>
    </row>
    <row r="84" spans="1:21" x14ac:dyDescent="0.25">
      <c r="A84" s="2" t="s">
        <v>200</v>
      </c>
      <c r="B84" s="2" t="str" cm="1">
        <f t="array" ref="B84">_xll.BDP(bonds[[#This Row],[worksheet get]],bonds[[#Headers],[ID_ISIN]])</f>
        <v>XS2056730323</v>
      </c>
      <c r="C84" s="2" t="str" cm="1">
        <f t="array" ref="C84">_xll.BDP(bonds[[#This Row],[worksheet get]],bonds[[#Headers],[security name]])</f>
        <v>IFXGR 2 7/8 PERP</v>
      </c>
      <c r="D84" s="2" t="str" cm="1">
        <f t="array" ref="D84">_xll.BDP(bonds[[#This Row],[worksheet get]],bonds[[#Headers],[ticker]])</f>
        <v>IFXGR</v>
      </c>
      <c r="E84" s="2" cm="1">
        <f t="array" ref="E84">_xll.BDP(bonds[[#This Row],[worksheet get]],bonds[[#Headers],[coupon]])</f>
        <v>2.875</v>
      </c>
      <c r="F84" s="7" cm="1">
        <f t="array" ref="F84">_xll.BDP(bonds[[#This Row],[worksheet get]],bonds[[#Headers],[nxt_call_dt]])*1</f>
        <v>45658</v>
      </c>
      <c r="G84" s="2" t="str" cm="1">
        <f t="array" ref="G84">_xll.BDP(bonds[[#This Row],[worksheet get]],bonds[[#Headers],[mty_typ]])</f>
        <v>PERP/CALL</v>
      </c>
      <c r="H84" s="2" t="str" cm="1">
        <f t="array" ref="H84">_xll.BDP(bonds[[#This Row],[worksheet get]],bonds[[#Headers],[crncy]])</f>
        <v>EUR</v>
      </c>
      <c r="I84" s="8" cm="1">
        <f t="array" ref="I84">_xll.BDP(bonds[[#This Row],[worksheet get]],bonds[[#Headers],[amt_outstanding]])</f>
        <v>600000000</v>
      </c>
      <c r="J84" s="2" t="str" cm="1">
        <f t="array" ref="J84">_xll.BDP(bonds[[#This Row],[worksheet get]],bonds[[#Headers],[industry_sector]])</f>
        <v>Technology</v>
      </c>
      <c r="K84" s="2" t="str">
        <f>bonds[[#This Row],[security name]]&amp;" nc-"&amp;RIGHT(YEAR(bonds[[#This Row],[nxt_call_dt]]),2)</f>
        <v>IFXGR 2 7/8 PERP nc-25</v>
      </c>
      <c r="L84" s="11" cm="1">
        <f t="array" ref="L84">_xll.BDP(bonds[[#This Row],[worksheet get]],bonds[[#Headers],[yas_ispread]])</f>
        <v>354.15760111662445</v>
      </c>
      <c r="M84" s="11" cm="1">
        <f t="array" ref="M84">_xll.BDP(bonds[[#This Row],[worksheet get]],bonds[[#Headers],[blp_i_sprd_mid]])</f>
        <v>355.5770263671875</v>
      </c>
      <c r="N84" s="2" t="str" cm="1">
        <f t="array" ref="N84">_xll.BDP(bonds[[#This Row],[worksheet get]],bonds[[#Headers],[rtg_moody]])</f>
        <v>#N/A N/A</v>
      </c>
      <c r="O84" s="2" t="str" cm="1">
        <f t="array" ref="O84">_xll.BDP(bonds[[#This Row],[worksheet get]],bonds[[#Headers],[rtg_sp]])</f>
        <v>BB</v>
      </c>
      <c r="P84" s="2" t="str" cm="1">
        <f t="array" ref="P84">_xll.BDP(bonds[[#This Row],[worksheet get]],bonds[[#Headers],[bb_composite]])</f>
        <v>NR</v>
      </c>
      <c r="Q84" s="13" cm="1">
        <f t="array" ref="Q84">_xll.BDP(bonds[[#This Row],[worksheet get]],"interval_avg","calc_interval=30d","market_data_override=blp_i_sprd_mid")</f>
        <v>362.98131034482753</v>
      </c>
      <c r="R84" s="13" cm="1">
        <f t="array" ref="R84">_xll.BDP(bonds[[#This Row],[worksheet get]],"interval_std_dev","calc_interval=30d","market_data_override=blp_i_sprd_mid")</f>
        <v>30.690809389903507</v>
      </c>
      <c r="S84" s="13" cm="1">
        <f t="array" ref="S84">_xll.BDP(bonds[[#This Row],[worksheet get]],"interval_low","calc_interval=30d","market_data_override=blp_i_sprd_mid")</f>
        <v>290.56799999999998</v>
      </c>
      <c r="T84" s="13" cm="1">
        <f t="array" ref="T84">_xll.BDP(bonds[[#This Row],[worksheet get]],"interval_high","calc_interval=30d","market_data_override=blp_i_sprd_mid")</f>
        <v>432.20600000000002</v>
      </c>
      <c r="U84" s="13" t="str" cm="1">
        <f t="array" ref="U84">_xll.BDP(bonds[[#This Row],[worksheet get]],bonds[[#Headers],[green_bond_loan_indicator]])</f>
        <v>N</v>
      </c>
    </row>
    <row r="85" spans="1:21" x14ac:dyDescent="0.25">
      <c r="A85" s="2" t="s">
        <v>201</v>
      </c>
      <c r="B85" s="2" t="str" cm="1">
        <f t="array" ref="B85">_xll.BDP(bonds[[#This Row],[worksheet get]],bonds[[#Headers],[ID_ISIN]])</f>
        <v>XS2056730679</v>
      </c>
      <c r="C85" s="2" t="str" cm="1">
        <f t="array" ref="C85">_xll.BDP(bonds[[#This Row],[worksheet get]],bonds[[#Headers],[security name]])</f>
        <v>IFXGR 3 5/8 PERP</v>
      </c>
      <c r="D85" s="2" t="str" cm="1">
        <f t="array" ref="D85">_xll.BDP(bonds[[#This Row],[worksheet get]],bonds[[#Headers],[ticker]])</f>
        <v>IFXGR</v>
      </c>
      <c r="E85" s="2" cm="1">
        <f t="array" ref="E85">_xll.BDP(bonds[[#This Row],[worksheet get]],bonds[[#Headers],[coupon]])</f>
        <v>3.625</v>
      </c>
      <c r="F85" s="7" cm="1">
        <f t="array" ref="F85">_xll.BDP(bonds[[#This Row],[worksheet get]],bonds[[#Headers],[nxt_call_dt]])*1</f>
        <v>46753</v>
      </c>
      <c r="G85" s="2" t="str" cm="1">
        <f t="array" ref="G85">_xll.BDP(bonds[[#This Row],[worksheet get]],bonds[[#Headers],[mty_typ]])</f>
        <v>PERP/CALL</v>
      </c>
      <c r="H85" s="2" t="str" cm="1">
        <f t="array" ref="H85">_xll.BDP(bonds[[#This Row],[worksheet get]],bonds[[#Headers],[crncy]])</f>
        <v>EUR</v>
      </c>
      <c r="I85" s="8" cm="1">
        <f t="array" ref="I85">_xll.BDP(bonds[[#This Row],[worksheet get]],bonds[[#Headers],[amt_outstanding]])</f>
        <v>600000000</v>
      </c>
      <c r="J85" s="2" t="str" cm="1">
        <f t="array" ref="J85">_xll.BDP(bonds[[#This Row],[worksheet get]],bonds[[#Headers],[industry_sector]])</f>
        <v>Technology</v>
      </c>
      <c r="K85" s="2" t="str">
        <f>bonds[[#This Row],[security name]]&amp;" nc-"&amp;RIGHT(YEAR(bonds[[#This Row],[nxt_call_dt]]),2)</f>
        <v>IFXGR 3 5/8 PERP nc-28</v>
      </c>
      <c r="L85" s="11" cm="1">
        <f t="array" ref="L85">_xll.BDP(bonds[[#This Row],[worksheet get]],bonds[[#Headers],[yas_ispread]])</f>
        <v>377.56035631161535</v>
      </c>
      <c r="M85" s="11" cm="1">
        <f t="array" ref="M85">_xll.BDP(bonds[[#This Row],[worksheet get]],bonds[[#Headers],[blp_i_sprd_mid]])</f>
        <v>377.242919921875</v>
      </c>
      <c r="N85" s="2" t="str" cm="1">
        <f t="array" ref="N85">_xll.BDP(bonds[[#This Row],[worksheet get]],bonds[[#Headers],[rtg_moody]])</f>
        <v>#N/A N/A</v>
      </c>
      <c r="O85" s="2" t="str" cm="1">
        <f t="array" ref="O85">_xll.BDP(bonds[[#This Row],[worksheet get]],bonds[[#Headers],[rtg_sp]])</f>
        <v>BB</v>
      </c>
      <c r="P85" s="2" t="str" cm="1">
        <f t="array" ref="P85">_xll.BDP(bonds[[#This Row],[worksheet get]],bonds[[#Headers],[bb_composite]])</f>
        <v>NR</v>
      </c>
      <c r="Q85" s="13" cm="1">
        <f t="array" ref="Q85">_xll.BDP(bonds[[#This Row],[worksheet get]],"interval_avg","calc_interval=30d","market_data_override=blp_i_sprd_mid")</f>
        <v>386.62410344827578</v>
      </c>
      <c r="R85" s="13" cm="1">
        <f t="array" ref="R85">_xll.BDP(bonds[[#This Row],[worksheet get]],"interval_std_dev","calc_interval=30d","market_data_override=blp_i_sprd_mid")</f>
        <v>25.932113789586435</v>
      </c>
      <c r="S85" s="13" cm="1">
        <f t="array" ref="S85">_xll.BDP(bonds[[#This Row],[worksheet get]],"interval_low","calc_interval=30d","market_data_override=blp_i_sprd_mid")</f>
        <v>330.75200000000001</v>
      </c>
      <c r="T85" s="13" cm="1">
        <f t="array" ref="T85">_xll.BDP(bonds[[#This Row],[worksheet get]],"interval_high","calc_interval=30d","market_data_override=blp_i_sprd_mid")</f>
        <v>462.89100000000002</v>
      </c>
      <c r="U85" s="13" t="str" cm="1">
        <f t="array" ref="U85">_xll.BDP(bonds[[#This Row],[worksheet get]],bonds[[#Headers],[green_bond_loan_indicator]])</f>
        <v>N</v>
      </c>
    </row>
    <row r="86" spans="1:21" x14ac:dyDescent="0.25">
      <c r="A86" s="2" t="s">
        <v>202</v>
      </c>
      <c r="B86" s="2" t="str" cm="1">
        <f t="array" ref="B86">_xll.BDP(bonds[[#This Row],[worksheet get]],bonds[[#Headers],[ID_ISIN]])</f>
        <v>XS2114413565</v>
      </c>
      <c r="C86" s="2" t="str" cm="1">
        <f t="array" ref="C86">_xll.BDP(bonds[[#This Row],[worksheet get]],bonds[[#Headers],[security name]])</f>
        <v>T 2 7/8 PERP</v>
      </c>
      <c r="D86" s="2" t="str" cm="1">
        <f t="array" ref="D86">_xll.BDP(bonds[[#This Row],[worksheet get]],bonds[[#Headers],[ticker]])</f>
        <v>T</v>
      </c>
      <c r="E86" s="2" cm="1">
        <f t="array" ref="E86">_xll.BDP(bonds[[#This Row],[worksheet get]],bonds[[#Headers],[coupon]])</f>
        <v>2.875</v>
      </c>
      <c r="F86" s="7" cm="1">
        <f t="array" ref="F86">_xll.BDP(bonds[[#This Row],[worksheet get]],bonds[[#Headers],[nxt_call_dt]])*1</f>
        <v>45718</v>
      </c>
      <c r="G86" s="2" t="str" cm="1">
        <f t="array" ref="G86">_xll.BDP(bonds[[#This Row],[worksheet get]],bonds[[#Headers],[mty_typ]])</f>
        <v>PERP/CALL</v>
      </c>
      <c r="H86" s="2" t="str" cm="1">
        <f t="array" ref="H86">_xll.BDP(bonds[[#This Row],[worksheet get]],bonds[[#Headers],[crncy]])</f>
        <v>EUR</v>
      </c>
      <c r="I86" s="8" cm="1">
        <f t="array" ref="I86">_xll.BDP(bonds[[#This Row],[worksheet get]],bonds[[#Headers],[amt_outstanding]])</f>
        <v>2000000000</v>
      </c>
      <c r="J86" s="2" t="str" cm="1">
        <f t="array" ref="J86">_xll.BDP(bonds[[#This Row],[worksheet get]],bonds[[#Headers],[industry_sector]])</f>
        <v>Communications</v>
      </c>
      <c r="K86" s="2" t="str">
        <f>bonds[[#This Row],[security name]]&amp;" nc-"&amp;RIGHT(YEAR(bonds[[#This Row],[nxt_call_dt]]),2)</f>
        <v>T 2 7/8 PERP nc-25</v>
      </c>
      <c r="L86" s="11" cm="1">
        <f t="array" ref="L86">_xll.BDP(bonds[[#This Row],[worksheet get]],bonds[[#Headers],[yas_ispread]])</f>
        <v>421.95091417142976</v>
      </c>
      <c r="M86" s="11" cm="1">
        <f t="array" ref="M86">_xll.BDP(bonds[[#This Row],[worksheet get]],bonds[[#Headers],[blp_i_sprd_mid]])</f>
        <v>422.39385986328125</v>
      </c>
      <c r="N86" s="2" t="str" cm="1">
        <f t="array" ref="N86">_xll.BDP(bonds[[#This Row],[worksheet get]],bonds[[#Headers],[rtg_moody]])</f>
        <v>Ba1</v>
      </c>
      <c r="O86" s="2" t="str" cm="1">
        <f t="array" ref="O86">_xll.BDP(bonds[[#This Row],[worksheet get]],bonds[[#Headers],[rtg_sp]])</f>
        <v>BB+</v>
      </c>
      <c r="P86" s="2" t="str" cm="1">
        <f t="array" ref="P86">_xll.BDP(bonds[[#This Row],[worksheet get]],bonds[[#Headers],[bb_composite]])</f>
        <v>BB+</v>
      </c>
      <c r="Q86" s="13" cm="1">
        <f t="array" ref="Q86">_xll.BDP(bonds[[#This Row],[worksheet get]],"interval_avg","calc_interval=30d","market_data_override=blp_i_sprd_mid")</f>
        <v>427.31947124837245</v>
      </c>
      <c r="R86" s="13" cm="1">
        <f t="array" ref="R86">_xll.BDP(bonds[[#This Row],[worksheet get]],"interval_std_dev","calc_interval=30d","market_data_override=blp_i_sprd_mid")</f>
        <v>26.401372208683672</v>
      </c>
      <c r="S86" s="13" cm="1">
        <f t="array" ref="S86">_xll.BDP(bonds[[#This Row],[worksheet get]],"interval_low","calc_interval=30d","market_data_override=blp_i_sprd_mid")</f>
        <v>352.96300000000002</v>
      </c>
      <c r="T86" s="13" cm="1">
        <f t="array" ref="T86">_xll.BDP(bonds[[#This Row],[worksheet get]],"interval_high","calc_interval=30d","market_data_override=blp_i_sprd_mid")</f>
        <v>492.86599999999999</v>
      </c>
      <c r="U86" s="13" t="str" cm="1">
        <f t="array" ref="U86">_xll.BDP(bonds[[#This Row],[worksheet get]],bonds[[#Headers],[green_bond_loan_indicator]])</f>
        <v>N</v>
      </c>
    </row>
    <row r="87" spans="1:21" x14ac:dyDescent="0.25">
      <c r="A87" s="2" t="s">
        <v>203</v>
      </c>
      <c r="B87" s="2" t="str" cm="1">
        <f t="array" ref="B87">_xll.BDP(bonds[[#This Row],[worksheet get]],bonds[[#Headers],[ID_ISIN]])</f>
        <v>FR0011531730</v>
      </c>
      <c r="C87" s="2" t="str" cm="1">
        <f t="array" ref="C87">_xll.BDP(bonds[[#This Row],[worksheet get]],bonds[[#Headers],[security name]])</f>
        <v>ENGIFP 4 3/4 PERP</v>
      </c>
      <c r="D87" s="2" t="str" cm="1">
        <f t="array" ref="D87">_xll.BDP(bonds[[#This Row],[worksheet get]],bonds[[#Headers],[ticker]])</f>
        <v>ENGIFP</v>
      </c>
      <c r="E87" s="2" cm="1">
        <f t="array" ref="E87">_xll.BDP(bonds[[#This Row],[worksheet get]],bonds[[#Headers],[coupon]])</f>
        <v>4.75</v>
      </c>
      <c r="F87" s="7" cm="1">
        <f t="array" ref="F87">_xll.BDP(bonds[[#This Row],[worksheet get]],bonds[[#Headers],[nxt_call_dt]])*1</f>
        <v>44387</v>
      </c>
      <c r="G87" s="2" t="str" cm="1">
        <f t="array" ref="G87">_xll.BDP(bonds[[#This Row],[worksheet get]],bonds[[#Headers],[mty_typ]])</f>
        <v>PERP/CALL</v>
      </c>
      <c r="H87" s="2" t="str" cm="1">
        <f t="array" ref="H87">_xll.BDP(bonds[[#This Row],[worksheet get]],bonds[[#Headers],[crncy]])</f>
        <v>EUR</v>
      </c>
      <c r="I87" s="8" cm="1">
        <f t="array" ref="I87">_xll.BDP(bonds[[#This Row],[worksheet get]],bonds[[#Headers],[amt_outstanding]])</f>
        <v>413099999.99999994</v>
      </c>
      <c r="J87" s="2" t="str" cm="1">
        <f t="array" ref="J87">_xll.BDP(bonds[[#This Row],[worksheet get]],bonds[[#Headers],[industry_sector]])</f>
        <v>Utilities</v>
      </c>
      <c r="K87" s="2" t="str">
        <f>bonds[[#This Row],[security name]]&amp;" nc-"&amp;RIGHT(YEAR(bonds[[#This Row],[nxt_call_dt]]),2)</f>
        <v>ENGIFP 4 3/4 PERP nc-21</v>
      </c>
      <c r="L87" s="11" cm="1">
        <f t="array" ref="L87">_xll.BDP(bonds[[#This Row],[worksheet get]],bonds[[#Headers],[yas_ispread]])</f>
        <v>159.03544268619069</v>
      </c>
      <c r="M87" s="11" cm="1">
        <f t="array" ref="M87">_xll.BDP(bonds[[#This Row],[worksheet get]],bonds[[#Headers],[blp_i_sprd_mid]])</f>
        <v>146.60523986816406</v>
      </c>
      <c r="N87" s="2" t="str" cm="1">
        <f t="array" ref="N87">_xll.BDP(bonds[[#This Row],[worksheet get]],bonds[[#Headers],[rtg_moody]])</f>
        <v>Baa2</v>
      </c>
      <c r="O87" s="2" t="str" cm="1">
        <f t="array" ref="O87">_xll.BDP(bonds[[#This Row],[worksheet get]],bonds[[#Headers],[rtg_sp]])</f>
        <v>BBB-</v>
      </c>
      <c r="P87" s="2" t="str" cm="1">
        <f t="array" ref="P87">_xll.BDP(bonds[[#This Row],[worksheet get]],bonds[[#Headers],[bb_composite]])</f>
        <v>BBB</v>
      </c>
      <c r="Q87" s="13" cm="1">
        <f t="array" ref="Q87">_xll.BDP(bonds[[#This Row],[worksheet get]],"interval_avg","calc_interval=30d","market_data_override=blp_i_sprd_mid")</f>
        <v>139.61751724137937</v>
      </c>
      <c r="R87" s="13" cm="1">
        <f t="array" ref="R87">_xll.BDP(bonds[[#This Row],[worksheet get]],"interval_std_dev","calc_interval=30d","market_data_override=blp_i_sprd_mid")</f>
        <v>16.218005423031457</v>
      </c>
      <c r="S87" s="13" cm="1">
        <f t="array" ref="S87">_xll.BDP(bonds[[#This Row],[worksheet get]],"interval_low","calc_interval=30d","market_data_override=blp_i_sprd_mid")</f>
        <v>96.263000000000005</v>
      </c>
      <c r="T87" s="13" cm="1">
        <f t="array" ref="T87">_xll.BDP(bonds[[#This Row],[worksheet get]],"interval_high","calc_interval=30d","market_data_override=blp_i_sprd_mid")</f>
        <v>162.09700000000001</v>
      </c>
      <c r="U87" s="13" t="str" cm="1">
        <f t="array" ref="U87">_xll.BDP(bonds[[#This Row],[worksheet get]],bonds[[#Headers],[green_bond_loan_indicator]])</f>
        <v>N</v>
      </c>
    </row>
    <row r="88" spans="1:21" x14ac:dyDescent="0.25">
      <c r="A88" s="2" t="s">
        <v>204</v>
      </c>
      <c r="B88" s="2" t="str" cm="1">
        <f t="array" ref="B88">_xll.BDP(bonds[[#This Row],[worksheet get]],bonds[[#Headers],[ID_ISIN]])</f>
        <v>FR0013310505</v>
      </c>
      <c r="C88" s="2" t="str" cm="1">
        <f t="array" ref="C88">_xll.BDP(bonds[[#This Row],[worksheet get]],bonds[[#Headers],[security name]])</f>
        <v>ENGIFP 1 3/8 PERP</v>
      </c>
      <c r="D88" s="2" t="str" cm="1">
        <f t="array" ref="D88">_xll.BDP(bonds[[#This Row],[worksheet get]],bonds[[#Headers],[ticker]])</f>
        <v>ENGIFP</v>
      </c>
      <c r="E88" s="2" cm="1">
        <f t="array" ref="E88">_xll.BDP(bonds[[#This Row],[worksheet get]],bonds[[#Headers],[coupon]])</f>
        <v>1.375</v>
      </c>
      <c r="F88" s="7" cm="1">
        <f t="array" ref="F88">_xll.BDP(bonds[[#This Row],[worksheet get]],bonds[[#Headers],[nxt_call_dt]])*1</f>
        <v>44942</v>
      </c>
      <c r="G88" s="2" t="str" cm="1">
        <f t="array" ref="G88">_xll.BDP(bonds[[#This Row],[worksheet get]],bonds[[#Headers],[mty_typ]])</f>
        <v>PERP/CALL</v>
      </c>
      <c r="H88" s="2" t="str" cm="1">
        <f t="array" ref="H88">_xll.BDP(bonds[[#This Row],[worksheet get]],bonds[[#Headers],[crncy]])</f>
        <v>EUR</v>
      </c>
      <c r="I88" s="8" cm="1">
        <f t="array" ref="I88">_xll.BDP(bonds[[#This Row],[worksheet get]],bonds[[#Headers],[amt_outstanding]])</f>
        <v>1000000000</v>
      </c>
      <c r="J88" s="2" t="str" cm="1">
        <f t="array" ref="J88">_xll.BDP(bonds[[#This Row],[worksheet get]],bonds[[#Headers],[industry_sector]])</f>
        <v>Utilities</v>
      </c>
      <c r="K88" s="2" t="str">
        <f>bonds[[#This Row],[security name]]&amp;" nc-"&amp;RIGHT(YEAR(bonds[[#This Row],[nxt_call_dt]]),2)</f>
        <v>ENGIFP 1 3/8 PERP nc-23</v>
      </c>
      <c r="L88" s="11" cm="1">
        <f t="array" ref="L88">_xll.BDP(bonds[[#This Row],[worksheet get]],bonds[[#Headers],[yas_ispread]])</f>
        <v>253.31853430339621</v>
      </c>
      <c r="M88" s="11" cm="1">
        <f t="array" ref="M88">_xll.BDP(bonds[[#This Row],[worksheet get]],bonds[[#Headers],[blp_i_sprd_mid]])</f>
        <v>260.76742553710938</v>
      </c>
      <c r="N88" s="2" t="str" cm="1">
        <f t="array" ref="N88">_xll.BDP(bonds[[#This Row],[worksheet get]],bonds[[#Headers],[rtg_moody]])</f>
        <v>Baa2</v>
      </c>
      <c r="O88" s="2" t="str" cm="1">
        <f t="array" ref="O88">_xll.BDP(bonds[[#This Row],[worksheet get]],bonds[[#Headers],[rtg_sp]])</f>
        <v>BBB-</v>
      </c>
      <c r="P88" s="2" t="str" cm="1">
        <f t="array" ref="P88">_xll.BDP(bonds[[#This Row],[worksheet get]],bonds[[#Headers],[bb_composite]])</f>
        <v>BBB</v>
      </c>
      <c r="Q88" s="13" cm="1">
        <f t="array" ref="Q88">_xll.BDP(bonds[[#This Row],[worksheet get]],"interval_avg","calc_interval=30d","market_data_override=blp_i_sprd_mid")</f>
        <v>256.64172413793108</v>
      </c>
      <c r="R88" s="13" cm="1">
        <f t="array" ref="R88">_xll.BDP(bonds[[#This Row],[worksheet get]],"interval_std_dev","calc_interval=30d","market_data_override=blp_i_sprd_mid")</f>
        <v>23.661798559366517</v>
      </c>
      <c r="S88" s="13" cm="1">
        <f t="array" ref="S88">_xll.BDP(bonds[[#This Row],[worksheet get]],"interval_low","calc_interval=30d","market_data_override=blp_i_sprd_mid")</f>
        <v>203.256</v>
      </c>
      <c r="T88" s="13" cm="1">
        <f t="array" ref="T88">_xll.BDP(bonds[[#This Row],[worksheet get]],"interval_high","calc_interval=30d","market_data_override=blp_i_sprd_mid")</f>
        <v>283.19499999999999</v>
      </c>
      <c r="U88" s="13" t="str" cm="1">
        <f t="array" ref="U88">_xll.BDP(bonds[[#This Row],[worksheet get]],bonds[[#Headers],[green_bond_loan_indicator]])</f>
        <v>Y</v>
      </c>
    </row>
    <row r="89" spans="1:21" x14ac:dyDescent="0.25">
      <c r="A89" s="2" t="s">
        <v>205</v>
      </c>
      <c r="B89" s="2" t="str" cm="1">
        <f t="array" ref="B89">_xll.BDP(bonds[[#This Row],[worksheet get]],bonds[[#Headers],[ID_ISIN]])</f>
        <v>FR0011942283</v>
      </c>
      <c r="C89" s="2" t="str" cm="1">
        <f t="array" ref="C89">_xll.BDP(bonds[[#This Row],[worksheet get]],bonds[[#Headers],[security name]])</f>
        <v>ENGIFP 3 7/8 PERP</v>
      </c>
      <c r="D89" s="2" t="str" cm="1">
        <f t="array" ref="D89">_xll.BDP(bonds[[#This Row],[worksheet get]],bonds[[#Headers],[ticker]])</f>
        <v>ENGIFP</v>
      </c>
      <c r="E89" s="2" cm="1">
        <f t="array" ref="E89">_xll.BDP(bonds[[#This Row],[worksheet get]],bonds[[#Headers],[coupon]])</f>
        <v>3.875</v>
      </c>
      <c r="F89" s="7" cm="1">
        <f t="array" ref="F89">_xll.BDP(bonds[[#This Row],[worksheet get]],bonds[[#Headers],[nxt_call_dt]])*1</f>
        <v>45445</v>
      </c>
      <c r="G89" s="2" t="str" cm="1">
        <f t="array" ref="G89">_xll.BDP(bonds[[#This Row],[worksheet get]],bonds[[#Headers],[mty_typ]])</f>
        <v>PERP/CALL</v>
      </c>
      <c r="H89" s="2" t="str" cm="1">
        <f t="array" ref="H89">_xll.BDP(bonds[[#This Row],[worksheet get]],bonds[[#Headers],[crncy]])</f>
        <v>EUR</v>
      </c>
      <c r="I89" s="8" cm="1">
        <f t="array" ref="I89">_xll.BDP(bonds[[#This Row],[worksheet get]],bonds[[#Headers],[amt_outstanding]])</f>
        <v>1000000000</v>
      </c>
      <c r="J89" s="2" t="str" cm="1">
        <f t="array" ref="J89">_xll.BDP(bonds[[#This Row],[worksheet get]],bonds[[#Headers],[industry_sector]])</f>
        <v>Utilities</v>
      </c>
      <c r="K89" s="2" t="str">
        <f>bonds[[#This Row],[security name]]&amp;" nc-"&amp;RIGHT(YEAR(bonds[[#This Row],[nxt_call_dt]]),2)</f>
        <v>ENGIFP 3 7/8 PERP nc-24</v>
      </c>
      <c r="L89" s="11" cm="1">
        <f t="array" ref="L89">_xll.BDP(bonds[[#This Row],[worksheet get]],bonds[[#Headers],[yas_ispread]])</f>
        <v>234.77331942229912</v>
      </c>
      <c r="M89" s="11" cm="1">
        <f t="array" ref="M89">_xll.BDP(bonds[[#This Row],[worksheet get]],bonds[[#Headers],[blp_i_sprd_mid]])</f>
        <v>234.57418823242188</v>
      </c>
      <c r="N89" s="2" t="str" cm="1">
        <f t="array" ref="N89">_xll.BDP(bonds[[#This Row],[worksheet get]],bonds[[#Headers],[rtg_moody]])</f>
        <v>Baa2</v>
      </c>
      <c r="O89" s="2" t="str" cm="1">
        <f t="array" ref="O89">_xll.BDP(bonds[[#This Row],[worksheet get]],bonds[[#Headers],[rtg_sp]])</f>
        <v>BBB-</v>
      </c>
      <c r="P89" s="2" t="str" cm="1">
        <f t="array" ref="P89">_xll.BDP(bonds[[#This Row],[worksheet get]],bonds[[#Headers],[bb_composite]])</f>
        <v>BBB</v>
      </c>
      <c r="Q89" s="13" cm="1">
        <f t="array" ref="Q89">_xll.BDP(bonds[[#This Row],[worksheet get]],"interval_avg","calc_interval=30d","market_data_override=blp_i_sprd_mid")</f>
        <v>224.39106896551726</v>
      </c>
      <c r="R89" s="13" cm="1">
        <f t="array" ref="R89">_xll.BDP(bonds[[#This Row],[worksheet get]],"interval_std_dev","calc_interval=30d","market_data_override=blp_i_sprd_mid")</f>
        <v>15.610189240939107</v>
      </c>
      <c r="S89" s="13" cm="1">
        <f t="array" ref="S89">_xll.BDP(bonds[[#This Row],[worksheet get]],"interval_low","calc_interval=30d","market_data_override=blp_i_sprd_mid")</f>
        <v>187.53</v>
      </c>
      <c r="T89" s="13" cm="1">
        <f t="array" ref="T89">_xll.BDP(bonds[[#This Row],[worksheet get]],"interval_high","calc_interval=30d","market_data_override=blp_i_sprd_mid")</f>
        <v>243.47300000000001</v>
      </c>
      <c r="U89" s="13" t="str" cm="1">
        <f t="array" ref="U89">_xll.BDP(bonds[[#This Row],[worksheet get]],bonds[[#Headers],[green_bond_loan_indicator]])</f>
        <v>N</v>
      </c>
    </row>
    <row r="90" spans="1:21" x14ac:dyDescent="0.25">
      <c r="A90" s="2" t="s">
        <v>206</v>
      </c>
      <c r="B90" s="2" t="str" cm="1">
        <f t="array" ref="B90">_xll.BDP(bonds[[#This Row],[worksheet get]],bonds[[#Headers],[ID_ISIN]])</f>
        <v>FR0013398229</v>
      </c>
      <c r="C90" s="2" t="str" cm="1">
        <f t="array" ref="C90">_xll.BDP(bonds[[#This Row],[worksheet get]],bonds[[#Headers],[security name]])</f>
        <v>ENGIFP 3 1/4 PERP</v>
      </c>
      <c r="D90" s="2" t="str" cm="1">
        <f t="array" ref="D90">_xll.BDP(bonds[[#This Row],[worksheet get]],bonds[[#Headers],[ticker]])</f>
        <v>ENGIFP</v>
      </c>
      <c r="E90" s="2" cm="1">
        <f t="array" ref="E90">_xll.BDP(bonds[[#This Row],[worksheet get]],bonds[[#Headers],[coupon]])</f>
        <v>3.25</v>
      </c>
      <c r="F90" s="7" cm="1">
        <f t="array" ref="F90">_xll.BDP(bonds[[#This Row],[worksheet get]],bonds[[#Headers],[nxt_call_dt]])*1</f>
        <v>45624</v>
      </c>
      <c r="G90" s="2" t="str" cm="1">
        <f t="array" ref="G90">_xll.BDP(bonds[[#This Row],[worksheet get]],bonds[[#Headers],[mty_typ]])</f>
        <v>PERP/CALL</v>
      </c>
      <c r="H90" s="2" t="str" cm="1">
        <f t="array" ref="H90">_xll.BDP(bonds[[#This Row],[worksheet get]],bonds[[#Headers],[crncy]])</f>
        <v>EUR</v>
      </c>
      <c r="I90" s="8" cm="1">
        <f t="array" ref="I90">_xll.BDP(bonds[[#This Row],[worksheet get]],bonds[[#Headers],[amt_outstanding]])</f>
        <v>1000000000</v>
      </c>
      <c r="J90" s="2" t="str" cm="1">
        <f t="array" ref="J90">_xll.BDP(bonds[[#This Row],[worksheet get]],bonds[[#Headers],[industry_sector]])</f>
        <v>Utilities</v>
      </c>
      <c r="K90" s="2" t="str">
        <f>bonds[[#This Row],[security name]]&amp;" nc-"&amp;RIGHT(YEAR(bonds[[#This Row],[nxt_call_dt]]),2)</f>
        <v>ENGIFP 3 1/4 PERP nc-24</v>
      </c>
      <c r="L90" s="11" cm="1">
        <f t="array" ref="L90">_xll.BDP(bonds[[#This Row],[worksheet get]],bonds[[#Headers],[yas_ispread]])</f>
        <v>240.98282125323394</v>
      </c>
      <c r="M90" s="11" cm="1">
        <f t="array" ref="M90">_xll.BDP(bonds[[#This Row],[worksheet get]],bonds[[#Headers],[blp_i_sprd_mid]])</f>
        <v>235.49374389648438</v>
      </c>
      <c r="N90" s="2" t="str" cm="1">
        <f t="array" ref="N90">_xll.BDP(bonds[[#This Row],[worksheet get]],bonds[[#Headers],[rtg_moody]])</f>
        <v>Baa2</v>
      </c>
      <c r="O90" s="2" t="str" cm="1">
        <f t="array" ref="O90">_xll.BDP(bonds[[#This Row],[worksheet get]],bonds[[#Headers],[rtg_sp]])</f>
        <v>BBB-</v>
      </c>
      <c r="P90" s="2" t="str" cm="1">
        <f t="array" ref="P90">_xll.BDP(bonds[[#This Row],[worksheet get]],bonds[[#Headers],[bb_composite]])</f>
        <v>BBB</v>
      </c>
      <c r="Q90" s="13" cm="1">
        <f t="array" ref="Q90">_xll.BDP(bonds[[#This Row],[worksheet get]],"interval_avg","calc_interval=30d","market_data_override=blp_i_sprd_mid")</f>
        <v>226.69127586206892</v>
      </c>
      <c r="R90" s="13" cm="1">
        <f t="array" ref="R90">_xll.BDP(bonds[[#This Row],[worksheet get]],"interval_std_dev","calc_interval=30d","market_data_override=blp_i_sprd_mid")</f>
        <v>15.108885708408602</v>
      </c>
      <c r="S90" s="13" cm="1">
        <f t="array" ref="S90">_xll.BDP(bonds[[#This Row],[worksheet get]],"interval_low","calc_interval=30d","market_data_override=blp_i_sprd_mid")</f>
        <v>189.40600000000001</v>
      </c>
      <c r="T90" s="13" cm="1">
        <f t="array" ref="T90">_xll.BDP(bonds[[#This Row],[worksheet get]],"interval_high","calc_interval=30d","market_data_override=blp_i_sprd_mid")</f>
        <v>249.821</v>
      </c>
      <c r="U90" s="13" t="str" cm="1">
        <f t="array" ref="U90">_xll.BDP(bonds[[#This Row],[worksheet get]],bonds[[#Headers],[green_bond_loan_indicator]])</f>
        <v>Y</v>
      </c>
    </row>
    <row r="91" spans="1:21" x14ac:dyDescent="0.25">
      <c r="A91" s="2" t="s">
        <v>207</v>
      </c>
      <c r="B91" s="2" t="str" cm="1">
        <f t="array" ref="B91">_xll.BDP(bonds[[#This Row],[worksheet get]],bonds[[#Headers],[ID_ISIN]])</f>
        <v>FR0013431244</v>
      </c>
      <c r="C91" s="2" t="str" cm="1">
        <f t="array" ref="C91">_xll.BDP(bonds[[#This Row],[worksheet get]],bonds[[#Headers],[security name]])</f>
        <v>ENGIFP 1 5/8 PERP</v>
      </c>
      <c r="D91" s="2" t="str" cm="1">
        <f t="array" ref="D91">_xll.BDP(bonds[[#This Row],[worksheet get]],bonds[[#Headers],[ticker]])</f>
        <v>ENGIFP</v>
      </c>
      <c r="E91" s="2" cm="1">
        <f t="array" ref="E91">_xll.BDP(bonds[[#This Row],[worksheet get]],bonds[[#Headers],[coupon]])</f>
        <v>1.625</v>
      </c>
      <c r="F91" s="7" cm="1">
        <f t="array" ref="F91">_xll.BDP(bonds[[#This Row],[worksheet get]],bonds[[#Headers],[nxt_call_dt]])*1</f>
        <v>45755</v>
      </c>
      <c r="G91" s="2" t="str" cm="1">
        <f t="array" ref="G91">_xll.BDP(bonds[[#This Row],[worksheet get]],bonds[[#Headers],[mty_typ]])</f>
        <v>PERP/CALL</v>
      </c>
      <c r="H91" s="2" t="str" cm="1">
        <f t="array" ref="H91">_xll.BDP(bonds[[#This Row],[worksheet get]],bonds[[#Headers],[crncy]])</f>
        <v>EUR</v>
      </c>
      <c r="I91" s="8" cm="1">
        <f t="array" ref="I91">_xll.BDP(bonds[[#This Row],[worksheet get]],bonds[[#Headers],[amt_outstanding]])</f>
        <v>500000000</v>
      </c>
      <c r="J91" s="2" t="str" cm="1">
        <f t="array" ref="J91">_xll.BDP(bonds[[#This Row],[worksheet get]],bonds[[#Headers],[industry_sector]])</f>
        <v>Utilities</v>
      </c>
      <c r="K91" s="2" t="str">
        <f>bonds[[#This Row],[security name]]&amp;" nc-"&amp;RIGHT(YEAR(bonds[[#This Row],[nxt_call_dt]]),2)</f>
        <v>ENGIFP 1 5/8 PERP nc-25</v>
      </c>
      <c r="L91" s="11" cm="1">
        <f t="array" ref="L91">_xll.BDP(bonds[[#This Row],[worksheet get]],bonds[[#Headers],[yas_ispread]])</f>
        <v>248.53902978143071</v>
      </c>
      <c r="M91" s="11" cm="1">
        <f t="array" ref="M91">_xll.BDP(bonds[[#This Row],[worksheet get]],bonds[[#Headers],[blp_i_sprd_mid]])</f>
        <v>248.62788391113281</v>
      </c>
      <c r="N91" s="2" t="str" cm="1">
        <f t="array" ref="N91">_xll.BDP(bonds[[#This Row],[worksheet get]],bonds[[#Headers],[rtg_moody]])</f>
        <v>Baa2</v>
      </c>
      <c r="O91" s="2" t="str" cm="1">
        <f t="array" ref="O91">_xll.BDP(bonds[[#This Row],[worksheet get]],bonds[[#Headers],[rtg_sp]])</f>
        <v>BBB-</v>
      </c>
      <c r="P91" s="2" t="str" cm="1">
        <f t="array" ref="P91">_xll.BDP(bonds[[#This Row],[worksheet get]],bonds[[#Headers],[bb_composite]])</f>
        <v>BBB</v>
      </c>
      <c r="Q91" s="13" cm="1">
        <f t="array" ref="Q91">_xll.BDP(bonds[[#This Row],[worksheet get]],"interval_avg","calc_interval=30d","market_data_override=blp_i_sprd_mid")</f>
        <v>233.95693103448275</v>
      </c>
      <c r="R91" s="13" cm="1">
        <f t="array" ref="R91">_xll.BDP(bonds[[#This Row],[worksheet get]],"interval_std_dev","calc_interval=30d","market_data_override=blp_i_sprd_mid")</f>
        <v>17.841216976690792</v>
      </c>
      <c r="S91" s="13" cm="1">
        <f t="array" ref="S91">_xll.BDP(bonds[[#This Row],[worksheet get]],"interval_low","calc_interval=30d","market_data_override=blp_i_sprd_mid")</f>
        <v>191.06399999999999</v>
      </c>
      <c r="T91" s="13" cm="1">
        <f t="array" ref="T91">_xll.BDP(bonds[[#This Row],[worksheet get]],"interval_high","calc_interval=30d","market_data_override=blp_i_sprd_mid")</f>
        <v>256.70600000000002</v>
      </c>
      <c r="U91" s="13" t="str" cm="1">
        <f t="array" ref="U91">_xll.BDP(bonds[[#This Row],[worksheet get]],bonds[[#Headers],[green_bond_loan_indicator]])</f>
        <v>N</v>
      </c>
    </row>
    <row r="92" spans="1:21" x14ac:dyDescent="0.25">
      <c r="A92" s="2" t="s">
        <v>208</v>
      </c>
      <c r="B92" s="2" t="str" cm="1">
        <f t="array" ref="B92">_xll.BDP(bonds[[#This Row],[worksheet get]],bonds[[#Headers],[ID_ISIN]])</f>
        <v>FR0012648590</v>
      </c>
      <c r="C92" s="2" t="str" cm="1">
        <f t="array" ref="C92">_xll.BDP(bonds[[#This Row],[worksheet get]],bonds[[#Headers],[security name]])</f>
        <v>SEVFP 2 1/2 PERP</v>
      </c>
      <c r="D92" s="2" t="str" cm="1">
        <f t="array" ref="D92">_xll.BDP(bonds[[#This Row],[worksheet get]],bonds[[#Headers],[ticker]])</f>
        <v>SEVFP</v>
      </c>
      <c r="E92" s="2" cm="1">
        <f t="array" ref="E92">_xll.BDP(bonds[[#This Row],[worksheet get]],bonds[[#Headers],[coupon]])</f>
        <v>2.5</v>
      </c>
      <c r="F92" s="7" cm="1">
        <f t="array" ref="F92">_xll.BDP(bonds[[#This Row],[worksheet get]],bonds[[#Headers],[nxt_call_dt]])*1</f>
        <v>44650</v>
      </c>
      <c r="G92" s="2" t="str" cm="1">
        <f t="array" ref="G92">_xll.BDP(bonds[[#This Row],[worksheet get]],bonds[[#Headers],[mty_typ]])</f>
        <v>PERP/CALL</v>
      </c>
      <c r="H92" s="2" t="str" cm="1">
        <f t="array" ref="H92">_xll.BDP(bonds[[#This Row],[worksheet get]],bonds[[#Headers],[crncy]])</f>
        <v>EUR</v>
      </c>
      <c r="I92" s="8" cm="1">
        <f t="array" ref="I92">_xll.BDP(bonds[[#This Row],[worksheet get]],bonds[[#Headers],[amt_outstanding]])</f>
        <v>500000000</v>
      </c>
      <c r="J92" s="2" t="str" cm="1">
        <f t="array" ref="J92">_xll.BDP(bonds[[#This Row],[worksheet get]],bonds[[#Headers],[industry_sector]])</f>
        <v>Utilities</v>
      </c>
      <c r="K92" s="2" t="str">
        <f>bonds[[#This Row],[security name]]&amp;" nc-"&amp;RIGHT(YEAR(bonds[[#This Row],[nxt_call_dt]]),2)</f>
        <v>SEVFP 2 1/2 PERP nc-22</v>
      </c>
      <c r="L92" s="11" cm="1">
        <f t="array" ref="L92">_xll.BDP(bonds[[#This Row],[worksheet get]],bonds[[#Headers],[yas_ispread]])</f>
        <v>252.07128190560547</v>
      </c>
      <c r="M92" s="11" cm="1">
        <f t="array" ref="M92">_xll.BDP(bonds[[#This Row],[worksheet get]],bonds[[#Headers],[blp_i_sprd_mid]])</f>
        <v>252.76348876953125</v>
      </c>
      <c r="N92" s="2" t="str" cm="1">
        <f t="array" ref="N92">_xll.BDP(bonds[[#This Row],[worksheet get]],bonds[[#Headers],[rtg_moody]])</f>
        <v>Baa3</v>
      </c>
      <c r="O92" s="2" t="str" cm="1">
        <f t="array" ref="O92">_xll.BDP(bonds[[#This Row],[worksheet get]],bonds[[#Headers],[rtg_sp]])</f>
        <v>#N/A N/A</v>
      </c>
      <c r="P92" s="2" t="str" cm="1">
        <f t="array" ref="P92">_xll.BDP(bonds[[#This Row],[worksheet get]],bonds[[#Headers],[bb_composite]])</f>
        <v>NR</v>
      </c>
      <c r="Q92" s="13" cm="1">
        <f t="array" ref="Q92">_xll.BDP(bonds[[#This Row],[worksheet get]],"interval_avg","calc_interval=30d","market_data_override=blp_i_sprd_mid")</f>
        <v>250.49975862068968</v>
      </c>
      <c r="R92" s="13" cm="1">
        <f t="array" ref="R92">_xll.BDP(bonds[[#This Row],[worksheet get]],"interval_std_dev","calc_interval=30d","market_data_override=blp_i_sprd_mid")</f>
        <v>20.247664162732406</v>
      </c>
      <c r="S92" s="13" cm="1">
        <f t="array" ref="S92">_xll.BDP(bonds[[#This Row],[worksheet get]],"interval_low","calc_interval=30d","market_data_override=blp_i_sprd_mid")</f>
        <v>189.62100000000001</v>
      </c>
      <c r="T92" s="13" cm="1">
        <f t="array" ref="T92">_xll.BDP(bonds[[#This Row],[worksheet get]],"interval_high","calc_interval=30d","market_data_override=blp_i_sprd_mid")</f>
        <v>275.56599999999997</v>
      </c>
      <c r="U92" s="13" t="str" cm="1">
        <f t="array" ref="U92">_xll.BDP(bonds[[#This Row],[worksheet get]],bonds[[#Headers],[green_bond_loan_indicator]])</f>
        <v>N</v>
      </c>
    </row>
    <row r="93" spans="1:21" x14ac:dyDescent="0.25">
      <c r="A93" s="2" t="s">
        <v>209</v>
      </c>
      <c r="B93" s="2" t="str" cm="1">
        <f t="array" ref="B93">_xll.BDP(bonds[[#This Row],[worksheet get]],bonds[[#Headers],[ID_ISIN]])</f>
        <v>FR0013252061</v>
      </c>
      <c r="C93" s="2" t="str" cm="1">
        <f t="array" ref="C93">_xll.BDP(bonds[[#This Row],[worksheet get]],bonds[[#Headers],[security name]])</f>
        <v>SEVFP 2 7/8 PERP</v>
      </c>
      <c r="D93" s="2" t="str" cm="1">
        <f t="array" ref="D93">_xll.BDP(bonds[[#This Row],[worksheet get]],bonds[[#Headers],[ticker]])</f>
        <v>SEVFP</v>
      </c>
      <c r="E93" s="2" cm="1">
        <f t="array" ref="E93">_xll.BDP(bonds[[#This Row],[worksheet get]],bonds[[#Headers],[coupon]])</f>
        <v>2.875</v>
      </c>
      <c r="F93" s="7" cm="1">
        <f t="array" ref="F93">_xll.BDP(bonds[[#This Row],[worksheet get]],bonds[[#Headers],[nxt_call_dt]])*1</f>
        <v>45310</v>
      </c>
      <c r="G93" s="2" t="str" cm="1">
        <f t="array" ref="G93">_xll.BDP(bonds[[#This Row],[worksheet get]],bonds[[#Headers],[mty_typ]])</f>
        <v>PERP/CALL</v>
      </c>
      <c r="H93" s="2" t="str" cm="1">
        <f t="array" ref="H93">_xll.BDP(bonds[[#This Row],[worksheet get]],bonds[[#Headers],[crncy]])</f>
        <v>EUR</v>
      </c>
      <c r="I93" s="8" cm="1">
        <f t="array" ref="I93">_xll.BDP(bonds[[#This Row],[worksheet get]],bonds[[#Headers],[amt_outstanding]])</f>
        <v>600000000</v>
      </c>
      <c r="J93" s="2" t="str" cm="1">
        <f t="array" ref="J93">_xll.BDP(bonds[[#This Row],[worksheet get]],bonds[[#Headers],[industry_sector]])</f>
        <v>Utilities</v>
      </c>
      <c r="K93" s="2" t="str">
        <f>bonds[[#This Row],[security name]]&amp;" nc-"&amp;RIGHT(YEAR(bonds[[#This Row],[nxt_call_dt]]),2)</f>
        <v>SEVFP 2 7/8 PERP nc-24</v>
      </c>
      <c r="L93" s="11" cm="1">
        <f t="array" ref="L93">_xll.BDP(bonds[[#This Row],[worksheet get]],bonds[[#Headers],[yas_ispread]])</f>
        <v>280.642407068144</v>
      </c>
      <c r="M93" s="11" cm="1">
        <f t="array" ref="M93">_xll.BDP(bonds[[#This Row],[worksheet get]],bonds[[#Headers],[blp_i_sprd_mid]])</f>
        <v>279.8612060546875</v>
      </c>
      <c r="N93" s="2" t="str" cm="1">
        <f t="array" ref="N93">_xll.BDP(bonds[[#This Row],[worksheet get]],bonds[[#Headers],[rtg_moody]])</f>
        <v>Baa3</v>
      </c>
      <c r="O93" s="2" t="str" cm="1">
        <f t="array" ref="O93">_xll.BDP(bonds[[#This Row],[worksheet get]],bonds[[#Headers],[rtg_sp]])</f>
        <v>#N/A N/A</v>
      </c>
      <c r="P93" s="2" t="str" cm="1">
        <f t="array" ref="P93">_xll.BDP(bonds[[#This Row],[worksheet get]],bonds[[#Headers],[bb_composite]])</f>
        <v>NR</v>
      </c>
      <c r="Q93" s="13" cm="1">
        <f t="array" ref="Q93">_xll.BDP(bonds[[#This Row],[worksheet get]],"interval_avg","calc_interval=30d","market_data_override=blp_i_sprd_mid")</f>
        <v>282.53124137931042</v>
      </c>
      <c r="R93" s="13" cm="1">
        <f t="array" ref="R93">_xll.BDP(bonds[[#This Row],[worksheet get]],"interval_std_dev","calc_interval=30d","market_data_override=blp_i_sprd_mid")</f>
        <v>12.977867466397141</v>
      </c>
      <c r="S93" s="13" cm="1">
        <f t="array" ref="S93">_xll.BDP(bonds[[#This Row],[worksheet get]],"interval_low","calc_interval=30d","market_data_override=blp_i_sprd_mid")</f>
        <v>250.33600000000001</v>
      </c>
      <c r="T93" s="13" cm="1">
        <f t="array" ref="T93">_xll.BDP(bonds[[#This Row],[worksheet get]],"interval_high","calc_interval=30d","market_data_override=blp_i_sprd_mid")</f>
        <v>308.11099999999999</v>
      </c>
      <c r="U93" s="13" t="str" cm="1">
        <f t="array" ref="U93">_xll.BDP(bonds[[#This Row],[worksheet get]],bonds[[#Headers],[green_bond_loan_indicator]])</f>
        <v>N</v>
      </c>
    </row>
    <row r="94" spans="1:21" x14ac:dyDescent="0.25">
      <c r="A94" s="2" t="s">
        <v>210</v>
      </c>
      <c r="B94" s="2" t="str" cm="1">
        <f t="array" ref="B94">_xll.BDP(bonds[[#This Row],[worksheet get]],bonds[[#Headers],[ID_ISIN]])</f>
        <v>FR0013445335</v>
      </c>
      <c r="C94" s="2" t="str" cm="1">
        <f t="array" ref="C94">_xll.BDP(bonds[[#This Row],[worksheet get]],bonds[[#Headers],[security name]])</f>
        <v>SEVFP 1 5/8 PERP</v>
      </c>
      <c r="D94" s="2" t="str" cm="1">
        <f t="array" ref="D94">_xll.BDP(bonds[[#This Row],[worksheet get]],bonds[[#Headers],[ticker]])</f>
        <v>SEVFP</v>
      </c>
      <c r="E94" s="2" cm="1">
        <f t="array" ref="E94">_xll.BDP(bonds[[#This Row],[worksheet get]],bonds[[#Headers],[coupon]])</f>
        <v>1.625</v>
      </c>
      <c r="F94" s="7" cm="1">
        <f t="array" ref="F94">_xll.BDP(bonds[[#This Row],[worksheet get]],bonds[[#Headers],[nxt_call_dt]])*1</f>
        <v>46174</v>
      </c>
      <c r="G94" s="2" t="str" cm="1">
        <f t="array" ref="G94">_xll.BDP(bonds[[#This Row],[worksheet get]],bonds[[#Headers],[mty_typ]])</f>
        <v>PERP/CALL</v>
      </c>
      <c r="H94" s="2" t="str" cm="1">
        <f t="array" ref="H94">_xll.BDP(bonds[[#This Row],[worksheet get]],bonds[[#Headers],[crncy]])</f>
        <v>EUR</v>
      </c>
      <c r="I94" s="8" cm="1">
        <f t="array" ref="I94">_xll.BDP(bonds[[#This Row],[worksheet get]],bonds[[#Headers],[amt_outstanding]])</f>
        <v>500000000</v>
      </c>
      <c r="J94" s="2" t="str" cm="1">
        <f t="array" ref="J94">_xll.BDP(bonds[[#This Row],[worksheet get]],bonds[[#Headers],[industry_sector]])</f>
        <v>Utilities</v>
      </c>
      <c r="K94" s="2" t="str">
        <f>bonds[[#This Row],[security name]]&amp;" nc-"&amp;RIGHT(YEAR(bonds[[#This Row],[nxt_call_dt]]),2)</f>
        <v>SEVFP 1 5/8 PERP nc-26</v>
      </c>
      <c r="L94" s="11" cm="1">
        <f t="array" ref="L94">_xll.BDP(bonds[[#This Row],[worksheet get]],bonds[[#Headers],[yas_ispread]])</f>
        <v>290.73825098184477</v>
      </c>
      <c r="M94" s="11" cm="1">
        <f t="array" ref="M94">_xll.BDP(bonds[[#This Row],[worksheet get]],bonds[[#Headers],[blp_i_sprd_mid]])</f>
        <v>295.866943359375</v>
      </c>
      <c r="N94" s="2" t="str" cm="1">
        <f t="array" ref="N94">_xll.BDP(bonds[[#This Row],[worksheet get]],bonds[[#Headers],[rtg_moody]])</f>
        <v>Baa3</v>
      </c>
      <c r="O94" s="2" t="str" cm="1">
        <f t="array" ref="O94">_xll.BDP(bonds[[#This Row],[worksheet get]],bonds[[#Headers],[rtg_sp]])</f>
        <v>#N/A N/A</v>
      </c>
      <c r="P94" s="2" t="str" cm="1">
        <f t="array" ref="P94">_xll.BDP(bonds[[#This Row],[worksheet get]],bonds[[#Headers],[bb_composite]])</f>
        <v>NR</v>
      </c>
      <c r="Q94" s="13" cm="1">
        <f t="array" ref="Q94">_xll.BDP(bonds[[#This Row],[worksheet get]],"interval_avg","calc_interval=30d","market_data_override=blp_i_sprd_mid")</f>
        <v>295.64120689655169</v>
      </c>
      <c r="R94" s="13" cm="1">
        <f t="array" ref="R94">_xll.BDP(bonds[[#This Row],[worksheet get]],"interval_std_dev","calc_interval=30d","market_data_override=blp_i_sprd_mid")</f>
        <v>15.57526208763506</v>
      </c>
      <c r="S94" s="13" cm="1">
        <f t="array" ref="S94">_xll.BDP(bonds[[#This Row],[worksheet get]],"interval_low","calc_interval=30d","market_data_override=blp_i_sprd_mid")</f>
        <v>258.43</v>
      </c>
      <c r="T94" s="13" cm="1">
        <f t="array" ref="T94">_xll.BDP(bonds[[#This Row],[worksheet get]],"interval_high","calc_interval=30d","market_data_override=blp_i_sprd_mid")</f>
        <v>325.11799999999999</v>
      </c>
      <c r="U94" s="13" t="str" cm="1">
        <f t="array" ref="U94">_xll.BDP(bonds[[#This Row],[worksheet get]],bonds[[#Headers],[green_bond_loan_indicator]])</f>
        <v>N</v>
      </c>
    </row>
    <row r="95" spans="1:21" x14ac:dyDescent="0.25">
      <c r="A95" s="2" t="s">
        <v>211</v>
      </c>
      <c r="B95" s="2" t="str" cm="1">
        <f t="array" ref="B95">_xll.BDP(bonds[[#This Row],[worksheet get]],bonds[[#Headers],[ID_ISIN]])</f>
        <v>FR0011697010</v>
      </c>
      <c r="C95" s="2" t="str" cm="1">
        <f t="array" ref="C95">_xll.BDP(bonds[[#This Row],[worksheet get]],bonds[[#Headers],[security name]])</f>
        <v>EDF 4 1/8 PERP</v>
      </c>
      <c r="D95" s="2" t="str" cm="1">
        <f t="array" ref="D95">_xll.BDP(bonds[[#This Row],[worksheet get]],bonds[[#Headers],[ticker]])</f>
        <v>EDF</v>
      </c>
      <c r="E95" s="2" cm="1">
        <f t="array" ref="E95">_xll.BDP(bonds[[#This Row],[worksheet get]],bonds[[#Headers],[coupon]])</f>
        <v>4.125</v>
      </c>
      <c r="F95" s="7" cm="1">
        <f t="array" ref="F95">_xll.BDP(bonds[[#This Row],[worksheet get]],bonds[[#Headers],[nxt_call_dt]])*1</f>
        <v>44583</v>
      </c>
      <c r="G95" s="2" t="str" cm="1">
        <f t="array" ref="G95">_xll.BDP(bonds[[#This Row],[worksheet get]],bonds[[#Headers],[mty_typ]])</f>
        <v>PERP/CALL</v>
      </c>
      <c r="H95" s="2" t="str" cm="1">
        <f t="array" ref="H95">_xll.BDP(bonds[[#This Row],[worksheet get]],bonds[[#Headers],[crncy]])</f>
        <v>EUR</v>
      </c>
      <c r="I95" s="8" cm="1">
        <f t="array" ref="I95">_xll.BDP(bonds[[#This Row],[worksheet get]],bonds[[#Headers],[amt_outstanding]])</f>
        <v>266900000</v>
      </c>
      <c r="J95" s="2" t="str" cm="1">
        <f t="array" ref="J95">_xll.BDP(bonds[[#This Row],[worksheet get]],bonds[[#Headers],[industry_sector]])</f>
        <v>Utilities</v>
      </c>
      <c r="K95" s="2" t="str">
        <f>bonds[[#This Row],[security name]]&amp;" nc-"&amp;RIGHT(YEAR(bonds[[#This Row],[nxt_call_dt]]),2)</f>
        <v>EDF 4 1/8 PERP nc-22</v>
      </c>
      <c r="L95" s="11" cm="1">
        <f t="array" ref="L95">_xll.BDP(bonds[[#This Row],[worksheet get]],bonds[[#Headers],[yas_ispread]])</f>
        <v>218.00190851638183</v>
      </c>
      <c r="M95" s="11" cm="1">
        <f t="array" ref="M95">_xll.BDP(bonds[[#This Row],[worksheet get]],bonds[[#Headers],[blp_i_sprd_mid]])</f>
        <v>217.90646362304688</v>
      </c>
      <c r="N95" s="2" t="str" cm="1">
        <f t="array" ref="N95">_xll.BDP(bonds[[#This Row],[worksheet get]],bonds[[#Headers],[rtg_moody]])</f>
        <v>Baa3</v>
      </c>
      <c r="O95" s="2" t="str" cm="1">
        <f t="array" ref="O95">_xll.BDP(bonds[[#This Row],[worksheet get]],bonds[[#Headers],[rtg_sp]])</f>
        <v>BB-</v>
      </c>
      <c r="P95" s="2" t="str" cm="1">
        <f t="array" ref="P95">_xll.BDP(bonds[[#This Row],[worksheet get]],bonds[[#Headers],[bb_composite]])</f>
        <v>BB+</v>
      </c>
      <c r="Q95" s="13" cm="1">
        <f t="array" ref="Q95">_xll.BDP(bonds[[#This Row],[worksheet get]],"interval_avg","calc_interval=30d","market_data_override=blp_i_sprd_mid")</f>
        <v>309.33093103448277</v>
      </c>
      <c r="R95" s="13" cm="1">
        <f t="array" ref="R95">_xll.BDP(bonds[[#This Row],[worksheet get]],"interval_std_dev","calc_interval=30d","market_data_override=blp_i_sprd_mid")</f>
        <v>28.102943812413059</v>
      </c>
      <c r="S95" s="13" cm="1">
        <f t="array" ref="S95">_xll.BDP(bonds[[#This Row],[worksheet get]],"interval_low","calc_interval=30d","market_data_override=blp_i_sprd_mid")</f>
        <v>232.60300000000001</v>
      </c>
      <c r="T95" s="13" cm="1">
        <f t="array" ref="T95">_xll.BDP(bonds[[#This Row],[worksheet get]],"interval_high","calc_interval=30d","market_data_override=blp_i_sprd_mid")</f>
        <v>348.53500000000003</v>
      </c>
      <c r="U95" s="13" t="str" cm="1">
        <f t="array" ref="U95">_xll.BDP(bonds[[#This Row],[worksheet get]],bonds[[#Headers],[green_bond_loan_indicator]])</f>
        <v>N</v>
      </c>
    </row>
    <row r="96" spans="1:21" x14ac:dyDescent="0.25">
      <c r="A96" s="2" t="s">
        <v>212</v>
      </c>
      <c r="B96" s="2" t="str" cm="1">
        <f t="array" ref="B96">_xll.BDP(bonds[[#This Row],[worksheet get]],bonds[[#Headers],[ID_ISIN]])</f>
        <v>FR0013367612</v>
      </c>
      <c r="C96" s="2" t="str" cm="1">
        <f t="array" ref="C96">_xll.BDP(bonds[[#This Row],[worksheet get]],bonds[[#Headers],[security name]])</f>
        <v>EDF 4 PERP</v>
      </c>
      <c r="D96" s="2" t="str" cm="1">
        <f t="array" ref="D96">_xll.BDP(bonds[[#This Row],[worksheet get]],bonds[[#Headers],[ticker]])</f>
        <v>EDF</v>
      </c>
      <c r="E96" s="2" cm="1">
        <f t="array" ref="E96">_xll.BDP(bonds[[#This Row],[worksheet get]],bonds[[#Headers],[coupon]])</f>
        <v>4</v>
      </c>
      <c r="F96" s="7" cm="1">
        <f t="array" ref="F96">_xll.BDP(bonds[[#This Row],[worksheet get]],bonds[[#Headers],[nxt_call_dt]])*1</f>
        <v>45477</v>
      </c>
      <c r="G96" s="2" t="str" cm="1">
        <f t="array" ref="G96">_xll.BDP(bonds[[#This Row],[worksheet get]],bonds[[#Headers],[mty_typ]])</f>
        <v>PERP/CALL</v>
      </c>
      <c r="H96" s="2" t="str" cm="1">
        <f t="array" ref="H96">_xll.BDP(bonds[[#This Row],[worksheet get]],bonds[[#Headers],[crncy]])</f>
        <v>EUR</v>
      </c>
      <c r="I96" s="8" cm="1">
        <f t="array" ref="I96">_xll.BDP(bonds[[#This Row],[worksheet get]],bonds[[#Headers],[amt_outstanding]])</f>
        <v>1250000000</v>
      </c>
      <c r="J96" s="2" t="str" cm="1">
        <f t="array" ref="J96">_xll.BDP(bonds[[#This Row],[worksheet get]],bonds[[#Headers],[industry_sector]])</f>
        <v>Utilities</v>
      </c>
      <c r="K96" s="2" t="str">
        <f>bonds[[#This Row],[security name]]&amp;" nc-"&amp;RIGHT(YEAR(bonds[[#This Row],[nxt_call_dt]]),2)</f>
        <v>EDF 4 PERP nc-24</v>
      </c>
      <c r="L96" s="11" cm="1">
        <f t="array" ref="L96">_xll.BDP(bonds[[#This Row],[worksheet get]],bonds[[#Headers],[yas_ispread]])</f>
        <v>325.6167422385106</v>
      </c>
      <c r="M96" s="11" cm="1">
        <f t="array" ref="M96">_xll.BDP(bonds[[#This Row],[worksheet get]],bonds[[#Headers],[blp_i_sprd_mid]])</f>
        <v>319.35366821289063</v>
      </c>
      <c r="N96" s="2" t="str" cm="1">
        <f t="array" ref="N96">_xll.BDP(bonds[[#This Row],[worksheet get]],bonds[[#Headers],[rtg_moody]])</f>
        <v>Baa3</v>
      </c>
      <c r="O96" s="2" t="str" cm="1">
        <f t="array" ref="O96">_xll.BDP(bonds[[#This Row],[worksheet get]],bonds[[#Headers],[rtg_sp]])</f>
        <v>BB-</v>
      </c>
      <c r="P96" s="2" t="str" cm="1">
        <f t="array" ref="P96">_xll.BDP(bonds[[#This Row],[worksheet get]],bonds[[#Headers],[bb_composite]])</f>
        <v>BB+</v>
      </c>
      <c r="Q96" s="13" cm="1">
        <f t="array" ref="Q96">_xll.BDP(bonds[[#This Row],[worksheet get]],"interval_avg","calc_interval=30d","market_data_override=blp_i_sprd_mid")</f>
        <v>372.17444827586201</v>
      </c>
      <c r="R96" s="13" cm="1">
        <f t="array" ref="R96">_xll.BDP(bonds[[#This Row],[worksheet get]],"interval_std_dev","calc_interval=30d","market_data_override=blp_i_sprd_mid")</f>
        <v>30.622221922493523</v>
      </c>
      <c r="S96" s="13" cm="1">
        <f t="array" ref="S96">_xll.BDP(bonds[[#This Row],[worksheet get]],"interval_low","calc_interval=30d","market_data_override=blp_i_sprd_mid")</f>
        <v>304.93799999999999</v>
      </c>
      <c r="T96" s="13" cm="1">
        <f t="array" ref="T96">_xll.BDP(bonds[[#This Row],[worksheet get]],"interval_high","calc_interval=30d","market_data_override=blp_i_sprd_mid")</f>
        <v>440.56400000000002</v>
      </c>
      <c r="U96" s="13" t="str" cm="1">
        <f t="array" ref="U96">_xll.BDP(bonds[[#This Row],[worksheet get]],bonds[[#Headers],[green_bond_loan_indicator]])</f>
        <v>N</v>
      </c>
    </row>
    <row r="97" spans="1:21" x14ac:dyDescent="0.25">
      <c r="A97" s="2" t="s">
        <v>213</v>
      </c>
      <c r="B97" s="2" t="str" cm="1">
        <f t="array" ref="B97">_xll.BDP(bonds[[#This Row],[worksheet get]],bonds[[#Headers],[ID_ISIN]])</f>
        <v>FR0011401751</v>
      </c>
      <c r="C97" s="2" t="str" cm="1">
        <f t="array" ref="C97">_xll.BDP(bonds[[#This Row],[worksheet get]],bonds[[#Headers],[security name]])</f>
        <v>EDF 5 3/8 PERP</v>
      </c>
      <c r="D97" s="2" t="str" cm="1">
        <f t="array" ref="D97">_xll.BDP(bonds[[#This Row],[worksheet get]],bonds[[#Headers],[ticker]])</f>
        <v>EDF</v>
      </c>
      <c r="E97" s="2" cm="1">
        <f t="array" ref="E97">_xll.BDP(bonds[[#This Row],[worksheet get]],bonds[[#Headers],[coupon]])</f>
        <v>5.375</v>
      </c>
      <c r="F97" s="7" cm="1">
        <f t="array" ref="F97">_xll.BDP(bonds[[#This Row],[worksheet get]],bonds[[#Headers],[nxt_call_dt]])*1</f>
        <v>45686</v>
      </c>
      <c r="G97" s="2" t="str" cm="1">
        <f t="array" ref="G97">_xll.BDP(bonds[[#This Row],[worksheet get]],bonds[[#Headers],[mty_typ]])</f>
        <v>PERP/CALL</v>
      </c>
      <c r="H97" s="2" t="str" cm="1">
        <f t="array" ref="H97">_xll.BDP(bonds[[#This Row],[worksheet get]],bonds[[#Headers],[crncy]])</f>
        <v>EUR</v>
      </c>
      <c r="I97" s="8" cm="1">
        <f t="array" ref="I97">_xll.BDP(bonds[[#This Row],[worksheet get]],bonds[[#Headers],[amt_outstanding]])</f>
        <v>1250000000</v>
      </c>
      <c r="J97" s="2" t="str" cm="1">
        <f t="array" ref="J97">_xll.BDP(bonds[[#This Row],[worksheet get]],bonds[[#Headers],[industry_sector]])</f>
        <v>Utilities</v>
      </c>
      <c r="K97" s="2" t="str">
        <f>bonds[[#This Row],[security name]]&amp;" nc-"&amp;RIGHT(YEAR(bonds[[#This Row],[nxt_call_dt]]),2)</f>
        <v>EDF 5 3/8 PERP nc-25</v>
      </c>
      <c r="L97" s="11" cm="1">
        <f t="array" ref="L97">_xll.BDP(bonds[[#This Row],[worksheet get]],bonds[[#Headers],[yas_ispread]])</f>
        <v>346.33056269117748</v>
      </c>
      <c r="M97" s="11" cm="1">
        <f t="array" ref="M97">_xll.BDP(bonds[[#This Row],[worksheet get]],bonds[[#Headers],[blp_i_sprd_mid]])</f>
        <v>346.4422607421875</v>
      </c>
      <c r="N97" s="2" t="str" cm="1">
        <f t="array" ref="N97">_xll.BDP(bonds[[#This Row],[worksheet get]],bonds[[#Headers],[rtg_moody]])</f>
        <v>Baa3</v>
      </c>
      <c r="O97" s="2" t="str" cm="1">
        <f t="array" ref="O97">_xll.BDP(bonds[[#This Row],[worksheet get]],bonds[[#Headers],[rtg_sp]])</f>
        <v>BB-</v>
      </c>
      <c r="P97" s="2" t="str" cm="1">
        <f t="array" ref="P97">_xll.BDP(bonds[[#This Row],[worksheet get]],bonds[[#Headers],[bb_composite]])</f>
        <v>BB+</v>
      </c>
      <c r="Q97" s="13" cm="1">
        <f t="array" ref="Q97">_xll.BDP(bonds[[#This Row],[worksheet get]],"interval_avg","calc_interval=30d","market_data_override=blp_i_sprd_mid")</f>
        <v>388.19072413793106</v>
      </c>
      <c r="R97" s="13" cm="1">
        <f t="array" ref="R97">_xll.BDP(bonds[[#This Row],[worksheet get]],"interval_std_dev","calc_interval=30d","market_data_override=blp_i_sprd_mid")</f>
        <v>30.077562535285992</v>
      </c>
      <c r="S97" s="13" cm="1">
        <f t="array" ref="S97">_xll.BDP(bonds[[#This Row],[worksheet get]],"interval_low","calc_interval=30d","market_data_override=blp_i_sprd_mid")</f>
        <v>319.52499999999998</v>
      </c>
      <c r="T97" s="13" cm="1">
        <f t="array" ref="T97">_xll.BDP(bonds[[#This Row],[worksheet get]],"interval_high","calc_interval=30d","market_data_override=blp_i_sprd_mid")</f>
        <v>453.75400000000002</v>
      </c>
      <c r="U97" s="13" t="str" cm="1">
        <f t="array" ref="U97">_xll.BDP(bonds[[#This Row],[worksheet get]],bonds[[#Headers],[green_bond_loan_indicator]])</f>
        <v>N</v>
      </c>
    </row>
    <row r="98" spans="1:21" x14ac:dyDescent="0.25">
      <c r="A98" s="2" t="s">
        <v>214</v>
      </c>
      <c r="B98" s="2" t="str" cm="1">
        <f t="array" ref="B98">_xll.BDP(bonds[[#This Row],[worksheet get]],bonds[[#Headers],[ID_ISIN]])</f>
        <v>FR0011697028</v>
      </c>
      <c r="C98" s="2" t="str" cm="1">
        <f t="array" ref="C98">_xll.BDP(bonds[[#This Row],[worksheet get]],bonds[[#Headers],[security name]])</f>
        <v>EDF 5 PERP</v>
      </c>
      <c r="D98" s="2" t="str" cm="1">
        <f t="array" ref="D98">_xll.BDP(bonds[[#This Row],[worksheet get]],bonds[[#Headers],[ticker]])</f>
        <v>EDF</v>
      </c>
      <c r="E98" s="2" cm="1">
        <f t="array" ref="E98">_xll.BDP(bonds[[#This Row],[worksheet get]],bonds[[#Headers],[coupon]])</f>
        <v>5</v>
      </c>
      <c r="F98" s="7" cm="1">
        <f t="array" ref="F98">_xll.BDP(bonds[[#This Row],[worksheet get]],bonds[[#Headers],[nxt_call_dt]])*1</f>
        <v>46044</v>
      </c>
      <c r="G98" s="2" t="str" cm="1">
        <f t="array" ref="G98">_xll.BDP(bonds[[#This Row],[worksheet get]],bonds[[#Headers],[mty_typ]])</f>
        <v>PERP/CALL</v>
      </c>
      <c r="H98" s="2" t="str" cm="1">
        <f t="array" ref="H98">_xll.BDP(bonds[[#This Row],[worksheet get]],bonds[[#Headers],[crncy]])</f>
        <v>EUR</v>
      </c>
      <c r="I98" s="8" cm="1">
        <f t="array" ref="I98">_xll.BDP(bonds[[#This Row],[worksheet get]],bonds[[#Headers],[amt_outstanding]])</f>
        <v>1000000000</v>
      </c>
      <c r="J98" s="2" t="str" cm="1">
        <f t="array" ref="J98">_xll.BDP(bonds[[#This Row],[worksheet get]],bonds[[#Headers],[industry_sector]])</f>
        <v>Utilities</v>
      </c>
      <c r="K98" s="2" t="str">
        <f>bonds[[#This Row],[security name]]&amp;" nc-"&amp;RIGHT(YEAR(bonds[[#This Row],[nxt_call_dt]]),2)</f>
        <v>EDF 5 PERP nc-26</v>
      </c>
      <c r="L98" s="11" cm="1">
        <f t="array" ref="L98">_xll.BDP(bonds[[#This Row],[worksheet get]],bonds[[#Headers],[yas_ispread]])</f>
        <v>356.62544195575106</v>
      </c>
      <c r="M98" s="11" cm="1">
        <f t="array" ref="M98">_xll.BDP(bonds[[#This Row],[worksheet get]],bonds[[#Headers],[blp_i_sprd_mid]])</f>
        <v>356.2625732421875</v>
      </c>
      <c r="N98" s="2" t="str" cm="1">
        <f t="array" ref="N98">_xll.BDP(bonds[[#This Row],[worksheet get]],bonds[[#Headers],[rtg_moody]])</f>
        <v>Baa3</v>
      </c>
      <c r="O98" s="2" t="str" cm="1">
        <f t="array" ref="O98">_xll.BDP(bonds[[#This Row],[worksheet get]],bonds[[#Headers],[rtg_sp]])</f>
        <v>BB-</v>
      </c>
      <c r="P98" s="2" t="str" cm="1">
        <f t="array" ref="P98">_xll.BDP(bonds[[#This Row],[worksheet get]],bonds[[#Headers],[bb_composite]])</f>
        <v>BB+</v>
      </c>
      <c r="Q98" s="13" cm="1">
        <f t="array" ref="Q98">_xll.BDP(bonds[[#This Row],[worksheet get]],"interval_avg","calc_interval=30d","market_data_override=blp_i_sprd_mid")</f>
        <v>394.94972413793096</v>
      </c>
      <c r="R98" s="13" cm="1">
        <f t="array" ref="R98">_xll.BDP(bonds[[#This Row],[worksheet get]],"interval_std_dev","calc_interval=30d","market_data_override=blp_i_sprd_mid")</f>
        <v>27.641432645702292</v>
      </c>
      <c r="S98" s="13" cm="1">
        <f t="array" ref="S98">_xll.BDP(bonds[[#This Row],[worksheet get]],"interval_low","calc_interval=30d","market_data_override=blp_i_sprd_mid")</f>
        <v>333.58199999999999</v>
      </c>
      <c r="T98" s="13" cm="1">
        <f t="array" ref="T98">_xll.BDP(bonds[[#This Row],[worksheet get]],"interval_high","calc_interval=30d","market_data_override=blp_i_sprd_mid")</f>
        <v>459.36399999999998</v>
      </c>
      <c r="U98" s="13" t="str" cm="1">
        <f t="array" ref="U98">_xll.BDP(bonds[[#This Row],[worksheet get]],bonds[[#Headers],[green_bond_loan_indicator]])</f>
        <v>N</v>
      </c>
    </row>
    <row r="99" spans="1:21" x14ac:dyDescent="0.25">
      <c r="A99" s="2" t="s">
        <v>215</v>
      </c>
      <c r="B99" s="2" t="str" cm="1">
        <f t="array" ref="B99">_xll.BDP(bonds[[#This Row],[worksheet get]],bonds[[#Headers],[ID_ISIN]])</f>
        <v>FR0013464922</v>
      </c>
      <c r="C99" s="2" t="str" cm="1">
        <f t="array" ref="C99">_xll.BDP(bonds[[#This Row],[worksheet get]],bonds[[#Headers],[security name]])</f>
        <v>EDF 3 PERP</v>
      </c>
      <c r="D99" s="2" t="str" cm="1">
        <f t="array" ref="D99">_xll.BDP(bonds[[#This Row],[worksheet get]],bonds[[#Headers],[ticker]])</f>
        <v>EDF</v>
      </c>
      <c r="E99" s="2" cm="1">
        <f t="array" ref="E99">_xll.BDP(bonds[[#This Row],[worksheet get]],bonds[[#Headers],[coupon]])</f>
        <v>3</v>
      </c>
      <c r="F99" s="7" cm="1">
        <f t="array" ref="F99">_xll.BDP(bonds[[#This Row],[worksheet get]],bonds[[#Headers],[nxt_call_dt]])*1</f>
        <v>46633</v>
      </c>
      <c r="G99" s="2" t="str" cm="1">
        <f t="array" ref="G99">_xll.BDP(bonds[[#This Row],[worksheet get]],bonds[[#Headers],[mty_typ]])</f>
        <v>PERP/CALL</v>
      </c>
      <c r="H99" s="2" t="str" cm="1">
        <f t="array" ref="H99">_xll.BDP(bonds[[#This Row],[worksheet get]],bonds[[#Headers],[crncy]])</f>
        <v>EUR</v>
      </c>
      <c r="I99" s="8" cm="1">
        <f t="array" ref="I99">_xll.BDP(bonds[[#This Row],[worksheet get]],bonds[[#Headers],[amt_outstanding]])</f>
        <v>500000000</v>
      </c>
      <c r="J99" s="2" t="str" cm="1">
        <f t="array" ref="J99">_xll.BDP(bonds[[#This Row],[worksheet get]],bonds[[#Headers],[industry_sector]])</f>
        <v>Utilities</v>
      </c>
      <c r="K99" s="2" t="str">
        <f>bonds[[#This Row],[security name]]&amp;" nc-"&amp;RIGHT(YEAR(bonds[[#This Row],[nxt_call_dt]]),2)</f>
        <v>EDF 3 PERP nc-27</v>
      </c>
      <c r="L99" s="11" cm="1">
        <f t="array" ref="L99">_xll.BDP(bonds[[#This Row],[worksheet get]],bonds[[#Headers],[yas_ispread]])</f>
        <v>370.21057063817591</v>
      </c>
      <c r="M99" s="11" cm="1">
        <f t="array" ref="M99">_xll.BDP(bonds[[#This Row],[worksheet get]],bonds[[#Headers],[blp_i_sprd_mid]])</f>
        <v>370.10177612304688</v>
      </c>
      <c r="N99" s="2" t="str" cm="1">
        <f t="array" ref="N99">_xll.BDP(bonds[[#This Row],[worksheet get]],bonds[[#Headers],[rtg_moody]])</f>
        <v>Baa3</v>
      </c>
      <c r="O99" s="2" t="str" cm="1">
        <f t="array" ref="O99">_xll.BDP(bonds[[#This Row],[worksheet get]],bonds[[#Headers],[rtg_sp]])</f>
        <v>BB-</v>
      </c>
      <c r="P99" s="2" t="str" cm="1">
        <f t="array" ref="P99">_xll.BDP(bonds[[#This Row],[worksheet get]],bonds[[#Headers],[bb_composite]])</f>
        <v>BB+</v>
      </c>
      <c r="Q99" s="13" cm="1">
        <f t="array" ref="Q99">_xll.BDP(bonds[[#This Row],[worksheet get]],"interval_avg","calc_interval=30d","market_data_override=blp_i_sprd_mid")</f>
        <v>385.08448275862065</v>
      </c>
      <c r="R99" s="13" cm="1">
        <f t="array" ref="R99">_xll.BDP(bonds[[#This Row],[worksheet get]],"interval_std_dev","calc_interval=30d","market_data_override=blp_i_sprd_mid")</f>
        <v>26.18475073754173</v>
      </c>
      <c r="S99" s="13" cm="1">
        <f t="array" ref="S99">_xll.BDP(bonds[[#This Row],[worksheet get]],"interval_low","calc_interval=30d","market_data_override=blp_i_sprd_mid")</f>
        <v>331.25099999999998</v>
      </c>
      <c r="T99" s="13" cm="1">
        <f t="array" ref="T99">_xll.BDP(bonds[[#This Row],[worksheet get]],"interval_high","calc_interval=30d","market_data_override=blp_i_sprd_mid")</f>
        <v>437.26499999999999</v>
      </c>
      <c r="U99" s="13" t="str" cm="1">
        <f t="array" ref="U99">_xll.BDP(bonds[[#This Row],[worksheet get]],bonds[[#Headers],[green_bond_loan_indicator]])</f>
        <v>N</v>
      </c>
    </row>
    <row r="100" spans="1:21" x14ac:dyDescent="0.25">
      <c r="A100" s="2" t="s">
        <v>216</v>
      </c>
      <c r="B100" s="2" t="str" cm="1">
        <f t="array" ref="B100">_xll.BDP(bonds[[#This Row],[worksheet get]],bonds[[#Headers],[ID_ISIN]])</f>
        <v>FR0011401728</v>
      </c>
      <c r="C100" s="2" t="str" cm="1">
        <f t="array" ref="C100">_xll.BDP(bonds[[#This Row],[worksheet get]],bonds[[#Headers],[security name]])</f>
        <v>EDF 6 PERP</v>
      </c>
      <c r="D100" s="2" t="str" cm="1">
        <f t="array" ref="D100">_xll.BDP(bonds[[#This Row],[worksheet get]],bonds[[#Headers],[ticker]])</f>
        <v>EDF</v>
      </c>
      <c r="E100" s="2" cm="1">
        <f t="array" ref="E100">_xll.BDP(bonds[[#This Row],[worksheet get]],bonds[[#Headers],[coupon]])</f>
        <v>6</v>
      </c>
      <c r="F100" s="7" cm="1">
        <f t="array" ref="F100">_xll.BDP(bonds[[#This Row],[worksheet get]],bonds[[#Headers],[nxt_call_dt]])*1</f>
        <v>46051</v>
      </c>
      <c r="G100" s="2" t="str" cm="1">
        <f t="array" ref="G100">_xll.BDP(bonds[[#This Row],[worksheet get]],bonds[[#Headers],[mty_typ]])</f>
        <v>PERP/CALL</v>
      </c>
      <c r="H100" s="2" t="str" cm="1">
        <f t="array" ref="H100">_xll.BDP(bonds[[#This Row],[worksheet get]],bonds[[#Headers],[crncy]])</f>
        <v>GBP</v>
      </c>
      <c r="I100" s="8" cm="1">
        <f t="array" ref="I100">_xll.BDP(bonds[[#This Row],[worksheet get]],bonds[[#Headers],[amt_outstanding]])</f>
        <v>1250000000</v>
      </c>
      <c r="J100" s="2" t="str" cm="1">
        <f t="array" ref="J100">_xll.BDP(bonds[[#This Row],[worksheet get]],bonds[[#Headers],[industry_sector]])</f>
        <v>Utilities</v>
      </c>
      <c r="K100" s="2" t="str">
        <f>bonds[[#This Row],[security name]]&amp;" nc-"&amp;RIGHT(YEAR(bonds[[#This Row],[nxt_call_dt]]),2)</f>
        <v>EDF 6 PERP nc-26</v>
      </c>
      <c r="L100" s="11" cm="1">
        <f t="array" ref="L100">_xll.BDP(bonds[[#This Row],[worksheet get]],bonds[[#Headers],[yas_ispread]])</f>
        <v>419.85115699899825</v>
      </c>
      <c r="M100" s="11" cm="1">
        <f t="array" ref="M100">_xll.BDP(bonds[[#This Row],[worksheet get]],bonds[[#Headers],[blp_i_sprd_mid]])</f>
        <v>419.72119140625</v>
      </c>
      <c r="N100" s="2" t="str" cm="1">
        <f t="array" ref="N100">_xll.BDP(bonds[[#This Row],[worksheet get]],bonds[[#Headers],[rtg_moody]])</f>
        <v>Baa3</v>
      </c>
      <c r="O100" s="2" t="str" cm="1">
        <f t="array" ref="O100">_xll.BDP(bonds[[#This Row],[worksheet get]],bonds[[#Headers],[rtg_sp]])</f>
        <v>BB-</v>
      </c>
      <c r="P100" s="2" t="str" cm="1">
        <f t="array" ref="P100">_xll.BDP(bonds[[#This Row],[worksheet get]],bonds[[#Headers],[bb_composite]])</f>
        <v>BB+</v>
      </c>
      <c r="Q100" s="13" cm="1">
        <f t="array" ref="Q100">_xll.BDP(bonds[[#This Row],[worksheet get]],"interval_avg","calc_interval=30d","market_data_override=blp_i_sprd_mid")</f>
        <v>448.35717857142856</v>
      </c>
      <c r="R100" s="13" cm="1">
        <f t="array" ref="R100">_xll.BDP(bonds[[#This Row],[worksheet get]],"interval_std_dev","calc_interval=30d","market_data_override=blp_i_sprd_mid")</f>
        <v>23.251290192881726</v>
      </c>
      <c r="S100" s="13" cm="1">
        <f t="array" ref="S100">_xll.BDP(bonds[[#This Row],[worksheet get]],"interval_low","calc_interval=30d","market_data_override=blp_i_sprd_mid")</f>
        <v>400.04399999999998</v>
      </c>
      <c r="T100" s="13" cm="1">
        <f t="array" ref="T100">_xll.BDP(bonds[[#This Row],[worksheet get]],"interval_high","calc_interval=30d","market_data_override=blp_i_sprd_mid")</f>
        <v>509.36900000000003</v>
      </c>
      <c r="U100" s="13" t="str" cm="1">
        <f t="array" ref="U100">_xll.BDP(bonds[[#This Row],[worksheet get]],bonds[[#Headers],[green_bond_loan_indicator]])</f>
        <v>N</v>
      </c>
    </row>
    <row r="101" spans="1:21" x14ac:dyDescent="0.25">
      <c r="A101" s="2" t="s">
        <v>217</v>
      </c>
      <c r="B101" s="2" t="str" cm="1">
        <f t="array" ref="B101">_xll.BDP(bonds[[#This Row],[worksheet get]],bonds[[#Headers],[ID_ISIN]])</f>
        <v>FR0011700293</v>
      </c>
      <c r="C101" s="2" t="str" cm="1">
        <f t="array" ref="C101">_xll.BDP(bonds[[#This Row],[worksheet get]],bonds[[#Headers],[security name]])</f>
        <v>EDF 5 7/8 PERP</v>
      </c>
      <c r="D101" s="2" t="str" cm="1">
        <f t="array" ref="D101">_xll.BDP(bonds[[#This Row],[worksheet get]],bonds[[#Headers],[ticker]])</f>
        <v>EDF</v>
      </c>
      <c r="E101" s="2" cm="1">
        <f t="array" ref="E101">_xll.BDP(bonds[[#This Row],[worksheet get]],bonds[[#Headers],[coupon]])</f>
        <v>5.875</v>
      </c>
      <c r="F101" s="7" cm="1">
        <f t="array" ref="F101">_xll.BDP(bonds[[#This Row],[worksheet get]],bonds[[#Headers],[nxt_call_dt]])*1</f>
        <v>47140</v>
      </c>
      <c r="G101" s="2" t="str" cm="1">
        <f t="array" ref="G101">_xll.BDP(bonds[[#This Row],[worksheet get]],bonds[[#Headers],[mty_typ]])</f>
        <v>PERP/CALL</v>
      </c>
      <c r="H101" s="2" t="str" cm="1">
        <f t="array" ref="H101">_xll.BDP(bonds[[#This Row],[worksheet get]],bonds[[#Headers],[crncy]])</f>
        <v>GBP</v>
      </c>
      <c r="I101" s="8" cm="1">
        <f t="array" ref="I101">_xll.BDP(bonds[[#This Row],[worksheet get]],bonds[[#Headers],[amt_outstanding]])</f>
        <v>750000000</v>
      </c>
      <c r="J101" s="2" t="str" cm="1">
        <f t="array" ref="J101">_xll.BDP(bonds[[#This Row],[worksheet get]],bonds[[#Headers],[industry_sector]])</f>
        <v>Utilities</v>
      </c>
      <c r="K101" s="2" t="str">
        <f>bonds[[#This Row],[security name]]&amp;" nc-"&amp;RIGHT(YEAR(bonds[[#This Row],[nxt_call_dt]]),2)</f>
        <v>EDF 5 7/8 PERP nc-29</v>
      </c>
      <c r="L101" s="11" cm="1">
        <f t="array" ref="L101">_xll.BDP(bonds[[#This Row],[worksheet get]],bonds[[#Headers],[yas_ispread]])</f>
        <v>473.57900525205031</v>
      </c>
      <c r="M101" s="11" cm="1">
        <f t="array" ref="M101">_xll.BDP(bonds[[#This Row],[worksheet get]],bonds[[#Headers],[blp_i_sprd_mid]])</f>
        <v>473.55111694335938</v>
      </c>
      <c r="N101" s="2" t="str" cm="1">
        <f t="array" ref="N101">_xll.BDP(bonds[[#This Row],[worksheet get]],bonds[[#Headers],[rtg_moody]])</f>
        <v>Baa3</v>
      </c>
      <c r="O101" s="2" t="str" cm="1">
        <f t="array" ref="O101">_xll.BDP(bonds[[#This Row],[worksheet get]],bonds[[#Headers],[rtg_sp]])</f>
        <v>BB-</v>
      </c>
      <c r="P101" s="2" t="str" cm="1">
        <f t="array" ref="P101">_xll.BDP(bonds[[#This Row],[worksheet get]],bonds[[#Headers],[bb_composite]])</f>
        <v>BB+</v>
      </c>
      <c r="Q101" s="13" cm="1">
        <f t="array" ref="Q101">_xll.BDP(bonds[[#This Row],[worksheet get]],"interval_avg","calc_interval=30d","market_data_override=blp_i_sprd_mid")</f>
        <v>492.85360714285713</v>
      </c>
      <c r="R101" s="13" cm="1">
        <f t="array" ref="R101">_xll.BDP(bonds[[#This Row],[worksheet get]],"interval_std_dev","calc_interval=30d","market_data_override=blp_i_sprd_mid")</f>
        <v>17.994615248764227</v>
      </c>
      <c r="S101" s="13" cm="1">
        <f t="array" ref="S101">_xll.BDP(bonds[[#This Row],[worksheet get]],"interval_low","calc_interval=30d","market_data_override=blp_i_sprd_mid")</f>
        <v>455.666</v>
      </c>
      <c r="T101" s="13" cm="1">
        <f t="array" ref="T101">_xll.BDP(bonds[[#This Row],[worksheet get]],"interval_high","calc_interval=30d","market_data_override=blp_i_sprd_mid")</f>
        <v>538.51800000000003</v>
      </c>
      <c r="U101" s="13" t="str" cm="1">
        <f t="array" ref="U101">_xll.BDP(bonds[[#This Row],[worksheet get]],bonds[[#Headers],[green_bond_loan_indicator]])</f>
        <v>N</v>
      </c>
    </row>
    <row r="102" spans="1:21" x14ac:dyDescent="0.25">
      <c r="A102" s="2" t="s">
        <v>218</v>
      </c>
      <c r="B102" s="2" t="str" cm="1">
        <f t="array" ref="B102">_xll.BDP(bonds[[#This Row],[worksheet get]],bonds[[#Headers],[ID_ISIN]])</f>
        <v>USF2893TAF33</v>
      </c>
      <c r="C102" s="2" t="str" cm="1">
        <f t="array" ref="C102">_xll.BDP(bonds[[#This Row],[worksheet get]],bonds[[#Headers],[security name]])</f>
        <v>EDF 5 1/4 PERP</v>
      </c>
      <c r="D102" s="2" t="str" cm="1">
        <f t="array" ref="D102">_xll.BDP(bonds[[#This Row],[worksheet get]],bonds[[#Headers],[ticker]])</f>
        <v>EDF</v>
      </c>
      <c r="E102" s="2" cm="1">
        <f t="array" ref="E102">_xll.BDP(bonds[[#This Row],[worksheet get]],bonds[[#Headers],[coupon]])</f>
        <v>5.25</v>
      </c>
      <c r="F102" s="7" cm="1">
        <f t="array" ref="F102">_xll.BDP(bonds[[#This Row],[worksheet get]],bonds[[#Headers],[nxt_call_dt]])*1</f>
        <v>44955</v>
      </c>
      <c r="G102" s="2" t="str" cm="1">
        <f t="array" ref="G102">_xll.BDP(bonds[[#This Row],[worksheet get]],bonds[[#Headers],[mty_typ]])</f>
        <v>PERP/CALL</v>
      </c>
      <c r="H102" s="2" t="str" cm="1">
        <f t="array" ref="H102">_xll.BDP(bonds[[#This Row],[worksheet get]],bonds[[#Headers],[crncy]])</f>
        <v>USD</v>
      </c>
      <c r="I102" s="8" cm="1">
        <f t="array" ref="I102">_xll.BDP(bonds[[#This Row],[worksheet get]],bonds[[#Headers],[amt_outstanding]])</f>
        <v>2097614000</v>
      </c>
      <c r="J102" s="2" t="str" cm="1">
        <f t="array" ref="J102">_xll.BDP(bonds[[#This Row],[worksheet get]],bonds[[#Headers],[industry_sector]])</f>
        <v>Utilities</v>
      </c>
      <c r="K102" s="2" t="str">
        <f>bonds[[#This Row],[security name]]&amp;" nc-"&amp;RIGHT(YEAR(bonds[[#This Row],[nxt_call_dt]]),2)</f>
        <v>EDF 5 1/4 PERP nc-23</v>
      </c>
      <c r="L102" s="11" cm="1">
        <f t="array" ref="L102">_xll.BDP(bonds[[#This Row],[worksheet get]],bonds[[#Headers],[yas_ispread]])</f>
        <v>375.60451430941993</v>
      </c>
      <c r="M102" s="11" cm="1">
        <f t="array" ref="M102">_xll.BDP(bonds[[#This Row],[worksheet get]],bonds[[#Headers],[blp_i_sprd_mid]])</f>
        <v>375.03720092773438</v>
      </c>
      <c r="N102" s="2" t="str" cm="1">
        <f t="array" ref="N102">_xll.BDP(bonds[[#This Row],[worksheet get]],bonds[[#Headers],[rtg_moody]])</f>
        <v>Baa3</v>
      </c>
      <c r="O102" s="2" t="str" cm="1">
        <f t="array" ref="O102">_xll.BDP(bonds[[#This Row],[worksheet get]],bonds[[#Headers],[rtg_sp]])</f>
        <v>BB-</v>
      </c>
      <c r="P102" s="2" t="str" cm="1">
        <f t="array" ref="P102">_xll.BDP(bonds[[#This Row],[worksheet get]],bonds[[#Headers],[bb_composite]])</f>
        <v>BB+</v>
      </c>
      <c r="Q102" s="13" cm="1">
        <f t="array" ref="Q102">_xll.BDP(bonds[[#This Row],[worksheet get]],"interval_avg","calc_interval=30d","market_data_override=blp_i_sprd_mid")</f>
        <v>402.76589313543906</v>
      </c>
      <c r="R102" s="13" cm="1">
        <f t="array" ref="R102">_xll.BDP(bonds[[#This Row],[worksheet get]],"interval_std_dev","calc_interval=30d","market_data_override=blp_i_sprd_mid")</f>
        <v>30.0277650227424</v>
      </c>
      <c r="S102" s="13" cm="1">
        <f t="array" ref="S102">_xll.BDP(bonds[[#This Row],[worksheet get]],"interval_low","calc_interval=30d","market_data_override=blp_i_sprd_mid")</f>
        <v>321.48390000000001</v>
      </c>
      <c r="T102" s="13" cm="1">
        <f t="array" ref="T102">_xll.BDP(bonds[[#This Row],[worksheet get]],"interval_high","calc_interval=30d","market_data_override=blp_i_sprd_mid")</f>
        <v>449.3931</v>
      </c>
      <c r="U102" s="13" t="str" cm="1">
        <f t="array" ref="U102">_xll.BDP(bonds[[#This Row],[worksheet get]],bonds[[#Headers],[green_bond_loan_indicator]])</f>
        <v>N</v>
      </c>
    </row>
    <row r="103" spans="1:21" x14ac:dyDescent="0.25">
      <c r="A103" s="2" t="s">
        <v>219</v>
      </c>
      <c r="B103" s="2" t="str" cm="1">
        <f t="array" ref="B103">_xll.BDP(bonds[[#This Row],[worksheet get]],bonds[[#Headers],[ID_ISIN]])</f>
        <v>USF2893TAM83</v>
      </c>
      <c r="C103" s="2" t="str" cm="1">
        <f t="array" ref="C103">_xll.BDP(bonds[[#This Row],[worksheet get]],bonds[[#Headers],[security name]])</f>
        <v>EDF 5 5/8 PERP</v>
      </c>
      <c r="D103" s="2" t="str" cm="1">
        <f t="array" ref="D103">_xll.BDP(bonds[[#This Row],[worksheet get]],bonds[[#Headers],[ticker]])</f>
        <v>EDF</v>
      </c>
      <c r="E103" s="2" cm="1">
        <f t="array" ref="E103">_xll.BDP(bonds[[#This Row],[worksheet get]],bonds[[#Headers],[coupon]])</f>
        <v>5.625</v>
      </c>
      <c r="F103" s="7" cm="1">
        <f t="array" ref="F103">_xll.BDP(bonds[[#This Row],[worksheet get]],bonds[[#Headers],[nxt_call_dt]])*1</f>
        <v>45313</v>
      </c>
      <c r="G103" s="2" t="str" cm="1">
        <f t="array" ref="G103">_xll.BDP(bonds[[#This Row],[worksheet get]],bonds[[#Headers],[mty_typ]])</f>
        <v>PERP/CALL</v>
      </c>
      <c r="H103" s="2" t="str" cm="1">
        <f t="array" ref="H103">_xll.BDP(bonds[[#This Row],[worksheet get]],bonds[[#Headers],[crncy]])</f>
        <v>USD</v>
      </c>
      <c r="I103" s="8" cm="1">
        <f t="array" ref="I103">_xll.BDP(bonds[[#This Row],[worksheet get]],bonds[[#Headers],[amt_outstanding]])</f>
        <v>1500000000</v>
      </c>
      <c r="J103" s="2" t="str" cm="1">
        <f t="array" ref="J103">_xll.BDP(bonds[[#This Row],[worksheet get]],bonds[[#Headers],[industry_sector]])</f>
        <v>Utilities</v>
      </c>
      <c r="K103" s="2" t="str">
        <f>bonds[[#This Row],[security name]]&amp;" nc-"&amp;RIGHT(YEAR(bonds[[#This Row],[nxt_call_dt]]),2)</f>
        <v>EDF 5 5/8 PERP nc-24</v>
      </c>
      <c r="L103" s="11" cm="1">
        <f t="array" ref="L103">_xll.BDP(bonds[[#This Row],[worksheet get]],bonds[[#Headers],[yas_ispread]])</f>
        <v>403.01179612129954</v>
      </c>
      <c r="M103" s="11" cm="1">
        <f t="array" ref="M103">_xll.BDP(bonds[[#This Row],[worksheet get]],bonds[[#Headers],[blp_i_sprd_mid]])</f>
        <v>402.54916381835938</v>
      </c>
      <c r="N103" s="2" t="str" cm="1">
        <f t="array" ref="N103">_xll.BDP(bonds[[#This Row],[worksheet get]],bonds[[#Headers],[rtg_moody]])</f>
        <v>Baa3</v>
      </c>
      <c r="O103" s="2" t="str" cm="1">
        <f t="array" ref="O103">_xll.BDP(bonds[[#This Row],[worksheet get]],bonds[[#Headers],[rtg_sp]])</f>
        <v>BB-</v>
      </c>
      <c r="P103" s="2" t="str" cm="1">
        <f t="array" ref="P103">_xll.BDP(bonds[[#This Row],[worksheet get]],bonds[[#Headers],[bb_composite]])</f>
        <v>BB+</v>
      </c>
      <c r="Q103" s="13" cm="1">
        <f t="array" ref="Q103">_xll.BDP(bonds[[#This Row],[worksheet get]],"interval_avg","calc_interval=30d","market_data_override=blp_i_sprd_mid")</f>
        <v>434.5899321272787</v>
      </c>
      <c r="R103" s="13" cm="1">
        <f t="array" ref="R103">_xll.BDP(bonds[[#This Row],[worksheet get]],"interval_std_dev","calc_interval=30d","market_data_override=blp_i_sprd_mid")</f>
        <v>25.549525233810549</v>
      </c>
      <c r="S103" s="13" cm="1">
        <f t="array" ref="S103">_xll.BDP(bonds[[#This Row],[worksheet get]],"interval_low","calc_interval=30d","market_data_override=blp_i_sprd_mid")</f>
        <v>376.38749999999999</v>
      </c>
      <c r="T103" s="13" cm="1">
        <f t="array" ref="T103">_xll.BDP(bonds[[#This Row],[worksheet get]],"interval_high","calc_interval=30d","market_data_override=blp_i_sprd_mid")</f>
        <v>494.84010000000001</v>
      </c>
      <c r="U103" s="13" t="str" cm="1">
        <f t="array" ref="U103">_xll.BDP(bonds[[#This Row],[worksheet get]],bonds[[#Headers],[green_bond_loan_indicator]])</f>
        <v>N</v>
      </c>
    </row>
    <row r="104" spans="1:21" x14ac:dyDescent="0.25">
      <c r="A104" s="2" t="s">
        <v>220</v>
      </c>
      <c r="B104" s="2" t="str" cm="1">
        <f t="array" ref="B104">_xll.BDP(bonds[[#This Row],[worksheet get]],bonds[[#Headers],[ID_ISIN]])</f>
        <v>XS1044811591</v>
      </c>
      <c r="C104" s="2" t="str" cm="1">
        <f t="array" ref="C104">_xll.BDP(bonds[[#This Row],[worksheet get]],bonds[[#Headers],[security name]])</f>
        <v>ENBW 3 5/8 04/02/76</v>
      </c>
      <c r="D104" s="2" t="str" cm="1">
        <f t="array" ref="D104">_xll.BDP(bonds[[#This Row],[worksheet get]],bonds[[#Headers],[ticker]])</f>
        <v>ENBW</v>
      </c>
      <c r="E104" s="2" cm="1">
        <f t="array" ref="E104">_xll.BDP(bonds[[#This Row],[worksheet get]],bonds[[#Headers],[coupon]])</f>
        <v>3.625</v>
      </c>
      <c r="F104" s="7" cm="1">
        <f t="array" ref="F104">_xll.BDP(bonds[[#This Row],[worksheet get]],bonds[[#Headers],[nxt_call_dt]])*1</f>
        <v>44288</v>
      </c>
      <c r="G104" s="2" t="str" cm="1">
        <f t="array" ref="G104">_xll.BDP(bonds[[#This Row],[worksheet get]],bonds[[#Headers],[mty_typ]])</f>
        <v>CALLABLE</v>
      </c>
      <c r="H104" s="2" t="str" cm="1">
        <f t="array" ref="H104">_xll.BDP(bonds[[#This Row],[worksheet get]],bonds[[#Headers],[crncy]])</f>
        <v>EUR</v>
      </c>
      <c r="I104" s="8" cm="1">
        <f t="array" ref="I104">_xll.BDP(bonds[[#This Row],[worksheet get]],bonds[[#Headers],[amt_outstanding]])</f>
        <v>1000000000</v>
      </c>
      <c r="J104" s="2" t="str" cm="1">
        <f t="array" ref="J104">_xll.BDP(bonds[[#This Row],[worksheet get]],bonds[[#Headers],[industry_sector]])</f>
        <v>Utilities</v>
      </c>
      <c r="K104" s="2" t="str">
        <f>bonds[[#This Row],[security name]]&amp;" nc-"&amp;RIGHT(YEAR(bonds[[#This Row],[nxt_call_dt]]),2)</f>
        <v>ENBW 3 5/8 04/02/76 nc-21</v>
      </c>
      <c r="L104" s="11" cm="1">
        <f t="array" ref="L104">_xll.BDP(bonds[[#This Row],[worksheet get]],bonds[[#Headers],[yas_ispread]])</f>
        <v>201.60832842042441</v>
      </c>
      <c r="M104" s="11" cm="1">
        <f t="array" ref="M104">_xll.BDP(bonds[[#This Row],[worksheet get]],bonds[[#Headers],[blp_i_sprd_mid]])</f>
        <v>194.43679809570313</v>
      </c>
      <c r="N104" s="2" t="str" cm="1">
        <f t="array" ref="N104">_xll.BDP(bonds[[#This Row],[worksheet get]],bonds[[#Headers],[rtg_moody]])</f>
        <v>Baa2</v>
      </c>
      <c r="O104" s="2" t="str" cm="1">
        <f t="array" ref="O104">_xll.BDP(bonds[[#This Row],[worksheet get]],bonds[[#Headers],[rtg_sp]])</f>
        <v>BBB-</v>
      </c>
      <c r="P104" s="2" t="str" cm="1">
        <f t="array" ref="P104">_xll.BDP(bonds[[#This Row],[worksheet get]],bonds[[#Headers],[bb_composite]])</f>
        <v>BBB-</v>
      </c>
      <c r="Q104" s="13" cm="1">
        <f t="array" ref="Q104">_xll.BDP(bonds[[#This Row],[worksheet get]],"interval_avg","calc_interval=30d","market_data_override=blp_i_sprd_mid")</f>
        <v>153.31062068965517</v>
      </c>
      <c r="R104" s="13" cm="1">
        <f t="array" ref="R104">_xll.BDP(bonds[[#This Row],[worksheet get]],"interval_std_dev","calc_interval=30d","market_data_override=blp_i_sprd_mid")</f>
        <v>27.829652333968468</v>
      </c>
      <c r="S104" s="13" cm="1">
        <f t="array" ref="S104">_xll.BDP(bonds[[#This Row],[worksheet get]],"interval_low","calc_interval=30d","market_data_override=blp_i_sprd_mid")</f>
        <v>88.26</v>
      </c>
      <c r="T104" s="13" cm="1">
        <f t="array" ref="T104">_xll.BDP(bonds[[#This Row],[worksheet get]],"interval_high","calc_interval=30d","market_data_override=blp_i_sprd_mid")</f>
        <v>197.85599999999999</v>
      </c>
      <c r="U104" s="13" t="str" cm="1">
        <f t="array" ref="U104">_xll.BDP(bonds[[#This Row],[worksheet get]],bonds[[#Headers],[green_bond_loan_indicator]])</f>
        <v>N</v>
      </c>
    </row>
    <row r="105" spans="1:21" x14ac:dyDescent="0.25">
      <c r="A105" s="2" t="s">
        <v>220</v>
      </c>
      <c r="B105" s="2" t="str" cm="1">
        <f t="array" ref="B105">_xll.BDP(bonds[[#This Row],[worksheet get]],bonds[[#Headers],[ID_ISIN]])</f>
        <v>XS1044811591</v>
      </c>
      <c r="C105" s="2" t="str" cm="1">
        <f t="array" ref="C105">_xll.BDP(bonds[[#This Row],[worksheet get]],bonds[[#Headers],[security name]])</f>
        <v>ENBW 3 5/8 04/02/76</v>
      </c>
      <c r="D105" s="2" t="str" cm="1">
        <f t="array" ref="D105">_xll.BDP(bonds[[#This Row],[worksheet get]],bonds[[#Headers],[ticker]])</f>
        <v>ENBW</v>
      </c>
      <c r="E105" s="2" cm="1">
        <f t="array" ref="E105">_xll.BDP(bonds[[#This Row],[worksheet get]],bonds[[#Headers],[coupon]])</f>
        <v>3.625</v>
      </c>
      <c r="F105" s="7" cm="1">
        <f t="array" ref="F105">_xll.BDP(bonds[[#This Row],[worksheet get]],bonds[[#Headers],[nxt_call_dt]])*1</f>
        <v>44288</v>
      </c>
      <c r="G105" s="2" t="str" cm="1">
        <f t="array" ref="G105">_xll.BDP(bonds[[#This Row],[worksheet get]],bonds[[#Headers],[mty_typ]])</f>
        <v>CALLABLE</v>
      </c>
      <c r="H105" s="2" t="str" cm="1">
        <f t="array" ref="H105">_xll.BDP(bonds[[#This Row],[worksheet get]],bonds[[#Headers],[crncy]])</f>
        <v>EUR</v>
      </c>
      <c r="I105" s="8" cm="1">
        <f t="array" ref="I105">_xll.BDP(bonds[[#This Row],[worksheet get]],bonds[[#Headers],[amt_outstanding]])</f>
        <v>1000000000</v>
      </c>
      <c r="J105" s="2" t="str" cm="1">
        <f t="array" ref="J105">_xll.BDP(bonds[[#This Row],[worksheet get]],bonds[[#Headers],[industry_sector]])</f>
        <v>Utilities</v>
      </c>
      <c r="K105" s="2" t="str">
        <f>bonds[[#This Row],[security name]]&amp;" nc-"&amp;RIGHT(YEAR(bonds[[#This Row],[nxt_call_dt]]),2)</f>
        <v>ENBW 3 5/8 04/02/76 nc-21</v>
      </c>
      <c r="L105" s="11" cm="1">
        <f t="array" ref="L105">_xll.BDP(bonds[[#This Row],[worksheet get]],bonds[[#Headers],[yas_ispread]])</f>
        <v>201.60832842042441</v>
      </c>
      <c r="M105" s="11" cm="1">
        <f t="array" ref="M105">_xll.BDP(bonds[[#This Row],[worksheet get]],bonds[[#Headers],[blp_i_sprd_mid]])</f>
        <v>194.43679809570313</v>
      </c>
      <c r="N105" s="2" t="str" cm="1">
        <f t="array" ref="N105">_xll.BDP(bonds[[#This Row],[worksheet get]],bonds[[#Headers],[rtg_moody]])</f>
        <v>Baa2</v>
      </c>
      <c r="O105" s="2" t="str" cm="1">
        <f t="array" ref="O105">_xll.BDP(bonds[[#This Row],[worksheet get]],bonds[[#Headers],[rtg_sp]])</f>
        <v>BBB-</v>
      </c>
      <c r="P105" s="2" t="str" cm="1">
        <f t="array" ref="P105">_xll.BDP(bonds[[#This Row],[worksheet get]],bonds[[#Headers],[bb_composite]])</f>
        <v>BBB-</v>
      </c>
      <c r="Q105" s="13" cm="1">
        <f t="array" ref="Q105">_xll.BDP(bonds[[#This Row],[worksheet get]],"interval_avg","calc_interval=30d","market_data_override=blp_i_sprd_mid")</f>
        <v>153.31062068965517</v>
      </c>
      <c r="R105" s="13" cm="1">
        <f t="array" ref="R105">_xll.BDP(bonds[[#This Row],[worksheet get]],"interval_std_dev","calc_interval=30d","market_data_override=blp_i_sprd_mid")</f>
        <v>27.829652333968468</v>
      </c>
      <c r="S105" s="13" cm="1">
        <f t="array" ref="S105">_xll.BDP(bonds[[#This Row],[worksheet get]],"interval_low","calc_interval=30d","market_data_override=blp_i_sprd_mid")</f>
        <v>88.26</v>
      </c>
      <c r="T105" s="13" cm="1">
        <f t="array" ref="T105">_xll.BDP(bonds[[#This Row],[worksheet get]],"interval_high","calc_interval=30d","market_data_override=blp_i_sprd_mid")</f>
        <v>197.85599999999999</v>
      </c>
      <c r="U105" s="13" t="str" cm="1">
        <f t="array" ref="U105">_xll.BDP(bonds[[#This Row],[worksheet get]],bonds[[#Headers],[green_bond_loan_indicator]])</f>
        <v>N</v>
      </c>
    </row>
    <row r="106" spans="1:21" x14ac:dyDescent="0.25">
      <c r="A106" s="2" t="s">
        <v>221</v>
      </c>
      <c r="B106" s="2" t="str" cm="1">
        <f t="array" ref="B106">_xll.BDP(bonds[[#This Row],[worksheet get]],bonds[[#Headers],[ID_ISIN]])</f>
        <v>XS1405770907</v>
      </c>
      <c r="C106" s="2" t="str" cm="1">
        <f t="array" ref="C106">_xll.BDP(bonds[[#This Row],[worksheet get]],bonds[[#Headers],[security name]])</f>
        <v>ENBW 3 3/8 04/05/77</v>
      </c>
      <c r="D106" s="2" t="str" cm="1">
        <f t="array" ref="D106">_xll.BDP(bonds[[#This Row],[worksheet get]],bonds[[#Headers],[ticker]])</f>
        <v>ENBW</v>
      </c>
      <c r="E106" s="2" cm="1">
        <f t="array" ref="E106">_xll.BDP(bonds[[#This Row],[worksheet get]],bonds[[#Headers],[coupon]])</f>
        <v>3.375</v>
      </c>
      <c r="F106" s="7" cm="1">
        <f t="array" ref="F106">_xll.BDP(bonds[[#This Row],[worksheet get]],bonds[[#Headers],[nxt_call_dt]])*1</f>
        <v>44566</v>
      </c>
      <c r="G106" s="2" t="str" cm="1">
        <f t="array" ref="G106">_xll.BDP(bonds[[#This Row],[worksheet get]],bonds[[#Headers],[mty_typ]])</f>
        <v>CALLABLE</v>
      </c>
      <c r="H106" s="2" t="str" cm="1">
        <f t="array" ref="H106">_xll.BDP(bonds[[#This Row],[worksheet get]],bonds[[#Headers],[crncy]])</f>
        <v>EUR</v>
      </c>
      <c r="I106" s="8" cm="1">
        <f t="array" ref="I106">_xll.BDP(bonds[[#This Row],[worksheet get]],bonds[[#Headers],[amt_outstanding]])</f>
        <v>725000000</v>
      </c>
      <c r="J106" s="2" t="str" cm="1">
        <f t="array" ref="J106">_xll.BDP(bonds[[#This Row],[worksheet get]],bonds[[#Headers],[industry_sector]])</f>
        <v>Utilities</v>
      </c>
      <c r="K106" s="2" t="str">
        <f>bonds[[#This Row],[security name]]&amp;" nc-"&amp;RIGHT(YEAR(bonds[[#This Row],[nxt_call_dt]]),2)</f>
        <v>ENBW 3 3/8 04/05/77 nc-22</v>
      </c>
      <c r="L106" s="11" cm="1">
        <f t="array" ref="L106">_xll.BDP(bonds[[#This Row],[worksheet get]],bonds[[#Headers],[yas_ispread]])</f>
        <v>192.44534199701948</v>
      </c>
      <c r="M106" s="11" cm="1">
        <f t="array" ref="M106">_xll.BDP(bonds[[#This Row],[worksheet get]],bonds[[#Headers],[blp_i_sprd_mid]])</f>
        <v>162.77232360839844</v>
      </c>
      <c r="N106" s="2" t="str" cm="1">
        <f t="array" ref="N106">_xll.BDP(bonds[[#This Row],[worksheet get]],bonds[[#Headers],[rtg_moody]])</f>
        <v>Baa2</v>
      </c>
      <c r="O106" s="2" t="str" cm="1">
        <f t="array" ref="O106">_xll.BDP(bonds[[#This Row],[worksheet get]],bonds[[#Headers],[rtg_sp]])</f>
        <v>BBB-</v>
      </c>
      <c r="P106" s="2" t="str" cm="1">
        <f t="array" ref="P106">_xll.BDP(bonds[[#This Row],[worksheet get]],bonds[[#Headers],[bb_composite]])</f>
        <v>BBB-</v>
      </c>
      <c r="Q106" s="13" cm="1">
        <f t="array" ref="Q106">_xll.BDP(bonds[[#This Row],[worksheet get]],"interval_avg","calc_interval=30d","market_data_override=blp_i_sprd_mid")</f>
        <v>152.26279310344833</v>
      </c>
      <c r="R106" s="13" cm="1">
        <f t="array" ref="R106">_xll.BDP(bonds[[#This Row],[worksheet get]],"interval_std_dev","calc_interval=30d","market_data_override=blp_i_sprd_mid")</f>
        <v>22.789583573546597</v>
      </c>
      <c r="S106" s="13" cm="1">
        <f t="array" ref="S106">_xll.BDP(bonds[[#This Row],[worksheet get]],"interval_low","calc_interval=30d","market_data_override=blp_i_sprd_mid")</f>
        <v>92.92</v>
      </c>
      <c r="T106" s="13" cm="1">
        <f t="array" ref="T106">_xll.BDP(bonds[[#This Row],[worksheet get]],"interval_high","calc_interval=30d","market_data_override=blp_i_sprd_mid")</f>
        <v>182.048</v>
      </c>
      <c r="U106" s="13" t="str" cm="1">
        <f t="array" ref="U106">_xll.BDP(bonds[[#This Row],[worksheet get]],bonds[[#Headers],[green_bond_loan_indicator]])</f>
        <v>N</v>
      </c>
    </row>
    <row r="107" spans="1:21" x14ac:dyDescent="0.25">
      <c r="A107" s="2" t="s">
        <v>222</v>
      </c>
      <c r="B107" s="2" t="str" cm="1">
        <f t="array" ref="B107">_xll.BDP(bonds[[#This Row],[worksheet get]],bonds[[#Headers],[ID_ISIN]])</f>
        <v>XS2035564975</v>
      </c>
      <c r="C107" s="2" t="str" cm="1">
        <f t="array" ref="C107">_xll.BDP(bonds[[#This Row],[worksheet get]],bonds[[#Headers],[security name]])</f>
        <v>ENBW 1 1/8 11/05/79</v>
      </c>
      <c r="D107" s="2" t="str" cm="1">
        <f t="array" ref="D107">_xll.BDP(bonds[[#This Row],[worksheet get]],bonds[[#Headers],[ticker]])</f>
        <v>ENBW</v>
      </c>
      <c r="E107" s="2" cm="1">
        <f t="array" ref="E107">_xll.BDP(bonds[[#This Row],[worksheet get]],bonds[[#Headers],[coupon]])</f>
        <v>1.125</v>
      </c>
      <c r="F107" s="7" cm="1">
        <f t="array" ref="F107">_xll.BDP(bonds[[#This Row],[worksheet get]],bonds[[#Headers],[nxt_call_dt]])*1</f>
        <v>45509</v>
      </c>
      <c r="G107" s="2" t="str" cm="1">
        <f t="array" ref="G107">_xll.BDP(bonds[[#This Row],[worksheet get]],bonds[[#Headers],[mty_typ]])</f>
        <v>CALLABLE</v>
      </c>
      <c r="H107" s="2" t="str" cm="1">
        <f t="array" ref="H107">_xll.BDP(bonds[[#This Row],[worksheet get]],bonds[[#Headers],[crncy]])</f>
        <v>EUR</v>
      </c>
      <c r="I107" s="8" cm="1">
        <f t="array" ref="I107">_xll.BDP(bonds[[#This Row],[worksheet get]],bonds[[#Headers],[amt_outstanding]])</f>
        <v>500000000</v>
      </c>
      <c r="J107" s="2" t="str" cm="1">
        <f t="array" ref="J107">_xll.BDP(bonds[[#This Row],[worksheet get]],bonds[[#Headers],[industry_sector]])</f>
        <v>Utilities</v>
      </c>
      <c r="K107" s="2" t="str">
        <f>bonds[[#This Row],[security name]]&amp;" nc-"&amp;RIGHT(YEAR(bonds[[#This Row],[nxt_call_dt]]),2)</f>
        <v>ENBW 1 1/8 11/05/79 nc-24</v>
      </c>
      <c r="L107" s="11" cm="1">
        <f t="array" ref="L107">_xll.BDP(bonds[[#This Row],[worksheet get]],bonds[[#Headers],[yas_ispread]])</f>
        <v>210.41025693056503</v>
      </c>
      <c r="M107" s="11" cm="1">
        <f t="array" ref="M107">_xll.BDP(bonds[[#This Row],[worksheet get]],bonds[[#Headers],[blp_i_sprd_mid]])</f>
        <v>210.49526977539063</v>
      </c>
      <c r="N107" s="2" t="str" cm="1">
        <f t="array" ref="N107">_xll.BDP(bonds[[#This Row],[worksheet get]],bonds[[#Headers],[rtg_moody]])</f>
        <v>Baa2</v>
      </c>
      <c r="O107" s="2" t="str" cm="1">
        <f t="array" ref="O107">_xll.BDP(bonds[[#This Row],[worksheet get]],bonds[[#Headers],[rtg_sp]])</f>
        <v>BBB-</v>
      </c>
      <c r="P107" s="2" t="str" cm="1">
        <f t="array" ref="P107">_xll.BDP(bonds[[#This Row],[worksheet get]],bonds[[#Headers],[bb_composite]])</f>
        <v>BBB-</v>
      </c>
      <c r="Q107" s="13" cm="1">
        <f t="array" ref="Q107">_xll.BDP(bonds[[#This Row],[worksheet get]],"interval_avg","calc_interval=30d","market_data_override=blp_i_sprd_mid")</f>
        <v>201.98927586206895</v>
      </c>
      <c r="R107" s="13" cm="1">
        <f t="array" ref="R107">_xll.BDP(bonds[[#This Row],[worksheet get]],"interval_std_dev","calc_interval=30d","market_data_override=blp_i_sprd_mid")</f>
        <v>14.501117764544297</v>
      </c>
      <c r="S107" s="13" cm="1">
        <f t="array" ref="S107">_xll.BDP(bonds[[#This Row],[worksheet get]],"interval_low","calc_interval=30d","market_data_override=blp_i_sprd_mid")</f>
        <v>168.62700000000001</v>
      </c>
      <c r="T107" s="13" cm="1">
        <f t="array" ref="T107">_xll.BDP(bonds[[#This Row],[worksheet get]],"interval_high","calc_interval=30d","market_data_override=blp_i_sprd_mid")</f>
        <v>230.21600000000001</v>
      </c>
      <c r="U107" s="13" t="str" cm="1">
        <f t="array" ref="U107">_xll.BDP(bonds[[#This Row],[worksheet get]],bonds[[#Headers],[green_bond_loan_indicator]])</f>
        <v>Y</v>
      </c>
    </row>
    <row r="108" spans="1:21" x14ac:dyDescent="0.25">
      <c r="A108" s="2" t="s">
        <v>223</v>
      </c>
      <c r="B108" s="2" t="str" cm="1">
        <f t="array" ref="B108">_xll.BDP(bonds[[#This Row],[worksheet get]],bonds[[#Headers],[ID_ISIN]])</f>
        <v>XS2196328608</v>
      </c>
      <c r="C108" s="2" t="str" cm="1">
        <f t="array" ref="C108">_xll.BDP(bonds[[#This Row],[worksheet get]],bonds[[#Headers],[security name]])</f>
        <v>ENBW 1 7/8 06/29/80</v>
      </c>
      <c r="D108" s="2" t="str" cm="1">
        <f t="array" ref="D108">_xll.BDP(bonds[[#This Row],[worksheet get]],bonds[[#Headers],[ticker]])</f>
        <v>ENBW</v>
      </c>
      <c r="E108" s="2" cm="1">
        <f t="array" ref="E108">_xll.BDP(bonds[[#This Row],[worksheet get]],bonds[[#Headers],[coupon]])</f>
        <v>1.875</v>
      </c>
      <c r="F108" s="7" cm="1">
        <f t="array" ref="F108">_xll.BDP(bonds[[#This Row],[worksheet get]],bonds[[#Headers],[nxt_call_dt]])*1</f>
        <v>46111</v>
      </c>
      <c r="G108" s="2" t="str" cm="1">
        <f t="array" ref="G108">_xll.BDP(bonds[[#This Row],[worksheet get]],bonds[[#Headers],[mty_typ]])</f>
        <v>CALLABLE</v>
      </c>
      <c r="H108" s="2" t="str" cm="1">
        <f t="array" ref="H108">_xll.BDP(bonds[[#This Row],[worksheet get]],bonds[[#Headers],[crncy]])</f>
        <v>EUR</v>
      </c>
      <c r="I108" s="8" cm="1">
        <f t="array" ref="I108">_xll.BDP(bonds[[#This Row],[worksheet get]],bonds[[#Headers],[amt_outstanding]])</f>
        <v>500000000</v>
      </c>
      <c r="J108" s="2" t="str" cm="1">
        <f t="array" ref="J108">_xll.BDP(bonds[[#This Row],[worksheet get]],bonds[[#Headers],[industry_sector]])</f>
        <v>Utilities</v>
      </c>
      <c r="K108" s="2" t="str">
        <f>bonds[[#This Row],[security name]]&amp;" nc-"&amp;RIGHT(YEAR(bonds[[#This Row],[nxt_call_dt]]),2)</f>
        <v>ENBW 1 7/8 06/29/80 nc-26</v>
      </c>
      <c r="L108" s="11" cm="1">
        <f t="array" ref="L108">_xll.BDP(bonds[[#This Row],[worksheet get]],bonds[[#Headers],[yas_ispread]])</f>
        <v>233.74549868238094</v>
      </c>
      <c r="M108" s="11" cm="1">
        <f t="array" ref="M108">_xll.BDP(bonds[[#This Row],[worksheet get]],bonds[[#Headers],[blp_i_sprd_mid]])</f>
        <v>233.70445251464844</v>
      </c>
      <c r="N108" s="2" t="str" cm="1">
        <f t="array" ref="N108">_xll.BDP(bonds[[#This Row],[worksheet get]],bonds[[#Headers],[rtg_moody]])</f>
        <v>#N/A N/A</v>
      </c>
      <c r="O108" s="2" t="str" cm="1">
        <f t="array" ref="O108">_xll.BDP(bonds[[#This Row],[worksheet get]],bonds[[#Headers],[rtg_sp]])</f>
        <v>BBB-</v>
      </c>
      <c r="P108" s="2" t="str" cm="1">
        <f t="array" ref="P108">_xll.BDP(bonds[[#This Row],[worksheet get]],bonds[[#Headers],[bb_composite]])</f>
        <v>NR</v>
      </c>
      <c r="Q108" s="13" cm="1">
        <f t="array" ref="Q108">_xll.BDP(bonds[[#This Row],[worksheet get]],"interval_avg","calc_interval=30d","market_data_override=blp_i_sprd_mid")</f>
        <v>233.80199999999999</v>
      </c>
      <c r="R108" s="13" cm="1">
        <f t="array" ref="R108">_xll.BDP(bonds[[#This Row],[worksheet get]],"interval_std_dev","calc_interval=30d","market_data_override=blp_i_sprd_mid")</f>
        <v>1.3635233771373321</v>
      </c>
      <c r="S108" s="13" cm="1">
        <f t="array" ref="S108">_xll.BDP(bonds[[#This Row],[worksheet get]],"interval_low","calc_interval=30d","market_data_override=blp_i_sprd_mid")</f>
        <v>231.59800000000001</v>
      </c>
      <c r="T108" s="13" cm="1">
        <f t="array" ref="T108">_xll.BDP(bonds[[#This Row],[worksheet get]],"interval_high","calc_interval=30d","market_data_override=blp_i_sprd_mid")</f>
        <v>235.25200000000001</v>
      </c>
      <c r="U108" s="13" t="str" cm="1">
        <f t="array" ref="U108">_xll.BDP(bonds[[#This Row],[worksheet get]],bonds[[#Headers],[green_bond_loan_indicator]])</f>
        <v>Y</v>
      </c>
    </row>
    <row r="109" spans="1:21" x14ac:dyDescent="0.25">
      <c r="A109" s="2" t="s">
        <v>224</v>
      </c>
      <c r="B109" s="2" t="str" cm="1">
        <f t="array" ref="B109">_xll.BDP(bonds[[#This Row],[worksheet get]],bonds[[#Headers],[ID_ISIN]])</f>
        <v>XS2035564629</v>
      </c>
      <c r="C109" s="2" t="str" cm="1">
        <f t="array" ref="C109">_xll.BDP(bonds[[#This Row],[worksheet get]],bonds[[#Headers],[security name]])</f>
        <v>ENBW 1 5/8 08/05/79</v>
      </c>
      <c r="D109" s="2" t="str" cm="1">
        <f t="array" ref="D109">_xll.BDP(bonds[[#This Row],[worksheet get]],bonds[[#Headers],[ticker]])</f>
        <v>ENBW</v>
      </c>
      <c r="E109" s="2" cm="1">
        <f t="array" ref="E109">_xll.BDP(bonds[[#This Row],[worksheet get]],bonds[[#Headers],[coupon]])</f>
        <v>1.625</v>
      </c>
      <c r="F109" s="7" cm="1">
        <f t="array" ref="F109">_xll.BDP(bonds[[#This Row],[worksheet get]],bonds[[#Headers],[nxt_call_dt]])*1</f>
        <v>46512</v>
      </c>
      <c r="G109" s="2" t="str" cm="1">
        <f t="array" ref="G109">_xll.BDP(bonds[[#This Row],[worksheet get]],bonds[[#Headers],[mty_typ]])</f>
        <v>CALLABLE</v>
      </c>
      <c r="H109" s="2" t="str" cm="1">
        <f t="array" ref="H109">_xll.BDP(bonds[[#This Row],[worksheet get]],bonds[[#Headers],[crncy]])</f>
        <v>EUR</v>
      </c>
      <c r="I109" s="8" cm="1">
        <f t="array" ref="I109">_xll.BDP(bonds[[#This Row],[worksheet get]],bonds[[#Headers],[amt_outstanding]])</f>
        <v>500000000</v>
      </c>
      <c r="J109" s="2" t="str" cm="1">
        <f t="array" ref="J109">_xll.BDP(bonds[[#This Row],[worksheet get]],bonds[[#Headers],[industry_sector]])</f>
        <v>Utilities</v>
      </c>
      <c r="K109" s="2" t="str">
        <f>bonds[[#This Row],[security name]]&amp;" nc-"&amp;RIGHT(YEAR(bonds[[#This Row],[nxt_call_dt]]),2)</f>
        <v>ENBW 1 5/8 08/05/79 nc-27</v>
      </c>
      <c r="L109" s="11" cm="1">
        <f t="array" ref="L109">_xll.BDP(bonds[[#This Row],[worksheet get]],bonds[[#Headers],[yas_ispread]])</f>
        <v>232.32949688425205</v>
      </c>
      <c r="M109" s="11" cm="1">
        <f t="array" ref="M109">_xll.BDP(bonds[[#This Row],[worksheet get]],bonds[[#Headers],[blp_i_sprd_mid]])</f>
        <v>232.54403686523438</v>
      </c>
      <c r="N109" s="2" t="str" cm="1">
        <f t="array" ref="N109">_xll.BDP(bonds[[#This Row],[worksheet get]],bonds[[#Headers],[rtg_moody]])</f>
        <v>Baa2</v>
      </c>
      <c r="O109" s="2" t="str" cm="1">
        <f t="array" ref="O109">_xll.BDP(bonds[[#This Row],[worksheet get]],bonds[[#Headers],[rtg_sp]])</f>
        <v>BBB-</v>
      </c>
      <c r="P109" s="2" t="str" cm="1">
        <f t="array" ref="P109">_xll.BDP(bonds[[#This Row],[worksheet get]],bonds[[#Headers],[bb_composite]])</f>
        <v>BBB-</v>
      </c>
      <c r="Q109" s="13" cm="1">
        <f t="array" ref="Q109">_xll.BDP(bonds[[#This Row],[worksheet get]],"interval_avg","calc_interval=30d","market_data_override=blp_i_sprd_mid")</f>
        <v>224.73551724137931</v>
      </c>
      <c r="R109" s="13" cm="1">
        <f t="array" ref="R109">_xll.BDP(bonds[[#This Row],[worksheet get]],"interval_std_dev","calc_interval=30d","market_data_override=blp_i_sprd_mid")</f>
        <v>12.292562114142404</v>
      </c>
      <c r="S109" s="13" cm="1">
        <f t="array" ref="S109">_xll.BDP(bonds[[#This Row],[worksheet get]],"interval_low","calc_interval=30d","market_data_override=blp_i_sprd_mid")</f>
        <v>197.542</v>
      </c>
      <c r="T109" s="13" cm="1">
        <f t="array" ref="T109">_xll.BDP(bonds[[#This Row],[worksheet get]],"interval_high","calc_interval=30d","market_data_override=blp_i_sprd_mid")</f>
        <v>247.636</v>
      </c>
      <c r="U109" s="13" t="str" cm="1">
        <f t="array" ref="U109">_xll.BDP(bonds[[#This Row],[worksheet get]],bonds[[#Headers],[green_bond_loan_indicator]])</f>
        <v>Y</v>
      </c>
    </row>
    <row r="110" spans="1:21" x14ac:dyDescent="0.25">
      <c r="A110" s="2" t="s">
        <v>225</v>
      </c>
      <c r="B110" s="2" t="str" cm="1">
        <f t="array" ref="B110">_xll.BDP(bonds[[#This Row],[worksheet get]],bonds[[#Headers],[ID_ISIN]])</f>
        <v>XS1498442521</v>
      </c>
      <c r="C110" s="2" t="str" cm="1">
        <f t="array" ref="C110">_xll.BDP(bonds[[#This Row],[worksheet get]],bonds[[#Headers],[security name]])</f>
        <v>ENBW 5 1/8 04/05/77</v>
      </c>
      <c r="D110" s="2" t="str" cm="1">
        <f t="array" ref="D110">_xll.BDP(bonds[[#This Row],[worksheet get]],bonds[[#Headers],[ticker]])</f>
        <v>ENBW</v>
      </c>
      <c r="E110" s="2" cm="1">
        <f t="array" ref="E110">_xll.BDP(bonds[[#This Row],[worksheet get]],bonds[[#Headers],[coupon]])</f>
        <v>5.125</v>
      </c>
      <c r="F110" s="7" cm="1">
        <f t="array" ref="F110">_xll.BDP(bonds[[#This Row],[worksheet get]],bonds[[#Headers],[nxt_call_dt]])*1</f>
        <v>44566</v>
      </c>
      <c r="G110" s="2" t="str" cm="1">
        <f t="array" ref="G110">_xll.BDP(bonds[[#This Row],[worksheet get]],bonds[[#Headers],[mty_typ]])</f>
        <v>CALLABLE</v>
      </c>
      <c r="H110" s="2" t="str" cm="1">
        <f t="array" ref="H110">_xll.BDP(bonds[[#This Row],[worksheet get]],bonds[[#Headers],[crncy]])</f>
        <v>USD</v>
      </c>
      <c r="I110" s="8" cm="1">
        <f t="array" ref="I110">_xll.BDP(bonds[[#This Row],[worksheet get]],bonds[[#Headers],[amt_outstanding]])</f>
        <v>300000000</v>
      </c>
      <c r="J110" s="2" t="str" cm="1">
        <f t="array" ref="J110">_xll.BDP(bonds[[#This Row],[worksheet get]],bonds[[#Headers],[industry_sector]])</f>
        <v>Utilities</v>
      </c>
      <c r="K110" s="2" t="str">
        <f>bonds[[#This Row],[security name]]&amp;" nc-"&amp;RIGHT(YEAR(bonds[[#This Row],[nxt_call_dt]]),2)</f>
        <v>ENBW 5 1/8 04/05/77 nc-22</v>
      </c>
      <c r="L110" s="11" cm="1">
        <f t="array" ref="L110">_xll.BDP(bonds[[#This Row],[worksheet get]],bonds[[#Headers],[yas_ispread]])</f>
        <v>295.83415205940059</v>
      </c>
      <c r="M110" s="11" cm="1">
        <f t="array" ref="M110">_xll.BDP(bonds[[#This Row],[worksheet get]],bonds[[#Headers],[blp_i_sprd_mid]])</f>
        <v>288.47744750976563</v>
      </c>
      <c r="N110" s="2" t="str" cm="1">
        <f t="array" ref="N110">_xll.BDP(bonds[[#This Row],[worksheet get]],bonds[[#Headers],[rtg_moody]])</f>
        <v>Baa2</v>
      </c>
      <c r="O110" s="2" t="str" cm="1">
        <f t="array" ref="O110">_xll.BDP(bonds[[#This Row],[worksheet get]],bonds[[#Headers],[rtg_sp]])</f>
        <v>BBB-</v>
      </c>
      <c r="P110" s="2" t="str" cm="1">
        <f t="array" ref="P110">_xll.BDP(bonds[[#This Row],[worksheet get]],bonds[[#Headers],[bb_composite]])</f>
        <v>BBB-</v>
      </c>
      <c r="Q110" s="13" cm="1">
        <f t="array" ref="Q110">_xll.BDP(bonds[[#This Row],[worksheet get]],"interval_avg","calc_interval=30d","market_data_override=blp_i_sprd_mid")</f>
        <v>277.34193252608333</v>
      </c>
      <c r="R110" s="13" cm="1">
        <f t="array" ref="R110">_xll.BDP(bonds[[#This Row],[worksheet get]],"interval_std_dev","calc_interval=30d","market_data_override=blp_i_sprd_mid")</f>
        <v>35.272827428028052</v>
      </c>
      <c r="S110" s="13" cm="1">
        <f t="array" ref="S110">_xll.BDP(bonds[[#This Row],[worksheet get]],"interval_low","calc_interval=30d","market_data_override=blp_i_sprd_mid")</f>
        <v>218.203543864192</v>
      </c>
      <c r="T110" s="13" cm="1">
        <f t="array" ref="T110">_xll.BDP(bonds[[#This Row],[worksheet get]],"interval_high","calc_interval=30d","market_data_override=blp_i_sprd_mid")</f>
        <v>374.92270842122559</v>
      </c>
      <c r="U110" s="13" t="str" cm="1">
        <f t="array" ref="U110">_xll.BDP(bonds[[#This Row],[worksheet get]],bonds[[#Headers],[green_bond_loan_indicator]])</f>
        <v>N</v>
      </c>
    </row>
    <row r="111" spans="1:21" x14ac:dyDescent="0.25">
      <c r="A111" s="2" t="s">
        <v>226</v>
      </c>
      <c r="B111" s="2" t="str" cm="1">
        <f t="array" ref="B111">_xll.BDP(bonds[[#This Row],[worksheet get]],bonds[[#Headers],[ID_ISIN]])</f>
        <v>XS1219498141</v>
      </c>
      <c r="C111" s="2" t="str" cm="1">
        <f t="array" ref="C111">_xll.BDP(bonds[[#This Row],[worksheet get]],bonds[[#Headers],[security name]])</f>
        <v>RWE 2 3/4 04/21/75</v>
      </c>
      <c r="D111" s="2" t="str" cm="1">
        <f t="array" ref="D111">_xll.BDP(bonds[[#This Row],[worksheet get]],bonds[[#Headers],[ticker]])</f>
        <v>RWE</v>
      </c>
      <c r="E111" s="2" cm="1">
        <f t="array" ref="E111">_xll.BDP(bonds[[#This Row],[worksheet get]],bonds[[#Headers],[coupon]])</f>
        <v>2.75</v>
      </c>
      <c r="F111" s="7" cm="1">
        <f t="array" ref="F111">_xll.BDP(bonds[[#This Row],[worksheet get]],bonds[[#Headers],[nxt_call_dt]])*1</f>
        <v>44125</v>
      </c>
      <c r="G111" s="2" t="str" cm="1">
        <f t="array" ref="G111">_xll.BDP(bonds[[#This Row],[worksheet get]],bonds[[#Headers],[mty_typ]])</f>
        <v>CALLABLE</v>
      </c>
      <c r="H111" s="2" t="str" cm="1">
        <f t="array" ref="H111">_xll.BDP(bonds[[#This Row],[worksheet get]],bonds[[#Headers],[crncy]])</f>
        <v>EUR</v>
      </c>
      <c r="I111" s="8" cm="1">
        <f t="array" ref="I111">_xll.BDP(bonds[[#This Row],[worksheet get]],bonds[[#Headers],[amt_outstanding]])</f>
        <v>538951000</v>
      </c>
      <c r="J111" s="2" t="str" cm="1">
        <f t="array" ref="J111">_xll.BDP(bonds[[#This Row],[worksheet get]],bonds[[#Headers],[industry_sector]])</f>
        <v>Utilities</v>
      </c>
      <c r="K111" s="2" t="str">
        <f>bonds[[#This Row],[security name]]&amp;" nc-"&amp;RIGHT(YEAR(bonds[[#This Row],[nxt_call_dt]]),2)</f>
        <v>RWE 2 3/4 04/21/75 nc-20</v>
      </c>
      <c r="L111" s="11" cm="1">
        <f t="array" ref="L111">_xll.BDP(bonds[[#This Row],[worksheet get]],bonds[[#Headers],[yas_ispread]])</f>
        <v>276.40309131464591</v>
      </c>
      <c r="M111" s="11" cm="1">
        <f t="array" ref="M111">_xll.BDP(bonds[[#This Row],[worksheet get]],bonds[[#Headers],[blp_i_sprd_mid]])</f>
        <v>284.76596069335938</v>
      </c>
      <c r="N111" s="2" t="str" cm="1">
        <f t="array" ref="N111">_xll.BDP(bonds[[#This Row],[worksheet get]],bonds[[#Headers],[rtg_moody]])</f>
        <v>Ba2</v>
      </c>
      <c r="O111" s="2" t="str" cm="1">
        <f t="array" ref="O111">_xll.BDP(bonds[[#This Row],[worksheet get]],bonds[[#Headers],[rtg_sp]])</f>
        <v>NR</v>
      </c>
      <c r="P111" s="2" t="str" cm="1">
        <f t="array" ref="P111">_xll.BDP(bonds[[#This Row],[worksheet get]],bonds[[#Headers],[bb_composite]])</f>
        <v>BB</v>
      </c>
      <c r="Q111" s="13" cm="1">
        <f t="array" ref="Q111">_xll.BDP(bonds[[#This Row],[worksheet get]],"interval_avg","calc_interval=30d","market_data_override=blp_i_sprd_mid")</f>
        <v>330.6566206896552</v>
      </c>
      <c r="R111" s="13" cm="1">
        <f t="array" ref="R111">_xll.BDP(bonds[[#This Row],[worksheet get]],"interval_std_dev","calc_interval=30d","market_data_override=blp_i_sprd_mid")</f>
        <v>45.975523198618411</v>
      </c>
      <c r="S111" s="13" cm="1">
        <f t="array" ref="S111">_xll.BDP(bonds[[#This Row],[worksheet get]],"interval_low","calc_interval=30d","market_data_override=blp_i_sprd_mid")</f>
        <v>261.40499999999997</v>
      </c>
      <c r="T111" s="13" cm="1">
        <f t="array" ref="T111">_xll.BDP(bonds[[#This Row],[worksheet get]],"interval_high","calc_interval=30d","market_data_override=blp_i_sprd_mid")</f>
        <v>467.69400000000002</v>
      </c>
      <c r="U111" s="13" t="str" cm="1">
        <f t="array" ref="U111">_xll.BDP(bonds[[#This Row],[worksheet get]],bonds[[#Headers],[green_bond_loan_indicator]])</f>
        <v>N</v>
      </c>
    </row>
    <row r="112" spans="1:21" x14ac:dyDescent="0.25">
      <c r="A112" s="2" t="s">
        <v>227</v>
      </c>
      <c r="B112" s="2" t="str" cm="1">
        <f t="array" ref="B112">_xll.BDP(bonds[[#This Row],[worksheet get]],bonds[[#Headers],[ID_ISIN]])</f>
        <v>XS1219499032</v>
      </c>
      <c r="C112" s="2" t="str" cm="1">
        <f t="array" ref="C112">_xll.BDP(bonds[[#This Row],[worksheet get]],bonds[[#Headers],[security name]])</f>
        <v>RWE 3 1/2 04/21/75</v>
      </c>
      <c r="D112" s="2" t="str" cm="1">
        <f t="array" ref="D112">_xll.BDP(bonds[[#This Row],[worksheet get]],bonds[[#Headers],[ticker]])</f>
        <v>RWE</v>
      </c>
      <c r="E112" s="2" cm="1">
        <f t="array" ref="E112">_xll.BDP(bonds[[#This Row],[worksheet get]],bonds[[#Headers],[coupon]])</f>
        <v>3.5</v>
      </c>
      <c r="F112" s="7" cm="1">
        <f t="array" ref="F112">_xll.BDP(bonds[[#This Row],[worksheet get]],bonds[[#Headers],[nxt_call_dt]])*1</f>
        <v>45768</v>
      </c>
      <c r="G112" s="2" t="str" cm="1">
        <f t="array" ref="G112">_xll.BDP(bonds[[#This Row],[worksheet get]],bonds[[#Headers],[mty_typ]])</f>
        <v>CALLABLE</v>
      </c>
      <c r="H112" s="2" t="str" cm="1">
        <f t="array" ref="H112">_xll.BDP(bonds[[#This Row],[worksheet get]],bonds[[#Headers],[crncy]])</f>
        <v>EUR</v>
      </c>
      <c r="I112" s="8" cm="1">
        <f t="array" ref="I112">_xll.BDP(bonds[[#This Row],[worksheet get]],bonds[[#Headers],[amt_outstanding]])</f>
        <v>281680000</v>
      </c>
      <c r="J112" s="2" t="str" cm="1">
        <f t="array" ref="J112">_xll.BDP(bonds[[#This Row],[worksheet get]],bonds[[#Headers],[industry_sector]])</f>
        <v>Utilities</v>
      </c>
      <c r="K112" s="2" t="str">
        <f>bonds[[#This Row],[security name]]&amp;" nc-"&amp;RIGHT(YEAR(bonds[[#This Row],[nxt_call_dt]]),2)</f>
        <v>RWE 3 1/2 04/21/75 nc-25</v>
      </c>
      <c r="L112" s="11" cm="1">
        <f t="array" ref="L112">_xll.BDP(bonds[[#This Row],[worksheet get]],bonds[[#Headers],[yas_ispread]])</f>
        <v>286.89262125147917</v>
      </c>
      <c r="M112" s="11" cm="1">
        <f t="array" ref="M112">_xll.BDP(bonds[[#This Row],[worksheet get]],bonds[[#Headers],[blp_i_sprd_mid]])</f>
        <v>286.69613647460938</v>
      </c>
      <c r="N112" s="2" t="str" cm="1">
        <f t="array" ref="N112">_xll.BDP(bonds[[#This Row],[worksheet get]],bonds[[#Headers],[rtg_moody]])</f>
        <v>Ba2</v>
      </c>
      <c r="O112" s="2" t="str" cm="1">
        <f t="array" ref="O112">_xll.BDP(bonds[[#This Row],[worksheet get]],bonds[[#Headers],[rtg_sp]])</f>
        <v>NR</v>
      </c>
      <c r="P112" s="2" t="str" cm="1">
        <f t="array" ref="P112">_xll.BDP(bonds[[#This Row],[worksheet get]],bonds[[#Headers],[bb_composite]])</f>
        <v>BB</v>
      </c>
      <c r="Q112" s="13" cm="1">
        <f t="array" ref="Q112">_xll.BDP(bonds[[#This Row],[worksheet get]],"interval_avg","calc_interval=30d","market_data_override=blp_i_sprd_mid")</f>
        <v>291.24544827586209</v>
      </c>
      <c r="R112" s="13" cm="1">
        <f t="array" ref="R112">_xll.BDP(bonds[[#This Row],[worksheet get]],"interval_std_dev","calc_interval=30d","market_data_override=blp_i_sprd_mid")</f>
        <v>10.412093400005753</v>
      </c>
      <c r="S112" s="13" cm="1">
        <f t="array" ref="S112">_xll.BDP(bonds[[#This Row],[worksheet get]],"interval_low","calc_interval=30d","market_data_override=blp_i_sprd_mid")</f>
        <v>274.59100000000001</v>
      </c>
      <c r="T112" s="13" cm="1">
        <f t="array" ref="T112">_xll.BDP(bonds[[#This Row],[worksheet get]],"interval_high","calc_interval=30d","market_data_override=blp_i_sprd_mid")</f>
        <v>323.38799999999998</v>
      </c>
      <c r="U112" s="13" t="str" cm="1">
        <f t="array" ref="U112">_xll.BDP(bonds[[#This Row],[worksheet get]],bonds[[#Headers],[green_bond_loan_indicator]])</f>
        <v>N</v>
      </c>
    </row>
    <row r="113" spans="1:21" x14ac:dyDescent="0.25">
      <c r="A113" s="2" t="s">
        <v>228</v>
      </c>
      <c r="B113" s="2" t="str" cm="1">
        <f t="array" ref="B113">_xll.BDP(bonds[[#This Row],[worksheet get]],bonds[[#Headers],[ID_ISIN]])</f>
        <v>XS1254119750</v>
      </c>
      <c r="C113" s="2" t="str" cm="1">
        <f t="array" ref="C113">_xll.BDP(bonds[[#This Row],[worksheet get]],bonds[[#Headers],[security name]])</f>
        <v>RWE 6 5/8 07/30/75</v>
      </c>
      <c r="D113" s="2" t="str" cm="1">
        <f t="array" ref="D113">_xll.BDP(bonds[[#This Row],[worksheet get]],bonds[[#Headers],[ticker]])</f>
        <v>RWE</v>
      </c>
      <c r="E113" s="2" cm="1">
        <f t="array" ref="E113">_xll.BDP(bonds[[#This Row],[worksheet get]],bonds[[#Headers],[coupon]])</f>
        <v>6.625</v>
      </c>
      <c r="F113" s="7" cm="1">
        <f t="array" ref="F113">_xll.BDP(bonds[[#This Row],[worksheet get]],bonds[[#Headers],[nxt_call_dt]])*1</f>
        <v>46111</v>
      </c>
      <c r="G113" s="2" t="str" cm="1">
        <f t="array" ref="G113">_xll.BDP(bonds[[#This Row],[worksheet get]],bonds[[#Headers],[mty_typ]])</f>
        <v>CALLABLE</v>
      </c>
      <c r="H113" s="2" t="str" cm="1">
        <f t="array" ref="H113">_xll.BDP(bonds[[#This Row],[worksheet get]],bonds[[#Headers],[crncy]])</f>
        <v>USD</v>
      </c>
      <c r="I113" s="8" cm="1">
        <f t="array" ref="I113">_xll.BDP(bonds[[#This Row],[worksheet get]],bonds[[#Headers],[amt_outstanding]])</f>
        <v>317360000</v>
      </c>
      <c r="J113" s="2" t="str" cm="1">
        <f t="array" ref="J113">_xll.BDP(bonds[[#This Row],[worksheet get]],bonds[[#Headers],[industry_sector]])</f>
        <v>Utilities</v>
      </c>
      <c r="K113" s="2" t="str">
        <f>bonds[[#This Row],[security name]]&amp;" nc-"&amp;RIGHT(YEAR(bonds[[#This Row],[nxt_call_dt]]),2)</f>
        <v>RWE 6 5/8 07/30/75 nc-26</v>
      </c>
      <c r="L113" s="11" cm="1">
        <f t="array" ref="L113">_xll.BDP(bonds[[#This Row],[worksheet get]],bonds[[#Headers],[yas_ispread]])</f>
        <v>405.99052411062581</v>
      </c>
      <c r="M113" s="11" cm="1">
        <f t="array" ref="M113">_xll.BDP(bonds[[#This Row],[worksheet get]],bonds[[#Headers],[blp_i_sprd_mid]])</f>
        <v>406.09011840820313</v>
      </c>
      <c r="N113" s="2" t="str" cm="1">
        <f t="array" ref="N113">_xll.BDP(bonds[[#This Row],[worksheet get]],bonds[[#Headers],[rtg_moody]])</f>
        <v>Ba2</v>
      </c>
      <c r="O113" s="2" t="str" cm="1">
        <f t="array" ref="O113">_xll.BDP(bonds[[#This Row],[worksheet get]],bonds[[#Headers],[rtg_sp]])</f>
        <v>NR</v>
      </c>
      <c r="P113" s="2" t="str" cm="1">
        <f t="array" ref="P113">_xll.BDP(bonds[[#This Row],[worksheet get]],bonds[[#Headers],[bb_composite]])</f>
        <v>BB</v>
      </c>
      <c r="Q113" s="13" cm="1">
        <f t="array" ref="Q113">_xll.BDP(bonds[[#This Row],[worksheet get]],"interval_avg","calc_interval=30d","market_data_override=blp_i_sprd_mid")</f>
        <v>431.41153335304409</v>
      </c>
      <c r="R113" s="13" cm="1">
        <f t="array" ref="R113">_xll.BDP(bonds[[#This Row],[worksheet get]],"interval_std_dev","calc_interval=30d","market_data_override=blp_i_sprd_mid")</f>
        <v>27.418831128533636</v>
      </c>
      <c r="S113" s="13" cm="1">
        <f t="array" ref="S113">_xll.BDP(bonds[[#This Row],[worksheet get]],"interval_low","calc_interval=30d","market_data_override=blp_i_sprd_mid")</f>
        <v>400.97642902370529</v>
      </c>
      <c r="T113" s="13" cm="1">
        <f t="array" ref="T113">_xll.BDP(bonds[[#This Row],[worksheet get]],"interval_high","calc_interval=30d","market_data_override=blp_i_sprd_mid")</f>
        <v>482.76048564756115</v>
      </c>
      <c r="U113" s="13" t="str" cm="1">
        <f t="array" ref="U113">_xll.BDP(bonds[[#This Row],[worksheet get]],bonds[[#Headers],[green_bond_loan_indicator]])</f>
        <v>N</v>
      </c>
    </row>
    <row r="114" spans="1:21" x14ac:dyDescent="0.25">
      <c r="A114" s="2" t="s">
        <v>229</v>
      </c>
      <c r="B114" s="2" t="str" cm="1">
        <f t="array" ref="B114">_xll.BDP(bonds[[#This Row],[worksheet get]],bonds[[#Headers],[ID_ISIN]])</f>
        <v>XS1591694481</v>
      </c>
      <c r="C114" s="2" t="str" cm="1">
        <f t="array" ref="C114">_xll.BDP(bonds[[#This Row],[worksheet get]],bonds[[#Headers],[security name]])</f>
        <v>TENN 2.995 PERP</v>
      </c>
      <c r="D114" s="2" t="str" cm="1">
        <f t="array" ref="D114">_xll.BDP(bonds[[#This Row],[worksheet get]],bonds[[#Headers],[ticker]])</f>
        <v>TENN</v>
      </c>
      <c r="E114" s="2" cm="1">
        <f t="array" ref="E114">_xll.BDP(bonds[[#This Row],[worksheet get]],bonds[[#Headers],[coupon]])</f>
        <v>2.9950000000000001</v>
      </c>
      <c r="F114" s="7" cm="1">
        <f t="array" ref="F114">_xll.BDP(bonds[[#This Row],[worksheet get]],bonds[[#Headers],[nxt_call_dt]])*1</f>
        <v>45352</v>
      </c>
      <c r="G114" s="2" t="str" cm="1">
        <f t="array" ref="G114">_xll.BDP(bonds[[#This Row],[worksheet get]],bonds[[#Headers],[mty_typ]])</f>
        <v>PERP/CALL</v>
      </c>
      <c r="H114" s="2" t="str" cm="1">
        <f t="array" ref="H114">_xll.BDP(bonds[[#This Row],[worksheet get]],bonds[[#Headers],[crncy]])</f>
        <v>EUR</v>
      </c>
      <c r="I114" s="8" cm="1">
        <f t="array" ref="I114">_xll.BDP(bonds[[#This Row],[worksheet get]],bonds[[#Headers],[amt_outstanding]])</f>
        <v>1100000000</v>
      </c>
      <c r="J114" s="2" t="str" cm="1">
        <f t="array" ref="J114">_xll.BDP(bonds[[#This Row],[worksheet get]],bonds[[#Headers],[industry_sector]])</f>
        <v>Utilities</v>
      </c>
      <c r="K114" s="2" t="str">
        <f>bonds[[#This Row],[security name]]&amp;" nc-"&amp;RIGHT(YEAR(bonds[[#This Row],[nxt_call_dt]]),2)</f>
        <v>TENN 2.995 PERP nc-24</v>
      </c>
      <c r="L114" s="11" cm="1">
        <f t="array" ref="L114">_xll.BDP(bonds[[#This Row],[worksheet get]],bonds[[#Headers],[yas_ispread]])</f>
        <v>235.40394475373949</v>
      </c>
      <c r="M114" s="11" cm="1">
        <f t="array" ref="M114">_xll.BDP(bonds[[#This Row],[worksheet get]],bonds[[#Headers],[blp_i_sprd_mid]])</f>
        <v>228.45854187011719</v>
      </c>
      <c r="N114" s="2" t="str" cm="1">
        <f t="array" ref="N114">_xll.BDP(bonds[[#This Row],[worksheet get]],bonds[[#Headers],[rtg_moody]])</f>
        <v>Baa3</v>
      </c>
      <c r="O114" s="2" t="str" cm="1">
        <f t="array" ref="O114">_xll.BDP(bonds[[#This Row],[worksheet get]],bonds[[#Headers],[rtg_sp]])</f>
        <v>BB+</v>
      </c>
      <c r="P114" s="2" t="str" cm="1">
        <f t="array" ref="P114">_xll.BDP(bonds[[#This Row],[worksheet get]],bonds[[#Headers],[bb_composite]])</f>
        <v>BB+</v>
      </c>
      <c r="Q114" s="13" cm="1">
        <f t="array" ref="Q114">_xll.BDP(bonds[[#This Row],[worksheet get]],"interval_avg","calc_interval=30d","market_data_override=blp_i_sprd_mid")</f>
        <v>220.1706551724138</v>
      </c>
      <c r="R114" s="13" cm="1">
        <f t="array" ref="R114">_xll.BDP(bonds[[#This Row],[worksheet get]],"interval_std_dev","calc_interval=30d","market_data_override=blp_i_sprd_mid")</f>
        <v>15.832521528432418</v>
      </c>
      <c r="S114" s="13" cm="1">
        <f t="array" ref="S114">_xll.BDP(bonds[[#This Row],[worksheet get]],"interval_low","calc_interval=30d","market_data_override=blp_i_sprd_mid")</f>
        <v>186.119</v>
      </c>
      <c r="T114" s="13" cm="1">
        <f t="array" ref="T114">_xll.BDP(bonds[[#This Row],[worksheet get]],"interval_high","calc_interval=30d","market_data_override=blp_i_sprd_mid")</f>
        <v>238.922</v>
      </c>
      <c r="U114" s="13" t="str" cm="1">
        <f t="array" ref="U114">_xll.BDP(bonds[[#This Row],[worksheet get]],bonds[[#Headers],[green_bond_loan_indicator]])</f>
        <v>Y</v>
      </c>
    </row>
    <row r="115" spans="1:21" x14ac:dyDescent="0.25">
      <c r="A115" s="2" t="s">
        <v>230</v>
      </c>
      <c r="B115" s="2" t="str" cm="1">
        <f t="array" ref="B115">_xll.BDP(bonds[[#This Row],[worksheet get]],bonds[[#Headers],[ID_ISIN]])</f>
        <v>XS1205618470</v>
      </c>
      <c r="C115" s="2" t="str" cm="1">
        <f t="array" ref="C115">_xll.BDP(bonds[[#This Row],[worksheet get]],bonds[[#Headers],[security name]])</f>
        <v>VATFAL 3 03/19/77</v>
      </c>
      <c r="D115" s="2" t="str" cm="1">
        <f t="array" ref="D115">_xll.BDP(bonds[[#This Row],[worksheet get]],bonds[[#Headers],[ticker]])</f>
        <v>VATFAL</v>
      </c>
      <c r="E115" s="2" cm="1">
        <f t="array" ref="E115">_xll.BDP(bonds[[#This Row],[worksheet get]],bonds[[#Headers],[coupon]])</f>
        <v>3</v>
      </c>
      <c r="F115" s="7" cm="1">
        <f t="array" ref="F115">_xll.BDP(bonds[[#This Row],[worksheet get]],bonds[[#Headers],[nxt_call_dt]])*1</f>
        <v>46465</v>
      </c>
      <c r="G115" s="2" t="str" cm="1">
        <f t="array" ref="G115">_xll.BDP(bonds[[#This Row],[worksheet get]],bonds[[#Headers],[mty_typ]])</f>
        <v>CALLABLE</v>
      </c>
      <c r="H115" s="2" t="str" cm="1">
        <f t="array" ref="H115">_xll.BDP(bonds[[#This Row],[worksheet get]],bonds[[#Headers],[crncy]])</f>
        <v>EUR</v>
      </c>
      <c r="I115" s="8" cm="1">
        <f t="array" ref="I115">_xll.BDP(bonds[[#This Row],[worksheet get]],bonds[[#Headers],[amt_outstanding]])</f>
        <v>1000000000</v>
      </c>
      <c r="J115" s="2" t="str" cm="1">
        <f t="array" ref="J115">_xll.BDP(bonds[[#This Row],[worksheet get]],bonds[[#Headers],[industry_sector]])</f>
        <v>Utilities</v>
      </c>
      <c r="K115" s="2" t="str">
        <f>bonds[[#This Row],[security name]]&amp;" nc-"&amp;RIGHT(YEAR(bonds[[#This Row],[nxt_call_dt]]),2)</f>
        <v>VATFAL 3 03/19/77 nc-27</v>
      </c>
      <c r="L115" s="11" cm="1">
        <f t="array" ref="L115">_xll.BDP(bonds[[#This Row],[worksheet get]],bonds[[#Headers],[yas_ispread]])</f>
        <v>267.90832831663892</v>
      </c>
      <c r="M115" s="11" cm="1">
        <f t="array" ref="M115">_xll.BDP(bonds[[#This Row],[worksheet get]],bonds[[#Headers],[blp_i_sprd_mid]])</f>
        <v>268.17739868164063</v>
      </c>
      <c r="N115" s="2" t="str" cm="1">
        <f t="array" ref="N115">_xll.BDP(bonds[[#This Row],[worksheet get]],bonds[[#Headers],[rtg_moody]])</f>
        <v>Baa2</v>
      </c>
      <c r="O115" s="2" t="str" cm="1">
        <f t="array" ref="O115">_xll.BDP(bonds[[#This Row],[worksheet get]],bonds[[#Headers],[rtg_sp]])</f>
        <v>BB+</v>
      </c>
      <c r="P115" s="2" t="str" cm="1">
        <f t="array" ref="P115">_xll.BDP(bonds[[#This Row],[worksheet get]],bonds[[#Headers],[bb_composite]])</f>
        <v>BBB-</v>
      </c>
      <c r="Q115" s="13" cm="1">
        <f t="array" ref="Q115">_xll.BDP(bonds[[#This Row],[worksheet get]],"interval_avg","calc_interval=30d","market_data_override=blp_i_sprd_mid")</f>
        <v>265.89310344827584</v>
      </c>
      <c r="R115" s="13" cm="1">
        <f t="array" ref="R115">_xll.BDP(bonds[[#This Row],[worksheet get]],"interval_std_dev","calc_interval=30d","market_data_override=blp_i_sprd_mid")</f>
        <v>8.074582821354694</v>
      </c>
      <c r="S115" s="13" cm="1">
        <f t="array" ref="S115">_xll.BDP(bonds[[#This Row],[worksheet get]],"interval_low","calc_interval=30d","market_data_override=blp_i_sprd_mid")</f>
        <v>247.767</v>
      </c>
      <c r="T115" s="13" cm="1">
        <f t="array" ref="T115">_xll.BDP(bonds[[#This Row],[worksheet get]],"interval_high","calc_interval=30d","market_data_override=blp_i_sprd_mid")</f>
        <v>282.08300000000003</v>
      </c>
      <c r="U115" s="13" t="str" cm="1">
        <f t="array" ref="U115">_xll.BDP(bonds[[#This Row],[worksheet get]],bonds[[#Headers],[green_bond_loan_indicator]])</f>
        <v>N</v>
      </c>
    </row>
    <row r="116" spans="1:21" x14ac:dyDescent="0.25">
      <c r="A116" s="2" t="s">
        <v>231</v>
      </c>
      <c r="B116" s="2" t="str" cm="1">
        <f t="array" ref="B116">_xll.BDP(bonds[[#This Row],[worksheet get]],bonds[[#Headers],[ID_ISIN]])</f>
        <v>XS1322373017</v>
      </c>
      <c r="C116" s="2" t="str" cm="1">
        <f t="array" ref="C116">_xll.BDP(bonds[[#This Row],[worksheet get]],bonds[[#Headers],[security name]])</f>
        <v>VATFAL 6.1 11/19/78</v>
      </c>
      <c r="D116" s="2" t="str" cm="1">
        <f t="array" ref="D116">_xll.BDP(bonds[[#This Row],[worksheet get]],bonds[[#Headers],[ticker]])</f>
        <v>VATFAL</v>
      </c>
      <c r="E116" s="2" cm="1">
        <f t="array" ref="E116">_xll.BDP(bonds[[#This Row],[worksheet get]],bonds[[#Headers],[coupon]])</f>
        <v>6.1</v>
      </c>
      <c r="F116" s="7" cm="1">
        <f t="array" ref="F116">_xll.BDP(bonds[[#This Row],[worksheet get]],bonds[[#Headers],[nxt_call_dt]])*1</f>
        <v>45249</v>
      </c>
      <c r="G116" s="2" t="str" cm="1">
        <f t="array" ref="G116">_xll.BDP(bonds[[#This Row],[worksheet get]],bonds[[#Headers],[mty_typ]])</f>
        <v>CALLABLE</v>
      </c>
      <c r="H116" s="2" t="str" cm="1">
        <f t="array" ref="H116">_xll.BDP(bonds[[#This Row],[worksheet get]],bonds[[#Headers],[crncy]])</f>
        <v>USD</v>
      </c>
      <c r="I116" s="8" cm="1">
        <f t="array" ref="I116">_xll.BDP(bonds[[#This Row],[worksheet get]],bonds[[#Headers],[amt_outstanding]])</f>
        <v>400000000</v>
      </c>
      <c r="J116" s="2" t="str" cm="1">
        <f t="array" ref="J116">_xll.BDP(bonds[[#This Row],[worksheet get]],bonds[[#Headers],[industry_sector]])</f>
        <v>Utilities</v>
      </c>
      <c r="K116" s="2" t="str">
        <f>bonds[[#This Row],[security name]]&amp;" nc-"&amp;RIGHT(YEAR(bonds[[#This Row],[nxt_call_dt]]),2)</f>
        <v>VATFAL 6.1 11/19/78 nc-23</v>
      </c>
      <c r="L116" s="11" cm="1">
        <f t="array" ref="L116">_xll.BDP(bonds[[#This Row],[worksheet get]],bonds[[#Headers],[yas_ispread]])</f>
        <v>424.17722171266286</v>
      </c>
      <c r="M116" s="11" t="str" cm="1">
        <f t="array" ref="M116">_xll.BDP(bonds[[#This Row],[worksheet get]],bonds[[#Headers],[blp_i_sprd_mid]])</f>
        <v>#N/A Field Not Applicable</v>
      </c>
      <c r="N116" s="2" t="str" cm="1">
        <f t="array" ref="N116">_xll.BDP(bonds[[#This Row],[worksheet get]],bonds[[#Headers],[rtg_moody]])</f>
        <v>Baa2</v>
      </c>
      <c r="O116" s="2" t="str" cm="1">
        <f t="array" ref="O116">_xll.BDP(bonds[[#This Row],[worksheet get]],bonds[[#Headers],[rtg_sp]])</f>
        <v>BB+</v>
      </c>
      <c r="P116" s="2" t="str" cm="1">
        <f t="array" ref="P116">_xll.BDP(bonds[[#This Row],[worksheet get]],bonds[[#Headers],[bb_composite]])</f>
        <v>BBB-</v>
      </c>
      <c r="Q116" s="13" cm="1">
        <f t="array" ref="Q116">_xll.BDP(bonds[[#This Row],[worksheet get]],"interval_avg","calc_interval=30d","market_data_override=blp_i_sprd_mid")</f>
        <v>420.74365363569143</v>
      </c>
      <c r="R116" s="13" cm="1">
        <f t="array" ref="R116">_xll.BDP(bonds[[#This Row],[worksheet get]],"interval_std_dev","calc_interval=30d","market_data_override=blp_i_sprd_mid")</f>
        <v>12.946907000022829</v>
      </c>
      <c r="S116" s="13" cm="1">
        <f t="array" ref="S116">_xll.BDP(bonds[[#This Row],[worksheet get]],"interval_low","calc_interval=30d","market_data_override=blp_i_sprd_mid")</f>
        <v>402.10729210251105</v>
      </c>
      <c r="T116" s="13" cm="1">
        <f t="array" ref="T116">_xll.BDP(bonds[[#This Row],[worksheet get]],"interval_high","calc_interval=30d","market_data_override=blp_i_sprd_mid")</f>
        <v>455.6754964796271</v>
      </c>
      <c r="U116" s="13" t="str" cm="1">
        <f t="array" ref="U116">_xll.BDP(bonds[[#This Row],[worksheet get]],bonds[[#Headers],[green_bond_loan_indicator]])</f>
        <v>N</v>
      </c>
    </row>
    <row r="117" spans="1:21" x14ac:dyDescent="0.25">
      <c r="A117" s="2" t="s">
        <v>232</v>
      </c>
      <c r="B117" s="2" t="str" cm="1">
        <f t="array" ref="B117">_xll.BDP(bonds[[#This Row],[worksheet get]],bonds[[#Headers],[ID_ISIN]])</f>
        <v>XS1713463716</v>
      </c>
      <c r="C117" s="2" t="str" cm="1">
        <f t="array" ref="C117">_xll.BDP(bonds[[#This Row],[worksheet get]],bonds[[#Headers],[security name]])</f>
        <v>ENELIM 2 1/2 11/24/78</v>
      </c>
      <c r="D117" s="2" t="str" cm="1">
        <f t="array" ref="D117">_xll.BDP(bonds[[#This Row],[worksheet get]],bonds[[#Headers],[ticker]])</f>
        <v>ENELIM</v>
      </c>
      <c r="E117" s="2" cm="1">
        <f t="array" ref="E117">_xll.BDP(bonds[[#This Row],[worksheet get]],bonds[[#Headers],[coupon]])</f>
        <v>2.5</v>
      </c>
      <c r="F117" s="7" cm="1">
        <f t="array" ref="F117">_xll.BDP(bonds[[#This Row],[worksheet get]],bonds[[#Headers],[nxt_call_dt]])*1</f>
        <v>45162</v>
      </c>
      <c r="G117" s="2" t="str" cm="1">
        <f t="array" ref="G117">_xll.BDP(bonds[[#This Row],[worksheet get]],bonds[[#Headers],[mty_typ]])</f>
        <v>CALLABLE</v>
      </c>
      <c r="H117" s="2" t="str" cm="1">
        <f t="array" ref="H117">_xll.BDP(bonds[[#This Row],[worksheet get]],bonds[[#Headers],[crncy]])</f>
        <v>EUR</v>
      </c>
      <c r="I117" s="8" cm="1">
        <f t="array" ref="I117">_xll.BDP(bonds[[#This Row],[worksheet get]],bonds[[#Headers],[amt_outstanding]])</f>
        <v>750019000</v>
      </c>
      <c r="J117" s="2" t="str" cm="1">
        <f t="array" ref="J117">_xll.BDP(bonds[[#This Row],[worksheet get]],bonds[[#Headers],[industry_sector]])</f>
        <v>Utilities</v>
      </c>
      <c r="K117" s="2" t="str">
        <f>bonds[[#This Row],[security name]]&amp;" nc-"&amp;RIGHT(YEAR(bonds[[#This Row],[nxt_call_dt]]),2)</f>
        <v>ENELIM 2 1/2 11/24/78 nc-23</v>
      </c>
      <c r="L117" s="11" cm="1">
        <f t="array" ref="L117">_xll.BDP(bonds[[#This Row],[worksheet get]],bonds[[#Headers],[yas_ispread]])</f>
        <v>267.8397691051718</v>
      </c>
      <c r="M117" s="11" cm="1">
        <f t="array" ref="M117">_xll.BDP(bonds[[#This Row],[worksheet get]],bonds[[#Headers],[blp_i_sprd_mid]])</f>
        <v>268.64175415039063</v>
      </c>
      <c r="N117" s="2" t="str" cm="1">
        <f t="array" ref="N117">_xll.BDP(bonds[[#This Row],[worksheet get]],bonds[[#Headers],[rtg_moody]])</f>
        <v>Ba1</v>
      </c>
      <c r="O117" s="2" t="str" cm="1">
        <f t="array" ref="O117">_xll.BDP(bonds[[#This Row],[worksheet get]],bonds[[#Headers],[rtg_sp]])</f>
        <v>BBB-</v>
      </c>
      <c r="P117" s="2" t="str" cm="1">
        <f t="array" ref="P117">_xll.BDP(bonds[[#This Row],[worksheet get]],bonds[[#Headers],[bb_composite]])</f>
        <v>BBB-</v>
      </c>
      <c r="Q117" s="13" cm="1">
        <f t="array" ref="Q117">_xll.BDP(bonds[[#This Row],[worksheet get]],"interval_avg","calc_interval=30d","market_data_override=blp_i_sprd_mid")</f>
        <v>254.93765517241383</v>
      </c>
      <c r="R117" s="13" cm="1">
        <f t="array" ref="R117">_xll.BDP(bonds[[#This Row],[worksheet get]],"interval_std_dev","calc_interval=30d","market_data_override=blp_i_sprd_mid")</f>
        <v>24.592157449473692</v>
      </c>
      <c r="S117" s="13" cm="1">
        <f t="array" ref="S117">_xll.BDP(bonds[[#This Row],[worksheet get]],"interval_low","calc_interval=30d","market_data_override=blp_i_sprd_mid")</f>
        <v>196.57599999999999</v>
      </c>
      <c r="T117" s="13" cm="1">
        <f t="array" ref="T117">_xll.BDP(bonds[[#This Row],[worksheet get]],"interval_high","calc_interval=30d","market_data_override=blp_i_sprd_mid")</f>
        <v>289.00599999999997</v>
      </c>
      <c r="U117" s="13" t="str" cm="1">
        <f t="array" ref="U117">_xll.BDP(bonds[[#This Row],[worksheet get]],bonds[[#Headers],[green_bond_loan_indicator]])</f>
        <v>N</v>
      </c>
    </row>
    <row r="118" spans="1:21" x14ac:dyDescent="0.25">
      <c r="A118" s="2" t="s">
        <v>233</v>
      </c>
      <c r="B118" s="2" t="str" cm="1">
        <f t="array" ref="B118">_xll.BDP(bonds[[#This Row],[worksheet get]],bonds[[#Headers],[ID_ISIN]])</f>
        <v>XS0954675129</v>
      </c>
      <c r="C118" s="2" t="str" cm="1">
        <f t="array" ref="C118">_xll.BDP(bonds[[#This Row],[worksheet get]],bonds[[#Headers],[security name]])</f>
        <v>ENELIM 5.451 01/10/74</v>
      </c>
      <c r="D118" s="2" t="str" cm="1">
        <f t="array" ref="D118">_xll.BDP(bonds[[#This Row],[worksheet get]],bonds[[#Headers],[ticker]])</f>
        <v>ENELIM</v>
      </c>
      <c r="E118" s="2" cm="1">
        <f t="array" ref="E118">_xll.BDP(bonds[[#This Row],[worksheet get]],bonds[[#Headers],[coupon]])</f>
        <v>5.4509999999999996</v>
      </c>
      <c r="F118" s="7" cm="1">
        <f t="array" ref="F118">_xll.BDP(bonds[[#This Row],[worksheet get]],bonds[[#Headers],[nxt_call_dt]])*1</f>
        <v>45301</v>
      </c>
      <c r="G118" s="2" t="str" cm="1">
        <f t="array" ref="G118">_xll.BDP(bonds[[#This Row],[worksheet get]],bonds[[#Headers],[mty_typ]])</f>
        <v>CALLABLE</v>
      </c>
      <c r="H118" s="2" t="str" cm="1">
        <f t="array" ref="H118">_xll.BDP(bonds[[#This Row],[worksheet get]],bonds[[#Headers],[crncy]])</f>
        <v>EUR</v>
      </c>
      <c r="I118" s="8" cm="1">
        <f t="array" ref="I118">_xll.BDP(bonds[[#This Row],[worksheet get]],bonds[[#Headers],[amt_outstanding]])</f>
        <v>297423999.99999988</v>
      </c>
      <c r="J118" s="2" t="str" cm="1">
        <f t="array" ref="J118">_xll.BDP(bonds[[#This Row],[worksheet get]],bonds[[#Headers],[industry_sector]])</f>
        <v>Utilities</v>
      </c>
      <c r="K118" s="2" t="str">
        <f>bonds[[#This Row],[security name]]&amp;" nc-"&amp;RIGHT(YEAR(bonds[[#This Row],[nxt_call_dt]]),2)</f>
        <v>ENELIM 5.451 01/10/74 nc-24</v>
      </c>
      <c r="L118" s="11" cm="1">
        <f t="array" ref="L118">_xll.BDP(bonds[[#This Row],[worksheet get]],bonds[[#Headers],[yas_ispread]])</f>
        <v>254.44552259967614</v>
      </c>
      <c r="M118" s="11" cm="1">
        <f t="array" ref="M118">_xll.BDP(bonds[[#This Row],[worksheet get]],bonds[[#Headers],[blp_i_sprd_mid]])</f>
        <v>253.34974670410156</v>
      </c>
      <c r="N118" s="2" t="str" cm="1">
        <f t="array" ref="N118">_xll.BDP(bonds[[#This Row],[worksheet get]],bonds[[#Headers],[rtg_moody]])</f>
        <v>Ba1</v>
      </c>
      <c r="O118" s="2" t="str" cm="1">
        <f t="array" ref="O118">_xll.BDP(bonds[[#This Row],[worksheet get]],bonds[[#Headers],[rtg_sp]])</f>
        <v>BBB-</v>
      </c>
      <c r="P118" s="2" t="str" cm="1">
        <f t="array" ref="P118">_xll.BDP(bonds[[#This Row],[worksheet get]],bonds[[#Headers],[bb_composite]])</f>
        <v>BBB-</v>
      </c>
      <c r="Q118" s="13" cm="1">
        <f t="array" ref="Q118">_xll.BDP(bonds[[#This Row],[worksheet get]],"interval_avg","calc_interval=30d","market_data_override=blp_i_sprd_mid")</f>
        <v>247.38024137931035</v>
      </c>
      <c r="R118" s="13" cm="1">
        <f t="array" ref="R118">_xll.BDP(bonds[[#This Row],[worksheet get]],"interval_std_dev","calc_interval=30d","market_data_override=blp_i_sprd_mid")</f>
        <v>24.187403886343077</v>
      </c>
      <c r="S118" s="13" cm="1">
        <f t="array" ref="S118">_xll.BDP(bonds[[#This Row],[worksheet get]],"interval_low","calc_interval=30d","market_data_override=blp_i_sprd_mid")</f>
        <v>183.624</v>
      </c>
      <c r="T118" s="13" cm="1">
        <f t="array" ref="T118">_xll.BDP(bonds[[#This Row],[worksheet get]],"interval_high","calc_interval=30d","market_data_override=blp_i_sprd_mid")</f>
        <v>268.18</v>
      </c>
      <c r="U118" s="13" t="str" cm="1">
        <f t="array" ref="U118">_xll.BDP(bonds[[#This Row],[worksheet get]],bonds[[#Headers],[green_bond_loan_indicator]])</f>
        <v>N</v>
      </c>
    </row>
    <row r="119" spans="1:21" x14ac:dyDescent="0.25">
      <c r="A119" s="2" t="s">
        <v>234</v>
      </c>
      <c r="B119" s="2" t="str" cm="1">
        <f t="array" ref="B119">_xll.BDP(bonds[[#This Row],[worksheet get]],bonds[[#Headers],[ID_ISIN]])</f>
        <v>XS2000719992</v>
      </c>
      <c r="C119" s="2" t="str" cm="1">
        <f t="array" ref="C119">_xll.BDP(bonds[[#This Row],[worksheet get]],bonds[[#Headers],[security name]])</f>
        <v>ENELIM 3 1/2 05/24/80</v>
      </c>
      <c r="D119" s="2" t="str" cm="1">
        <f t="array" ref="D119">_xll.BDP(bonds[[#This Row],[worksheet get]],bonds[[#Headers],[ticker]])</f>
        <v>ENELIM</v>
      </c>
      <c r="E119" s="2" cm="1">
        <f t="array" ref="E119">_xll.BDP(bonds[[#This Row],[worksheet get]],bonds[[#Headers],[coupon]])</f>
        <v>3.5</v>
      </c>
      <c r="F119" s="7" cm="1">
        <f t="array" ref="F119">_xll.BDP(bonds[[#This Row],[worksheet get]],bonds[[#Headers],[nxt_call_dt]])*1</f>
        <v>45712</v>
      </c>
      <c r="G119" s="2" t="str" cm="1">
        <f t="array" ref="G119">_xll.BDP(bonds[[#This Row],[worksheet get]],bonds[[#Headers],[mty_typ]])</f>
        <v>CALLABLE</v>
      </c>
      <c r="H119" s="2" t="str" cm="1">
        <f t="array" ref="H119">_xll.BDP(bonds[[#This Row],[worksheet get]],bonds[[#Headers],[crncy]])</f>
        <v>EUR</v>
      </c>
      <c r="I119" s="8" cm="1">
        <f t="array" ref="I119">_xll.BDP(bonds[[#This Row],[worksheet get]],bonds[[#Headers],[amt_outstanding]])</f>
        <v>900001000</v>
      </c>
      <c r="J119" s="2" t="str" cm="1">
        <f t="array" ref="J119">_xll.BDP(bonds[[#This Row],[worksheet get]],bonds[[#Headers],[industry_sector]])</f>
        <v>Utilities</v>
      </c>
      <c r="K119" s="2" t="str">
        <f>bonds[[#This Row],[security name]]&amp;" nc-"&amp;RIGHT(YEAR(bonds[[#This Row],[nxt_call_dt]]),2)</f>
        <v>ENELIM 3 1/2 05/24/80 nc-25</v>
      </c>
      <c r="L119" s="11" cm="1">
        <f t="array" ref="L119">_xll.BDP(bonds[[#This Row],[worksheet get]],bonds[[#Headers],[yas_ispread]])</f>
        <v>284.66427738150043</v>
      </c>
      <c r="M119" s="11" cm="1">
        <f t="array" ref="M119">_xll.BDP(bonds[[#This Row],[worksheet get]],bonds[[#Headers],[blp_i_sprd_mid]])</f>
        <v>284.671630859375</v>
      </c>
      <c r="N119" s="2" t="str" cm="1">
        <f t="array" ref="N119">_xll.BDP(bonds[[#This Row],[worksheet get]],bonds[[#Headers],[rtg_moody]])</f>
        <v>Ba1</v>
      </c>
      <c r="O119" s="2" t="str" cm="1">
        <f t="array" ref="O119">_xll.BDP(bonds[[#This Row],[worksheet get]],bonds[[#Headers],[rtg_sp]])</f>
        <v>BBB-</v>
      </c>
      <c r="P119" s="2" t="str" cm="1">
        <f t="array" ref="P119">_xll.BDP(bonds[[#This Row],[worksheet get]],bonds[[#Headers],[bb_composite]])</f>
        <v>BBB-</v>
      </c>
      <c r="Q119" s="13" cm="1">
        <f t="array" ref="Q119">_xll.BDP(bonds[[#This Row],[worksheet get]],"interval_avg","calc_interval=30d","market_data_override=blp_i_sprd_mid")</f>
        <v>273.15293103448283</v>
      </c>
      <c r="R119" s="13" cm="1">
        <f t="array" ref="R119">_xll.BDP(bonds[[#This Row],[worksheet get]],"interval_std_dev","calc_interval=30d","market_data_override=blp_i_sprd_mid")</f>
        <v>25.424206714595883</v>
      </c>
      <c r="S119" s="13" cm="1">
        <f t="array" ref="S119">_xll.BDP(bonds[[#This Row],[worksheet get]],"interval_low","calc_interval=30d","market_data_override=blp_i_sprd_mid")</f>
        <v>207.86600000000001</v>
      </c>
      <c r="T119" s="13" cm="1">
        <f t="array" ref="T119">_xll.BDP(bonds[[#This Row],[worksheet get]],"interval_high","calc_interval=30d","market_data_override=blp_i_sprd_mid")</f>
        <v>308.16699999999997</v>
      </c>
      <c r="U119" s="13" t="str" cm="1">
        <f t="array" ref="U119">_xll.BDP(bonds[[#This Row],[worksheet get]],bonds[[#Headers],[green_bond_loan_indicator]])</f>
        <v>N</v>
      </c>
    </row>
    <row r="120" spans="1:21" x14ac:dyDescent="0.25">
      <c r="A120" s="2" t="s">
        <v>235</v>
      </c>
      <c r="B120" s="2" t="str" cm="1">
        <f t="array" ref="B120">_xll.BDP(bonds[[#This Row],[worksheet get]],bonds[[#Headers],[ID_ISIN]])</f>
        <v>XS1713463559</v>
      </c>
      <c r="C120" s="2" t="str" cm="1">
        <f t="array" ref="C120">_xll.BDP(bonds[[#This Row],[worksheet get]],bonds[[#Headers],[security name]])</f>
        <v>ENELIM 3 3/8 11/24/81</v>
      </c>
      <c r="D120" s="2" t="str" cm="1">
        <f t="array" ref="D120">_xll.BDP(bonds[[#This Row],[worksheet get]],bonds[[#Headers],[ticker]])</f>
        <v>ENELIM</v>
      </c>
      <c r="E120" s="2" cm="1">
        <f t="array" ref="E120">_xll.BDP(bonds[[#This Row],[worksheet get]],bonds[[#Headers],[coupon]])</f>
        <v>3.375</v>
      </c>
      <c r="F120" s="7" cm="1">
        <f t="array" ref="F120">_xll.BDP(bonds[[#This Row],[worksheet get]],bonds[[#Headers],[nxt_call_dt]])*1</f>
        <v>46258</v>
      </c>
      <c r="G120" s="2" t="str" cm="1">
        <f t="array" ref="G120">_xll.BDP(bonds[[#This Row],[worksheet get]],bonds[[#Headers],[mty_typ]])</f>
        <v>CALLABLE</v>
      </c>
      <c r="H120" s="2" t="str" cm="1">
        <f t="array" ref="H120">_xll.BDP(bonds[[#This Row],[worksheet get]],bonds[[#Headers],[crncy]])</f>
        <v>EUR</v>
      </c>
      <c r="I120" s="8" cm="1">
        <f t="array" ref="I120">_xll.BDP(bonds[[#This Row],[worksheet get]],bonds[[#Headers],[amt_outstanding]])</f>
        <v>750000000</v>
      </c>
      <c r="J120" s="2" t="str" cm="1">
        <f t="array" ref="J120">_xll.BDP(bonds[[#This Row],[worksheet get]],bonds[[#Headers],[industry_sector]])</f>
        <v>Utilities</v>
      </c>
      <c r="K120" s="2" t="str">
        <f>bonds[[#This Row],[security name]]&amp;" nc-"&amp;RIGHT(YEAR(bonds[[#This Row],[nxt_call_dt]]),2)</f>
        <v>ENELIM 3 3/8 11/24/81 nc-26</v>
      </c>
      <c r="L120" s="11" cm="1">
        <f t="array" ref="L120">_xll.BDP(bonds[[#This Row],[worksheet get]],bonds[[#Headers],[yas_ispread]])</f>
        <v>305.79513003281261</v>
      </c>
      <c r="M120" s="11" cm="1">
        <f t="array" ref="M120">_xll.BDP(bonds[[#This Row],[worksheet get]],bonds[[#Headers],[blp_i_sprd_mid]])</f>
        <v>304.3992919921875</v>
      </c>
      <c r="N120" s="2" t="str" cm="1">
        <f t="array" ref="N120">_xll.BDP(bonds[[#This Row],[worksheet get]],bonds[[#Headers],[rtg_moody]])</f>
        <v>Ba1</v>
      </c>
      <c r="O120" s="2" t="str" cm="1">
        <f t="array" ref="O120">_xll.BDP(bonds[[#This Row],[worksheet get]],bonds[[#Headers],[rtg_sp]])</f>
        <v>BBB-</v>
      </c>
      <c r="P120" s="2" t="str" cm="1">
        <f t="array" ref="P120">_xll.BDP(bonds[[#This Row],[worksheet get]],bonds[[#Headers],[bb_composite]])</f>
        <v>BBB-</v>
      </c>
      <c r="Q120" s="13" cm="1">
        <f t="array" ref="Q120">_xll.BDP(bonds[[#This Row],[worksheet get]],"interval_avg","calc_interval=30d","market_data_override=blp_i_sprd_mid")</f>
        <v>297.29951724137931</v>
      </c>
      <c r="R120" s="13" cm="1">
        <f t="array" ref="R120">_xll.BDP(bonds[[#This Row],[worksheet get]],"interval_std_dev","calc_interval=30d","market_data_override=blp_i_sprd_mid")</f>
        <v>19.753906267623353</v>
      </c>
      <c r="S120" s="13" cm="1">
        <f t="array" ref="S120">_xll.BDP(bonds[[#This Row],[worksheet get]],"interval_low","calc_interval=30d","market_data_override=blp_i_sprd_mid")</f>
        <v>248.387</v>
      </c>
      <c r="T120" s="13" cm="1">
        <f t="array" ref="T120">_xll.BDP(bonds[[#This Row],[worksheet get]],"interval_high","calc_interval=30d","market_data_override=blp_i_sprd_mid")</f>
        <v>327.714</v>
      </c>
      <c r="U120" s="13" t="str" cm="1">
        <f t="array" ref="U120">_xll.BDP(bonds[[#This Row],[worksheet get]],bonds[[#Headers],[green_bond_loan_indicator]])</f>
        <v>N</v>
      </c>
    </row>
    <row r="121" spans="1:21" x14ac:dyDescent="0.25">
      <c r="A121" s="2" t="s">
        <v>236</v>
      </c>
      <c r="B121" s="2" t="str" cm="1">
        <f t="array" ref="B121">_xll.BDP(bonds[[#This Row],[worksheet get]],bonds[[#Headers],[ID_ISIN]])</f>
        <v>XS0954674825</v>
      </c>
      <c r="C121" s="2" t="str" cm="1">
        <f t="array" ref="C121">_xll.BDP(bonds[[#This Row],[worksheet get]],bonds[[#Headers],[security name]])</f>
        <v>ENELIM 7 3/4 09/10/75</v>
      </c>
      <c r="D121" s="2" t="str" cm="1">
        <f t="array" ref="D121">_xll.BDP(bonds[[#This Row],[worksheet get]],bonds[[#Headers],[ticker]])</f>
        <v>ENELIM</v>
      </c>
      <c r="E121" s="2" cm="1">
        <f t="array" ref="E121">_xll.BDP(bonds[[#This Row],[worksheet get]],bonds[[#Headers],[coupon]])</f>
        <v>7.75</v>
      </c>
      <c r="F121" s="7" cm="1">
        <f t="array" ref="F121">_xll.BDP(bonds[[#This Row],[worksheet get]],bonds[[#Headers],[nxt_call_dt]])*1</f>
        <v>44084</v>
      </c>
      <c r="G121" s="2" t="str" cm="1">
        <f t="array" ref="G121">_xll.BDP(bonds[[#This Row],[worksheet get]],bonds[[#Headers],[mty_typ]])</f>
        <v>CALLABLE</v>
      </c>
      <c r="H121" s="2" t="str" cm="1">
        <f t="array" ref="H121">_xll.BDP(bonds[[#This Row],[worksheet get]],bonds[[#Headers],[crncy]])</f>
        <v>GBP</v>
      </c>
      <c r="I121" s="8" cm="1">
        <f t="array" ref="I121">_xll.BDP(bonds[[#This Row],[worksheet get]],bonds[[#Headers],[amt_outstanding]])</f>
        <v>400000000</v>
      </c>
      <c r="J121" s="2" t="str" cm="1">
        <f t="array" ref="J121">_xll.BDP(bonds[[#This Row],[worksheet get]],bonds[[#Headers],[industry_sector]])</f>
        <v>Utilities</v>
      </c>
      <c r="K121" s="2" t="str">
        <f>bonds[[#This Row],[security name]]&amp;" nc-"&amp;RIGHT(YEAR(bonds[[#This Row],[nxt_call_dt]]),2)</f>
        <v>ENELIM 7 3/4 09/10/75 nc-20</v>
      </c>
      <c r="L121" s="11" cm="1">
        <f t="array" ref="L121">_xll.BDP(bonds[[#This Row],[worksheet get]],bonds[[#Headers],[yas_ispread]])</f>
        <v>127.36502052914076</v>
      </c>
      <c r="M121" s="11" cm="1">
        <f t="array" ref="M121">_xll.BDP(bonds[[#This Row],[worksheet get]],bonds[[#Headers],[blp_i_sprd_mid]])</f>
        <v>149.06260681152344</v>
      </c>
      <c r="N121" s="2" t="str" cm="1">
        <f t="array" ref="N121">_xll.BDP(bonds[[#This Row],[worksheet get]],bonds[[#Headers],[rtg_moody]])</f>
        <v>Ba1</v>
      </c>
      <c r="O121" s="2" t="str" cm="1">
        <f t="array" ref="O121">_xll.BDP(bonds[[#This Row],[worksheet get]],bonds[[#Headers],[rtg_sp]])</f>
        <v>BBB-</v>
      </c>
      <c r="P121" s="2" t="str" cm="1">
        <f t="array" ref="P121">_xll.BDP(bonds[[#This Row],[worksheet get]],bonds[[#Headers],[bb_composite]])</f>
        <v>BBB-</v>
      </c>
      <c r="Q121" s="13" cm="1">
        <f t="array" ref="Q121">_xll.BDP(bonds[[#This Row],[worksheet get]],"interval_avg","calc_interval=30d","market_data_override=blp_i_sprd_mid")</f>
        <v>224.6550357142857</v>
      </c>
      <c r="R121" s="13" cm="1">
        <f t="array" ref="R121">_xll.BDP(bonds[[#This Row],[worksheet get]],"interval_std_dev","calc_interval=30d","market_data_override=blp_i_sprd_mid")</f>
        <v>35.412553813460988</v>
      </c>
      <c r="S121" s="13" cm="1">
        <f t="array" ref="S121">_xll.BDP(bonds[[#This Row],[worksheet get]],"interval_low","calc_interval=30d","market_data_override=blp_i_sprd_mid")</f>
        <v>147.03899999999999</v>
      </c>
      <c r="T121" s="13" cm="1">
        <f t="array" ref="T121">_xll.BDP(bonds[[#This Row],[worksheet get]],"interval_high","calc_interval=30d","market_data_override=blp_i_sprd_mid")</f>
        <v>328.34300000000002</v>
      </c>
      <c r="U121" s="13" t="str" cm="1">
        <f t="array" ref="U121">_xll.BDP(bonds[[#This Row],[worksheet get]],bonds[[#Headers],[green_bond_loan_indicator]])</f>
        <v>N</v>
      </c>
    </row>
    <row r="122" spans="1:21" x14ac:dyDescent="0.25">
      <c r="A122" s="2" t="s">
        <v>237</v>
      </c>
      <c r="B122" s="2" t="str" cm="1">
        <f t="array" ref="B122">_xll.BDP(bonds[[#This Row],[worksheet get]],bonds[[#Headers],[ID_ISIN]])</f>
        <v>XS1014987355</v>
      </c>
      <c r="C122" s="2" t="str" cm="1">
        <f t="array" ref="C122">_xll.BDP(bonds[[#This Row],[worksheet get]],bonds[[#Headers],[security name]])</f>
        <v>ENELIM 6 5/8 09/15/76</v>
      </c>
      <c r="D122" s="2" t="str" cm="1">
        <f t="array" ref="D122">_xll.BDP(bonds[[#This Row],[worksheet get]],bonds[[#Headers],[ticker]])</f>
        <v>ENELIM</v>
      </c>
      <c r="E122" s="2" cm="1">
        <f t="array" ref="E122">_xll.BDP(bonds[[#This Row],[worksheet get]],bonds[[#Headers],[coupon]])</f>
        <v>6.625</v>
      </c>
      <c r="F122" s="7" cm="1">
        <f t="array" ref="F122">_xll.BDP(bonds[[#This Row],[worksheet get]],bonds[[#Headers],[nxt_call_dt]])*1</f>
        <v>44454</v>
      </c>
      <c r="G122" s="2" t="str" cm="1">
        <f t="array" ref="G122">_xll.BDP(bonds[[#This Row],[worksheet get]],bonds[[#Headers],[mty_typ]])</f>
        <v>CALLABLE</v>
      </c>
      <c r="H122" s="2" t="str" cm="1">
        <f t="array" ref="H122">_xll.BDP(bonds[[#This Row],[worksheet get]],bonds[[#Headers],[crncy]])</f>
        <v>GBP</v>
      </c>
      <c r="I122" s="8" cm="1">
        <f t="array" ref="I122">_xll.BDP(bonds[[#This Row],[worksheet get]],bonds[[#Headers],[amt_outstanding]])</f>
        <v>500000000</v>
      </c>
      <c r="J122" s="2" t="str" cm="1">
        <f t="array" ref="J122">_xll.BDP(bonds[[#This Row],[worksheet get]],bonds[[#Headers],[industry_sector]])</f>
        <v>Utilities</v>
      </c>
      <c r="K122" s="2" t="str">
        <f>bonds[[#This Row],[security name]]&amp;" nc-"&amp;RIGHT(YEAR(bonds[[#This Row],[nxt_call_dt]]),2)</f>
        <v>ENELIM 6 5/8 09/15/76 nc-21</v>
      </c>
      <c r="L122" s="11" cm="1">
        <f t="array" ref="L122">_xll.BDP(bonds[[#This Row],[worksheet get]],bonds[[#Headers],[yas_ispread]])</f>
        <v>239.31506259580283</v>
      </c>
      <c r="M122" s="11" cm="1">
        <f t="array" ref="M122">_xll.BDP(bonds[[#This Row],[worksheet get]],bonds[[#Headers],[blp_i_sprd_mid]])</f>
        <v>225.84452819824219</v>
      </c>
      <c r="N122" s="2" t="str" cm="1">
        <f t="array" ref="N122">_xll.BDP(bonds[[#This Row],[worksheet get]],bonds[[#Headers],[rtg_moody]])</f>
        <v>Ba1</v>
      </c>
      <c r="O122" s="2" t="str" cm="1">
        <f t="array" ref="O122">_xll.BDP(bonds[[#This Row],[worksheet get]],bonds[[#Headers],[rtg_sp]])</f>
        <v>BBB-</v>
      </c>
      <c r="P122" s="2" t="str" cm="1">
        <f t="array" ref="P122">_xll.BDP(bonds[[#This Row],[worksheet get]],bonds[[#Headers],[bb_composite]])</f>
        <v>BBB-</v>
      </c>
      <c r="Q122" s="13" cm="1">
        <f t="array" ref="Q122">_xll.BDP(bonds[[#This Row],[worksheet get]],"interval_avg","calc_interval=30d","market_data_override=blp_i_sprd_mid")</f>
        <v>252.19324999999998</v>
      </c>
      <c r="R122" s="13" cm="1">
        <f t="array" ref="R122">_xll.BDP(bonds[[#This Row],[worksheet get]],"interval_std_dev","calc_interval=30d","market_data_override=blp_i_sprd_mid")</f>
        <v>24.404655906161597</v>
      </c>
      <c r="S122" s="13" cm="1">
        <f t="array" ref="S122">_xll.BDP(bonds[[#This Row],[worksheet get]],"interval_low","calc_interval=30d","market_data_override=blp_i_sprd_mid")</f>
        <v>224.30699999999999</v>
      </c>
      <c r="T122" s="13" cm="1">
        <f t="array" ref="T122">_xll.BDP(bonds[[#This Row],[worksheet get]],"interval_high","calc_interval=30d","market_data_override=blp_i_sprd_mid")</f>
        <v>302.125</v>
      </c>
      <c r="U122" s="13" t="str" cm="1">
        <f t="array" ref="U122">_xll.BDP(bonds[[#This Row],[worksheet get]],bonds[[#Headers],[green_bond_loan_indicator]])</f>
        <v>N</v>
      </c>
    </row>
    <row r="123" spans="1:21" x14ac:dyDescent="0.25">
      <c r="A123" s="2" t="s">
        <v>238</v>
      </c>
      <c r="B123" s="2" t="str" cm="1">
        <f t="array" ref="B123">_xll.BDP(bonds[[#This Row],[worksheet get]],bonds[[#Headers],[ID_ISIN]])</f>
        <v>US29265WAA62</v>
      </c>
      <c r="C123" s="2" t="str" cm="1">
        <f t="array" ref="C123">_xll.BDP(bonds[[#This Row],[worksheet get]],bonds[[#Headers],[security name]])</f>
        <v>ENELIM 8 3/4 09/24/73</v>
      </c>
      <c r="D123" s="2" t="str" cm="1">
        <f t="array" ref="D123">_xll.BDP(bonds[[#This Row],[worksheet get]],bonds[[#Headers],[ticker]])</f>
        <v>ENELIM</v>
      </c>
      <c r="E123" s="2" cm="1">
        <f t="array" ref="E123">_xll.BDP(bonds[[#This Row],[worksheet get]],bonds[[#Headers],[coupon]])</f>
        <v>8.75</v>
      </c>
      <c r="F123" s="7" cm="1">
        <f t="array" ref="F123">_xll.BDP(bonds[[#This Row],[worksheet get]],bonds[[#Headers],[nxt_call_dt]])*1</f>
        <v>45193</v>
      </c>
      <c r="G123" s="2" t="str" cm="1">
        <f t="array" ref="G123">_xll.BDP(bonds[[#This Row],[worksheet get]],bonds[[#Headers],[mty_typ]])</f>
        <v>CALLABLE</v>
      </c>
      <c r="H123" s="2" t="str" cm="1">
        <f t="array" ref="H123">_xll.BDP(bonds[[#This Row],[worksheet get]],bonds[[#Headers],[crncy]])</f>
        <v>USD</v>
      </c>
      <c r="I123" s="8" cm="1">
        <f t="array" ref="I123">_xll.BDP(bonds[[#This Row],[worksheet get]],bonds[[#Headers],[amt_outstanding]])</f>
        <v>1250000000</v>
      </c>
      <c r="J123" s="2" t="str" cm="1">
        <f t="array" ref="J123">_xll.BDP(bonds[[#This Row],[worksheet get]],bonds[[#Headers],[industry_sector]])</f>
        <v>Utilities</v>
      </c>
      <c r="K123" s="2" t="str">
        <f>bonds[[#This Row],[security name]]&amp;" nc-"&amp;RIGHT(YEAR(bonds[[#This Row],[nxt_call_dt]]),2)</f>
        <v>ENELIM 8 3/4 09/24/73 nc-23</v>
      </c>
      <c r="L123" s="11" cm="1">
        <f t="array" ref="L123">_xll.BDP(bonds[[#This Row],[worksheet get]],bonds[[#Headers],[yas_ispread]])</f>
        <v>383.14943706104441</v>
      </c>
      <c r="M123" s="11" cm="1">
        <f t="array" ref="M123">_xll.BDP(bonds[[#This Row],[worksheet get]],bonds[[#Headers],[blp_i_sprd_mid]])</f>
        <v>382.77346801757813</v>
      </c>
      <c r="N123" s="2" t="str" cm="1">
        <f t="array" ref="N123">_xll.BDP(bonds[[#This Row],[worksheet get]],bonds[[#Headers],[rtg_moody]])</f>
        <v>Ba1</v>
      </c>
      <c r="O123" s="2" t="str" cm="1">
        <f t="array" ref="O123">_xll.BDP(bonds[[#This Row],[worksheet get]],bonds[[#Headers],[rtg_sp]])</f>
        <v>BBB-</v>
      </c>
      <c r="P123" s="2" t="str" cm="1">
        <f t="array" ref="P123">_xll.BDP(bonds[[#This Row],[worksheet get]],bonds[[#Headers],[bb_composite]])</f>
        <v>BBB-</v>
      </c>
      <c r="Q123" s="13" cm="1">
        <f t="array" ref="Q123">_xll.BDP(bonds[[#This Row],[worksheet get]],"interval_avg","calc_interval=30d","market_data_override=blp_i_sprd_mid")</f>
        <v>388.83179946734521</v>
      </c>
      <c r="R123" s="13" cm="1">
        <f t="array" ref="R123">_xll.BDP(bonds[[#This Row],[worksheet get]],"interval_std_dev","calc_interval=30d","market_data_override=blp_i_sprd_mid")</f>
        <v>23.65318848975674</v>
      </c>
      <c r="S123" s="13" cm="1">
        <f t="array" ref="S123">_xll.BDP(bonds[[#This Row],[worksheet get]],"interval_low","calc_interval=30d","market_data_override=blp_i_sprd_mid")</f>
        <v>337.32753424657528</v>
      </c>
      <c r="T123" s="13" cm="1">
        <f t="array" ref="T123">_xll.BDP(bonds[[#This Row],[worksheet get]],"interval_high","calc_interval=30d","market_data_override=blp_i_sprd_mid")</f>
        <v>420.40623915767935</v>
      </c>
      <c r="U123" s="13" t="str" cm="1">
        <f t="array" ref="U123">_xll.BDP(bonds[[#This Row],[worksheet get]],bonds[[#Headers],[green_bond_loan_indicator]])</f>
        <v>N</v>
      </c>
    </row>
    <row r="124" spans="1:21" x14ac:dyDescent="0.25">
      <c r="A124" s="2" t="s">
        <v>239</v>
      </c>
      <c r="B124" s="2" t="str" cm="1">
        <f t="array" ref="B124">_xll.BDP(bonds[[#This Row],[worksheet get]],bonds[[#Headers],[ID_ISIN]])</f>
        <v>XS1721244371</v>
      </c>
      <c r="C124" s="2" t="str" cm="1">
        <f t="array" ref="C124">_xll.BDP(bonds[[#This Row],[worksheet get]],bonds[[#Headers],[security name]])</f>
        <v>IBESM 1 7/8 PERP</v>
      </c>
      <c r="D124" s="2" t="str" cm="1">
        <f t="array" ref="D124">_xll.BDP(bonds[[#This Row],[worksheet get]],bonds[[#Headers],[ticker]])</f>
        <v>IBESM</v>
      </c>
      <c r="E124" s="2" cm="1">
        <f t="array" ref="E124">_xll.BDP(bonds[[#This Row],[worksheet get]],bonds[[#Headers],[coupon]])</f>
        <v>1.875</v>
      </c>
      <c r="F124" s="7" cm="1">
        <f t="array" ref="F124">_xll.BDP(bonds[[#This Row],[worksheet get]],bonds[[#Headers],[nxt_call_dt]])*1</f>
        <v>44979</v>
      </c>
      <c r="G124" s="2" t="str" cm="1">
        <f t="array" ref="G124">_xll.BDP(bonds[[#This Row],[worksheet get]],bonds[[#Headers],[mty_typ]])</f>
        <v>PERP/CALL</v>
      </c>
      <c r="H124" s="2" t="str" cm="1">
        <f t="array" ref="H124">_xll.BDP(bonds[[#This Row],[worksheet get]],bonds[[#Headers],[crncy]])</f>
        <v>EUR</v>
      </c>
      <c r="I124" s="8" cm="1">
        <f t="array" ref="I124">_xll.BDP(bonds[[#This Row],[worksheet get]],bonds[[#Headers],[amt_outstanding]])</f>
        <v>1000000000</v>
      </c>
      <c r="J124" s="2" t="str" cm="1">
        <f t="array" ref="J124">_xll.BDP(bonds[[#This Row],[worksheet get]],bonds[[#Headers],[industry_sector]])</f>
        <v>Utilities</v>
      </c>
      <c r="K124" s="2" t="str">
        <f>bonds[[#This Row],[security name]]&amp;" nc-"&amp;RIGHT(YEAR(bonds[[#This Row],[nxt_call_dt]]),2)</f>
        <v>IBESM 1 7/8 PERP nc-23</v>
      </c>
      <c r="L124" s="11" cm="1">
        <f t="array" ref="L124">_xll.BDP(bonds[[#This Row],[worksheet get]],bonds[[#Headers],[yas_ispread]])</f>
        <v>212.88164463293634</v>
      </c>
      <c r="M124" s="11" cm="1">
        <f t="array" ref="M124">_xll.BDP(bonds[[#This Row],[worksheet get]],bonds[[#Headers],[blp_i_sprd_mid]])</f>
        <v>211.85145568847656</v>
      </c>
      <c r="N124" s="2" t="str" cm="1">
        <f t="array" ref="N124">_xll.BDP(bonds[[#This Row],[worksheet get]],bonds[[#Headers],[rtg_moody]])</f>
        <v>Baa3</v>
      </c>
      <c r="O124" s="2" t="str" cm="1">
        <f t="array" ref="O124">_xll.BDP(bonds[[#This Row],[worksheet get]],bonds[[#Headers],[rtg_sp]])</f>
        <v>BBB-</v>
      </c>
      <c r="P124" s="2" t="str" cm="1">
        <f t="array" ref="P124">_xll.BDP(bonds[[#This Row],[worksheet get]],bonds[[#Headers],[bb_composite]])</f>
        <v>BBB-</v>
      </c>
      <c r="Q124" s="13" cm="1">
        <f t="array" ref="Q124">_xll.BDP(bonds[[#This Row],[worksheet get]],"interval_avg","calc_interval=30d","market_data_override=blp_i_sprd_mid")</f>
        <v>199.08906896551727</v>
      </c>
      <c r="R124" s="13" cm="1">
        <f t="array" ref="R124">_xll.BDP(bonds[[#This Row],[worksheet get]],"interval_std_dev","calc_interval=30d","market_data_override=blp_i_sprd_mid")</f>
        <v>19.532159347619206</v>
      </c>
      <c r="S124" s="13" cm="1">
        <f t="array" ref="S124">_xll.BDP(bonds[[#This Row],[worksheet get]],"interval_low","calc_interval=30d","market_data_override=blp_i_sprd_mid")</f>
        <v>149.202</v>
      </c>
      <c r="T124" s="13" cm="1">
        <f t="array" ref="T124">_xll.BDP(bonds[[#This Row],[worksheet get]],"interval_high","calc_interval=30d","market_data_override=blp_i_sprd_mid")</f>
        <v>222.905</v>
      </c>
      <c r="U124" s="13" t="str" cm="1">
        <f t="array" ref="U124">_xll.BDP(bonds[[#This Row],[worksheet get]],bonds[[#Headers],[green_bond_loan_indicator]])</f>
        <v>Y</v>
      </c>
    </row>
    <row r="125" spans="1:21" x14ac:dyDescent="0.25">
      <c r="A125" s="2" t="s">
        <v>240</v>
      </c>
      <c r="B125" s="2" t="str" cm="1">
        <f t="array" ref="B125">_xll.BDP(bonds[[#This Row],[worksheet get]],bonds[[#Headers],[ID_ISIN]])</f>
        <v>XS1797138960</v>
      </c>
      <c r="C125" s="2" t="str" cm="1">
        <f t="array" ref="C125">_xll.BDP(bonds[[#This Row],[worksheet get]],bonds[[#Headers],[security name]])</f>
        <v>IBESM 2 5/8 PERP</v>
      </c>
      <c r="D125" s="2" t="str" cm="1">
        <f t="array" ref="D125">_xll.BDP(bonds[[#This Row],[worksheet get]],bonds[[#Headers],[ticker]])</f>
        <v>IBESM</v>
      </c>
      <c r="E125" s="2" cm="1">
        <f t="array" ref="E125">_xll.BDP(bonds[[#This Row],[worksheet get]],bonds[[#Headers],[coupon]])</f>
        <v>2.625</v>
      </c>
      <c r="F125" s="7" cm="1">
        <f t="array" ref="F125">_xll.BDP(bonds[[#This Row],[worksheet get]],bonds[[#Headers],[nxt_call_dt]])*1</f>
        <v>45377</v>
      </c>
      <c r="G125" s="2" t="str" cm="1">
        <f t="array" ref="G125">_xll.BDP(bonds[[#This Row],[worksheet get]],bonds[[#Headers],[mty_typ]])</f>
        <v>PERP/CALL</v>
      </c>
      <c r="H125" s="2" t="str" cm="1">
        <f t="array" ref="H125">_xll.BDP(bonds[[#This Row],[worksheet get]],bonds[[#Headers],[crncy]])</f>
        <v>EUR</v>
      </c>
      <c r="I125" s="8" cm="1">
        <f t="array" ref="I125">_xll.BDP(bonds[[#This Row],[worksheet get]],bonds[[#Headers],[amt_outstanding]])</f>
        <v>700000000</v>
      </c>
      <c r="J125" s="2" t="str" cm="1">
        <f t="array" ref="J125">_xll.BDP(bonds[[#This Row],[worksheet get]],bonds[[#Headers],[industry_sector]])</f>
        <v>Utilities</v>
      </c>
      <c r="K125" s="2" t="str">
        <f>bonds[[#This Row],[security name]]&amp;" nc-"&amp;RIGHT(YEAR(bonds[[#This Row],[nxt_call_dt]]),2)</f>
        <v>IBESM 2 5/8 PERP nc-24</v>
      </c>
      <c r="L125" s="11" cm="1">
        <f t="array" ref="L125">_xll.BDP(bonds[[#This Row],[worksheet get]],bonds[[#Headers],[yas_ispread]])</f>
        <v>205.45938896560517</v>
      </c>
      <c r="M125" s="11" cm="1">
        <f t="array" ref="M125">_xll.BDP(bonds[[#This Row],[worksheet get]],bonds[[#Headers],[blp_i_sprd_mid]])</f>
        <v>205.64187622070313</v>
      </c>
      <c r="N125" s="2" t="str" cm="1">
        <f t="array" ref="N125">_xll.BDP(bonds[[#This Row],[worksheet get]],bonds[[#Headers],[rtg_moody]])</f>
        <v>Baa3</v>
      </c>
      <c r="O125" s="2" t="str" cm="1">
        <f t="array" ref="O125">_xll.BDP(bonds[[#This Row],[worksheet get]],bonds[[#Headers],[rtg_sp]])</f>
        <v>BBB-</v>
      </c>
      <c r="P125" s="2" t="str" cm="1">
        <f t="array" ref="P125">_xll.BDP(bonds[[#This Row],[worksheet get]],bonds[[#Headers],[bb_composite]])</f>
        <v>BBB-</v>
      </c>
      <c r="Q125" s="13" cm="1">
        <f t="array" ref="Q125">_xll.BDP(bonds[[#This Row],[worksheet get]],"interval_avg","calc_interval=30d","market_data_override=blp_i_sprd_mid")</f>
        <v>196.26986206896552</v>
      </c>
      <c r="R125" s="13" cm="1">
        <f t="array" ref="R125">_xll.BDP(bonds[[#This Row],[worksheet get]],"interval_std_dev","calc_interval=30d","market_data_override=blp_i_sprd_mid")</f>
        <v>15.110694740868938</v>
      </c>
      <c r="S125" s="13" cm="1">
        <f t="array" ref="S125">_xll.BDP(bonds[[#This Row],[worksheet get]],"interval_low","calc_interval=30d","market_data_override=blp_i_sprd_mid")</f>
        <v>156.511</v>
      </c>
      <c r="T125" s="13" cm="1">
        <f t="array" ref="T125">_xll.BDP(bonds[[#This Row],[worksheet get]],"interval_high","calc_interval=30d","market_data_override=blp_i_sprd_mid")</f>
        <v>214.24600000000001</v>
      </c>
      <c r="U125" s="13" t="str" cm="1">
        <f t="array" ref="U125">_xll.BDP(bonds[[#This Row],[worksheet get]],bonds[[#Headers],[green_bond_loan_indicator]])</f>
        <v>Y</v>
      </c>
    </row>
    <row r="126" spans="1:21" x14ac:dyDescent="0.25">
      <c r="A126" s="2" t="s">
        <v>241</v>
      </c>
      <c r="B126" s="2" t="str" cm="1">
        <f t="array" ref="B126">_xll.BDP(bonds[[#This Row],[worksheet get]],bonds[[#Headers],[ID_ISIN]])</f>
        <v>XS1890845875</v>
      </c>
      <c r="C126" s="2" t="str" cm="1">
        <f t="array" ref="C126">_xll.BDP(bonds[[#This Row],[worksheet get]],bonds[[#Headers],[security name]])</f>
        <v>IBESM 3 1/4 PERP</v>
      </c>
      <c r="D126" s="2" t="str" cm="1">
        <f t="array" ref="D126">_xll.BDP(bonds[[#This Row],[worksheet get]],bonds[[#Headers],[ticker]])</f>
        <v>IBESM</v>
      </c>
      <c r="E126" s="2" cm="1">
        <f t="array" ref="E126">_xll.BDP(bonds[[#This Row],[worksheet get]],bonds[[#Headers],[coupon]])</f>
        <v>3.25</v>
      </c>
      <c r="F126" s="7" cm="1">
        <f t="array" ref="F126">_xll.BDP(bonds[[#This Row],[worksheet get]],bonds[[#Headers],[nxt_call_dt]])*1</f>
        <v>45608</v>
      </c>
      <c r="G126" s="2" t="str" cm="1">
        <f t="array" ref="G126">_xll.BDP(bonds[[#This Row],[worksheet get]],bonds[[#Headers],[mty_typ]])</f>
        <v>PERP/CALL</v>
      </c>
      <c r="H126" s="2" t="str" cm="1">
        <f t="array" ref="H126">_xll.BDP(bonds[[#This Row],[worksheet get]],bonds[[#Headers],[crncy]])</f>
        <v>EUR</v>
      </c>
      <c r="I126" s="8" cm="1">
        <f t="array" ref="I126">_xll.BDP(bonds[[#This Row],[worksheet get]],bonds[[#Headers],[amt_outstanding]])</f>
        <v>800000000</v>
      </c>
      <c r="J126" s="2" t="str" cm="1">
        <f t="array" ref="J126">_xll.BDP(bonds[[#This Row],[worksheet get]],bonds[[#Headers],[industry_sector]])</f>
        <v>Utilities</v>
      </c>
      <c r="K126" s="2" t="str">
        <f>bonds[[#This Row],[security name]]&amp;" nc-"&amp;RIGHT(YEAR(bonds[[#This Row],[nxt_call_dt]]),2)</f>
        <v>IBESM 3 1/4 PERP nc-24</v>
      </c>
      <c r="L126" s="11" cm="1">
        <f t="array" ref="L126">_xll.BDP(bonds[[#This Row],[worksheet get]],bonds[[#Headers],[yas_ispread]])</f>
        <v>214.11552559380343</v>
      </c>
      <c r="M126" s="11" cm="1">
        <f t="array" ref="M126">_xll.BDP(bonds[[#This Row],[worksheet get]],bonds[[#Headers],[blp_i_sprd_mid]])</f>
        <v>207.19802856445313</v>
      </c>
      <c r="N126" s="2" t="str" cm="1">
        <f t="array" ref="N126">_xll.BDP(bonds[[#This Row],[worksheet get]],bonds[[#Headers],[rtg_moody]])</f>
        <v>Baa3</v>
      </c>
      <c r="O126" s="2" t="str" cm="1">
        <f t="array" ref="O126">_xll.BDP(bonds[[#This Row],[worksheet get]],bonds[[#Headers],[rtg_sp]])</f>
        <v>BBB-</v>
      </c>
      <c r="P126" s="2" t="str" cm="1">
        <f t="array" ref="P126">_xll.BDP(bonds[[#This Row],[worksheet get]],bonds[[#Headers],[bb_composite]])</f>
        <v>BBB-</v>
      </c>
      <c r="Q126" s="13" cm="1">
        <f t="array" ref="Q126">_xll.BDP(bonds[[#This Row],[worksheet get]],"interval_avg","calc_interval=30d","market_data_override=blp_i_sprd_mid")</f>
        <v>197.61437931034482</v>
      </c>
      <c r="R126" s="13" cm="1">
        <f t="array" ref="R126">_xll.BDP(bonds[[#This Row],[worksheet get]],"interval_std_dev","calc_interval=30d","market_data_override=blp_i_sprd_mid")</f>
        <v>13.667736094837657</v>
      </c>
      <c r="S126" s="13" cm="1">
        <f t="array" ref="S126">_xll.BDP(bonds[[#This Row],[worksheet get]],"interval_low","calc_interval=30d","market_data_override=blp_i_sprd_mid")</f>
        <v>163.27199999999999</v>
      </c>
      <c r="T126" s="13" cm="1">
        <f t="array" ref="T126">_xll.BDP(bonds[[#This Row],[worksheet get]],"interval_high","calc_interval=30d","market_data_override=blp_i_sprd_mid")</f>
        <v>219.411</v>
      </c>
      <c r="U126" s="13" t="str" cm="1">
        <f t="array" ref="U126">_xll.BDP(bonds[[#This Row],[worksheet get]],bonds[[#Headers],[green_bond_loan_indicator]])</f>
        <v>Y</v>
      </c>
    </row>
    <row r="127" spans="1:21" x14ac:dyDescent="0.25">
      <c r="A127" s="2" t="s">
        <v>242</v>
      </c>
      <c r="B127" s="2" t="str" cm="1">
        <f t="array" ref="B127">_xll.BDP(bonds[[#This Row],[worksheet get]],bonds[[#Headers],[ID_ISIN]])</f>
        <v>XS1139494493</v>
      </c>
      <c r="C127" s="2" t="str" cm="1">
        <f t="array" ref="C127">_xll.BDP(bonds[[#This Row],[worksheet get]],bonds[[#Headers],[security name]])</f>
        <v>NTGYSM 4 1/8 PERP</v>
      </c>
      <c r="D127" s="2" t="str" cm="1">
        <f t="array" ref="D127">_xll.BDP(bonds[[#This Row],[worksheet get]],bonds[[#Headers],[ticker]])</f>
        <v>NTGYSM</v>
      </c>
      <c r="E127" s="2" cm="1">
        <f t="array" ref="E127">_xll.BDP(bonds[[#This Row],[worksheet get]],bonds[[#Headers],[coupon]])</f>
        <v>4.125</v>
      </c>
      <c r="F127" s="7" cm="1">
        <f t="array" ref="F127">_xll.BDP(bonds[[#This Row],[worksheet get]],bonds[[#Headers],[nxt_call_dt]])*1</f>
        <v>44883</v>
      </c>
      <c r="G127" s="2" t="str" cm="1">
        <f t="array" ref="G127">_xll.BDP(bonds[[#This Row],[worksheet get]],bonds[[#Headers],[mty_typ]])</f>
        <v>PERP/CALL</v>
      </c>
      <c r="H127" s="2" t="str" cm="1">
        <f t="array" ref="H127">_xll.BDP(bonds[[#This Row],[worksheet get]],bonds[[#Headers],[crncy]])</f>
        <v>EUR</v>
      </c>
      <c r="I127" s="8" cm="1">
        <f t="array" ref="I127">_xll.BDP(bonds[[#This Row],[worksheet get]],bonds[[#Headers],[amt_outstanding]])</f>
        <v>1000000000</v>
      </c>
      <c r="J127" s="2" t="str" cm="1">
        <f t="array" ref="J127">_xll.BDP(bonds[[#This Row],[worksheet get]],bonds[[#Headers],[industry_sector]])</f>
        <v>Utilities</v>
      </c>
      <c r="K127" s="2" t="str">
        <f>bonds[[#This Row],[security name]]&amp;" nc-"&amp;RIGHT(YEAR(bonds[[#This Row],[nxt_call_dt]]),2)</f>
        <v>NTGYSM 4 1/8 PERP nc-22</v>
      </c>
      <c r="L127" s="11" cm="1">
        <f t="array" ref="L127">_xll.BDP(bonds[[#This Row],[worksheet get]],bonds[[#Headers],[yas_ispread]])</f>
        <v>313.97883755071643</v>
      </c>
      <c r="M127" s="11" cm="1">
        <f t="array" ref="M127">_xll.BDP(bonds[[#This Row],[worksheet get]],bonds[[#Headers],[blp_i_sprd_mid]])</f>
        <v>313.70538330078125</v>
      </c>
      <c r="N127" s="2" t="str" cm="1">
        <f t="array" ref="N127">_xll.BDP(bonds[[#This Row],[worksheet get]],bonds[[#Headers],[rtg_moody]])</f>
        <v>Ba1u</v>
      </c>
      <c r="O127" s="2" t="str" cm="1">
        <f t="array" ref="O127">_xll.BDP(bonds[[#This Row],[worksheet get]],bonds[[#Headers],[rtg_sp]])</f>
        <v>BB+</v>
      </c>
      <c r="P127" s="2" t="str" cm="1">
        <f t="array" ref="P127">_xll.BDP(bonds[[#This Row],[worksheet get]],bonds[[#Headers],[bb_composite]])</f>
        <v>BB+</v>
      </c>
      <c r="Q127" s="13" cm="1">
        <f t="array" ref="Q127">_xll.BDP(bonds[[#This Row],[worksheet get]],"interval_avg","calc_interval=30d","market_data_override=blp_i_sprd_mid")</f>
        <v>321.42910344827601</v>
      </c>
      <c r="R127" s="13" cm="1">
        <f t="array" ref="R127">_xll.BDP(bonds[[#This Row],[worksheet get]],"interval_std_dev","calc_interval=30d","market_data_override=blp_i_sprd_mid")</f>
        <v>20.25539418868259</v>
      </c>
      <c r="S127" s="13" cm="1">
        <f t="array" ref="S127">_xll.BDP(bonds[[#This Row],[worksheet get]],"interval_low","calc_interval=30d","market_data_override=blp_i_sprd_mid")</f>
        <v>281.63099999999997</v>
      </c>
      <c r="T127" s="13" cm="1">
        <f t="array" ref="T127">_xll.BDP(bonds[[#This Row],[worksheet get]],"interval_high","calc_interval=30d","market_data_override=blp_i_sprd_mid")</f>
        <v>372.935</v>
      </c>
      <c r="U127" s="13" t="str" cm="1">
        <f t="array" ref="U127">_xll.BDP(bonds[[#This Row],[worksheet get]],bonds[[#Headers],[green_bond_loan_indicator]])</f>
        <v>N</v>
      </c>
    </row>
    <row r="128" spans="1:21" x14ac:dyDescent="0.25">
      <c r="A128" s="2" t="s">
        <v>243</v>
      </c>
      <c r="B128" s="2" t="str" cm="1">
        <f t="array" ref="B128">_xll.BDP(bonds[[#This Row],[worksheet get]],bonds[[#Headers],[ID_ISIN]])</f>
        <v>XS1224710399</v>
      </c>
      <c r="C128" s="2" t="str" cm="1">
        <f t="array" ref="C128">_xll.BDP(bonds[[#This Row],[worksheet get]],bonds[[#Headers],[security name]])</f>
        <v>NTGYSM 3 3/8 PERP</v>
      </c>
      <c r="D128" s="2" t="str" cm="1">
        <f t="array" ref="D128">_xll.BDP(bonds[[#This Row],[worksheet get]],bonds[[#Headers],[ticker]])</f>
        <v>NTGYSM</v>
      </c>
      <c r="E128" s="2" cm="1">
        <f t="array" ref="E128">_xll.BDP(bonds[[#This Row],[worksheet get]],bonds[[#Headers],[coupon]])</f>
        <v>3.375</v>
      </c>
      <c r="F128" s="7" cm="1">
        <f t="array" ref="F128">_xll.BDP(bonds[[#This Row],[worksheet get]],bonds[[#Headers],[nxt_call_dt]])*1</f>
        <v>45406</v>
      </c>
      <c r="G128" s="2" t="str" cm="1">
        <f t="array" ref="G128">_xll.BDP(bonds[[#This Row],[worksheet get]],bonds[[#Headers],[mty_typ]])</f>
        <v>PERP/CALL</v>
      </c>
      <c r="H128" s="2" t="str" cm="1">
        <f t="array" ref="H128">_xll.BDP(bonds[[#This Row],[worksheet get]],bonds[[#Headers],[crncy]])</f>
        <v>EUR</v>
      </c>
      <c r="I128" s="8" cm="1">
        <f t="array" ref="I128">_xll.BDP(bonds[[#This Row],[worksheet get]],bonds[[#Headers],[amt_outstanding]])</f>
        <v>500000000</v>
      </c>
      <c r="J128" s="2" t="str" cm="1">
        <f t="array" ref="J128">_xll.BDP(bonds[[#This Row],[worksheet get]],bonds[[#Headers],[industry_sector]])</f>
        <v>Utilities</v>
      </c>
      <c r="K128" s="2" t="str">
        <f>bonds[[#This Row],[security name]]&amp;" nc-"&amp;RIGHT(YEAR(bonds[[#This Row],[nxt_call_dt]]),2)</f>
        <v>NTGYSM 3 3/8 PERP nc-24</v>
      </c>
      <c r="L128" s="11" cm="1">
        <f t="array" ref="L128">_xll.BDP(bonds[[#This Row],[worksheet get]],bonds[[#Headers],[yas_ispread]])</f>
        <v>342.69128186440872</v>
      </c>
      <c r="M128" s="11" cm="1">
        <f t="array" ref="M128">_xll.BDP(bonds[[#This Row],[worksheet get]],bonds[[#Headers],[blp_i_sprd_mid]])</f>
        <v>342.89437866210938</v>
      </c>
      <c r="N128" s="2" t="str" cm="1">
        <f t="array" ref="N128">_xll.BDP(bonds[[#This Row],[worksheet get]],bonds[[#Headers],[rtg_moody]])</f>
        <v>Ba1u</v>
      </c>
      <c r="O128" s="2" t="str" cm="1">
        <f t="array" ref="O128">_xll.BDP(bonds[[#This Row],[worksheet get]],bonds[[#Headers],[rtg_sp]])</f>
        <v>BB+</v>
      </c>
      <c r="P128" s="2" t="str" cm="1">
        <f t="array" ref="P128">_xll.BDP(bonds[[#This Row],[worksheet get]],bonds[[#Headers],[bb_composite]])</f>
        <v>BB+</v>
      </c>
      <c r="Q128" s="13" cm="1">
        <f t="array" ref="Q128">_xll.BDP(bonds[[#This Row],[worksheet get]],"interval_avg","calc_interval=30d","market_data_override=blp_i_sprd_mid")</f>
        <v>343.81124137931039</v>
      </c>
      <c r="R128" s="13" cm="1">
        <f t="array" ref="R128">_xll.BDP(bonds[[#This Row],[worksheet get]],"interval_std_dev","calc_interval=30d","market_data_override=blp_i_sprd_mid")</f>
        <v>19.283654445179309</v>
      </c>
      <c r="S128" s="13" cm="1">
        <f t="array" ref="S128">_xll.BDP(bonds[[#This Row],[worksheet get]],"interval_low","calc_interval=30d","market_data_override=blp_i_sprd_mid")</f>
        <v>299.25299999999999</v>
      </c>
      <c r="T128" s="13" cm="1">
        <f t="array" ref="T128">_xll.BDP(bonds[[#This Row],[worksheet get]],"interval_high","calc_interval=30d","market_data_override=blp_i_sprd_mid")</f>
        <v>383.36700000000002</v>
      </c>
      <c r="U128" s="13" t="str" cm="1">
        <f t="array" ref="U128">_xll.BDP(bonds[[#This Row],[worksheet get]],bonds[[#Headers],[green_bond_loan_indicator]])</f>
        <v>N</v>
      </c>
    </row>
    <row r="129" spans="1:21" x14ac:dyDescent="0.25">
      <c r="A129" s="2" t="s">
        <v>244</v>
      </c>
      <c r="B129" s="2" t="str" cm="1">
        <f t="array" ref="B129">_xll.BDP(bonds[[#This Row],[worksheet get]],bonds[[#Headers],[ID_ISIN]])</f>
        <v>XS1216020161</v>
      </c>
      <c r="C129" s="2" t="str" cm="1">
        <f t="array" ref="C129">_xll.BDP(bonds[[#This Row],[worksheet get]],bonds[[#Headers],[security name]])</f>
        <v>CNALN 3 04/10/76</v>
      </c>
      <c r="D129" s="2" t="str" cm="1">
        <f t="array" ref="D129">_xll.BDP(bonds[[#This Row],[worksheet get]],bonds[[#Headers],[ticker]])</f>
        <v>CNALN</v>
      </c>
      <c r="E129" s="2" cm="1">
        <f t="array" ref="E129">_xll.BDP(bonds[[#This Row],[worksheet get]],bonds[[#Headers],[coupon]])</f>
        <v>3</v>
      </c>
      <c r="F129" s="7" cm="1">
        <f t="array" ref="F129">_xll.BDP(bonds[[#This Row],[worksheet get]],bonds[[#Headers],[nxt_call_dt]])*1</f>
        <v>44296</v>
      </c>
      <c r="G129" s="2" t="str" cm="1">
        <f t="array" ref="G129">_xll.BDP(bonds[[#This Row],[worksheet get]],bonds[[#Headers],[mty_typ]])</f>
        <v>CALLABLE</v>
      </c>
      <c r="H129" s="2" t="str" cm="1">
        <f t="array" ref="H129">_xll.BDP(bonds[[#This Row],[worksheet get]],bonds[[#Headers],[crncy]])</f>
        <v>EUR</v>
      </c>
      <c r="I129" s="8" cm="1">
        <f t="array" ref="I129">_xll.BDP(bonds[[#This Row],[worksheet get]],bonds[[#Headers],[amt_outstanding]])</f>
        <v>750000000</v>
      </c>
      <c r="J129" s="2" t="str" cm="1">
        <f t="array" ref="J129">_xll.BDP(bonds[[#This Row],[worksheet get]],bonds[[#Headers],[industry_sector]])</f>
        <v>Utilities</v>
      </c>
      <c r="K129" s="2" t="str">
        <f>bonds[[#This Row],[security name]]&amp;" nc-"&amp;RIGHT(YEAR(bonds[[#This Row],[nxt_call_dt]]),2)</f>
        <v>CNALN 3 04/10/76 nc-21</v>
      </c>
      <c r="L129" s="11" cm="1">
        <f t="array" ref="L129">_xll.BDP(bonds[[#This Row],[worksheet get]],bonds[[#Headers],[yas_ispread]])</f>
        <v>483.33106095362729</v>
      </c>
      <c r="M129" s="11" cm="1">
        <f t="array" ref="M129">_xll.BDP(bonds[[#This Row],[worksheet get]],bonds[[#Headers],[blp_i_sprd_mid]])</f>
        <v>474.64453125</v>
      </c>
      <c r="N129" s="2" t="str" cm="1">
        <f t="array" ref="N129">_xll.BDP(bonds[[#This Row],[worksheet get]],bonds[[#Headers],[rtg_moody]])</f>
        <v>Ba1</v>
      </c>
      <c r="O129" s="2" t="str" cm="1">
        <f t="array" ref="O129">_xll.BDP(bonds[[#This Row],[worksheet get]],bonds[[#Headers],[rtg_sp]])</f>
        <v>BB+</v>
      </c>
      <c r="P129" s="2" t="str" cm="1">
        <f t="array" ref="P129">_xll.BDP(bonds[[#This Row],[worksheet get]],bonds[[#Headers],[bb_composite]])</f>
        <v>BB+</v>
      </c>
      <c r="Q129" s="13" cm="1">
        <f t="array" ref="Q129">_xll.BDP(bonds[[#This Row],[worksheet get]],"interval_avg","calc_interval=30d","market_data_override=blp_i_sprd_mid")</f>
        <v>506.52510344827573</v>
      </c>
      <c r="R129" s="13" cm="1">
        <f t="array" ref="R129">_xll.BDP(bonds[[#This Row],[worksheet get]],"interval_std_dev","calc_interval=30d","market_data_override=blp_i_sprd_mid")</f>
        <v>85.816235031750423</v>
      </c>
      <c r="S129" s="13" cm="1">
        <f t="array" ref="S129">_xll.BDP(bonds[[#This Row],[worksheet get]],"interval_low","calc_interval=30d","market_data_override=blp_i_sprd_mid")</f>
        <v>310.39499999999998</v>
      </c>
      <c r="T129" s="13" cm="1">
        <f t="array" ref="T129">_xll.BDP(bonds[[#This Row],[worksheet get]],"interval_high","calc_interval=30d","market_data_override=blp_i_sprd_mid")</f>
        <v>653.67700000000002</v>
      </c>
      <c r="U129" s="13" t="str" cm="1">
        <f t="array" ref="U129">_xll.BDP(bonds[[#This Row],[worksheet get]],bonds[[#Headers],[green_bond_loan_indicator]])</f>
        <v>N</v>
      </c>
    </row>
    <row r="130" spans="1:21" x14ac:dyDescent="0.25">
      <c r="A130" s="2" t="s">
        <v>245</v>
      </c>
      <c r="B130" s="2" t="str" cm="1">
        <f t="array" ref="B130">_xll.BDP(bonds[[#This Row],[worksheet get]],bonds[[#Headers],[ID_ISIN]])</f>
        <v>XS1216019585</v>
      </c>
      <c r="C130" s="2" t="str" cm="1">
        <f t="array" ref="C130">_xll.BDP(bonds[[#This Row],[worksheet get]],bonds[[#Headers],[security name]])</f>
        <v>CNALN 5 1/4 04/10/75</v>
      </c>
      <c r="D130" s="2" t="str" cm="1">
        <f t="array" ref="D130">_xll.BDP(bonds[[#This Row],[worksheet get]],bonds[[#Headers],[ticker]])</f>
        <v>CNALN</v>
      </c>
      <c r="E130" s="2" cm="1">
        <f t="array" ref="E130">_xll.BDP(bonds[[#This Row],[worksheet get]],bonds[[#Headers],[coupon]])</f>
        <v>5.25</v>
      </c>
      <c r="F130" s="7" cm="1">
        <f t="array" ref="F130">_xll.BDP(bonds[[#This Row],[worksheet get]],bonds[[#Headers],[nxt_call_dt]])*1</f>
        <v>45757</v>
      </c>
      <c r="G130" s="2" t="str" cm="1">
        <f t="array" ref="G130">_xll.BDP(bonds[[#This Row],[worksheet get]],bonds[[#Headers],[mty_typ]])</f>
        <v>CALLABLE</v>
      </c>
      <c r="H130" s="2" t="str" cm="1">
        <f t="array" ref="H130">_xll.BDP(bonds[[#This Row],[worksheet get]],bonds[[#Headers],[crncy]])</f>
        <v>GBP</v>
      </c>
      <c r="I130" s="8" cm="1">
        <f t="array" ref="I130">_xll.BDP(bonds[[#This Row],[worksheet get]],bonds[[#Headers],[amt_outstanding]])</f>
        <v>450000000</v>
      </c>
      <c r="J130" s="2" t="str" cm="1">
        <f t="array" ref="J130">_xll.BDP(bonds[[#This Row],[worksheet get]],bonds[[#Headers],[industry_sector]])</f>
        <v>Utilities</v>
      </c>
      <c r="K130" s="2" t="str">
        <f>bonds[[#This Row],[security name]]&amp;" nc-"&amp;RIGHT(YEAR(bonds[[#This Row],[nxt_call_dt]]),2)</f>
        <v>CNALN 5 1/4 04/10/75 nc-25</v>
      </c>
      <c r="L130" s="11" cm="1">
        <f t="array" ref="L130">_xll.BDP(bonds[[#This Row],[worksheet get]],bonds[[#Headers],[yas_ispread]])</f>
        <v>489.88886367176792</v>
      </c>
      <c r="M130" s="11" cm="1">
        <f t="array" ref="M130">_xll.BDP(bonds[[#This Row],[worksheet get]],bonds[[#Headers],[blp_i_sprd_mid]])</f>
        <v>488.88641357421875</v>
      </c>
      <c r="N130" s="2" t="str" cm="1">
        <f t="array" ref="N130">_xll.BDP(bonds[[#This Row],[worksheet get]],bonds[[#Headers],[rtg_moody]])</f>
        <v>Ba1</v>
      </c>
      <c r="O130" s="2" t="str" cm="1">
        <f t="array" ref="O130">_xll.BDP(bonds[[#This Row],[worksheet get]],bonds[[#Headers],[rtg_sp]])</f>
        <v>BB+</v>
      </c>
      <c r="P130" s="2" t="str" cm="1">
        <f t="array" ref="P130">_xll.BDP(bonds[[#This Row],[worksheet get]],bonds[[#Headers],[bb_composite]])</f>
        <v>BB+</v>
      </c>
      <c r="Q130" s="13" cm="1">
        <f t="array" ref="Q130">_xll.BDP(bonds[[#This Row],[worksheet get]],"interval_avg","calc_interval=30d","market_data_override=blp_i_sprd_mid")</f>
        <v>516.53203571428583</v>
      </c>
      <c r="R130" s="13" cm="1">
        <f t="array" ref="R130">_xll.BDP(bonds[[#This Row],[worksheet get]],"interval_std_dev","calc_interval=30d","market_data_override=blp_i_sprd_mid")</f>
        <v>22.376555203526181</v>
      </c>
      <c r="S130" s="13" cm="1">
        <f t="array" ref="S130">_xll.BDP(bonds[[#This Row],[worksheet get]],"interval_low","calc_interval=30d","market_data_override=blp_i_sprd_mid")</f>
        <v>489.88</v>
      </c>
      <c r="T130" s="13" cm="1">
        <f t="array" ref="T130">_xll.BDP(bonds[[#This Row],[worksheet get]],"interval_high","calc_interval=30d","market_data_override=blp_i_sprd_mid")</f>
        <v>565.18899999999996</v>
      </c>
      <c r="U130" s="13" t="str" cm="1">
        <f t="array" ref="U130">_xll.BDP(bonds[[#This Row],[worksheet get]],bonds[[#Headers],[green_bond_loan_indicator]])</f>
        <v>N</v>
      </c>
    </row>
    <row r="131" spans="1:21" x14ac:dyDescent="0.25">
      <c r="A131" s="2" t="s">
        <v>246</v>
      </c>
      <c r="B131" s="2" t="str" cm="1">
        <f t="array" ref="B131">_xll.BDP(bonds[[#This Row],[worksheet get]],bonds[[#Headers],[ID_ISIN]])</f>
        <v>XS2010044977</v>
      </c>
      <c r="C131" s="2" t="str" cm="1">
        <f t="array" ref="C131">_xll.BDP(bonds[[#This Row],[worksheet get]],bonds[[#Headers],[security name]])</f>
        <v>NGGLN 1 5/8 12/05/79</v>
      </c>
      <c r="D131" s="2" t="str" cm="1">
        <f t="array" ref="D131">_xll.BDP(bonds[[#This Row],[worksheet get]],bonds[[#Headers],[ticker]])</f>
        <v>NGGLN</v>
      </c>
      <c r="E131" s="2" cm="1">
        <f t="array" ref="E131">_xll.BDP(bonds[[#This Row],[worksheet get]],bonds[[#Headers],[coupon]])</f>
        <v>1.625</v>
      </c>
      <c r="F131" s="7" cm="1">
        <f t="array" ref="F131">_xll.BDP(bonds[[#This Row],[worksheet get]],bonds[[#Headers],[nxt_call_dt]])*1</f>
        <v>45540</v>
      </c>
      <c r="G131" s="2" t="str" cm="1">
        <f t="array" ref="G131">_xll.BDP(bonds[[#This Row],[worksheet get]],bonds[[#Headers],[mty_typ]])</f>
        <v>CALLABLE</v>
      </c>
      <c r="H131" s="2" t="str" cm="1">
        <f t="array" ref="H131">_xll.BDP(bonds[[#This Row],[worksheet get]],bonds[[#Headers],[crncy]])</f>
        <v>EUR</v>
      </c>
      <c r="I131" s="8" cm="1">
        <f t="array" ref="I131">_xll.BDP(bonds[[#This Row],[worksheet get]],bonds[[#Headers],[amt_outstanding]])</f>
        <v>500000000</v>
      </c>
      <c r="J131" s="2" t="str" cm="1">
        <f t="array" ref="J131">_xll.BDP(bonds[[#This Row],[worksheet get]],bonds[[#Headers],[industry_sector]])</f>
        <v>Utilities</v>
      </c>
      <c r="K131" s="2" t="str">
        <f>bonds[[#This Row],[security name]]&amp;" nc-"&amp;RIGHT(YEAR(bonds[[#This Row],[nxt_call_dt]]),2)</f>
        <v>NGGLN 1 5/8 12/05/79 nc-24</v>
      </c>
      <c r="L131" s="11" cm="1">
        <f t="array" ref="L131">_xll.BDP(bonds[[#This Row],[worksheet get]],bonds[[#Headers],[yas_ispread]])</f>
        <v>233.49571086423566</v>
      </c>
      <c r="M131" s="11" cm="1">
        <f t="array" ref="M131">_xll.BDP(bonds[[#This Row],[worksheet get]],bonds[[#Headers],[blp_i_sprd_mid]])</f>
        <v>233.60618591308594</v>
      </c>
      <c r="N131" s="2" t="str" cm="1">
        <f t="array" ref="N131">_xll.BDP(bonds[[#This Row],[worksheet get]],bonds[[#Headers],[rtg_moody]])</f>
        <v>Baa3</v>
      </c>
      <c r="O131" s="2" t="str" cm="1">
        <f t="array" ref="O131">_xll.BDP(bonds[[#This Row],[worksheet get]],bonds[[#Headers],[rtg_sp]])</f>
        <v>BBB</v>
      </c>
      <c r="P131" s="2" t="str" cm="1">
        <f t="array" ref="P131">_xll.BDP(bonds[[#This Row],[worksheet get]],bonds[[#Headers],[bb_composite]])</f>
        <v>BBB-</v>
      </c>
      <c r="Q131" s="13" cm="1">
        <f t="array" ref="Q131">_xll.BDP(bonds[[#This Row],[worksheet get]],"interval_avg","calc_interval=30d","market_data_override=blp_i_sprd_mid")</f>
        <v>214.22858620689658</v>
      </c>
      <c r="R131" s="13" cm="1">
        <f t="array" ref="R131">_xll.BDP(bonds[[#This Row],[worksheet get]],"interval_std_dev","calc_interval=30d","market_data_override=blp_i_sprd_mid")</f>
        <v>20.284528022815177</v>
      </c>
      <c r="S131" s="13" cm="1">
        <f t="array" ref="S131">_xll.BDP(bonds[[#This Row],[worksheet get]],"interval_low","calc_interval=30d","market_data_override=blp_i_sprd_mid")</f>
        <v>171.04599999999999</v>
      </c>
      <c r="T131" s="13" cm="1">
        <f t="array" ref="T131">_xll.BDP(bonds[[#This Row],[worksheet get]],"interval_high","calc_interval=30d","market_data_override=blp_i_sprd_mid")</f>
        <v>246.179</v>
      </c>
      <c r="U131" s="13" t="str" cm="1">
        <f t="array" ref="U131">_xll.BDP(bonds[[#This Row],[worksheet get]],bonds[[#Headers],[green_bond_loan_indicator]])</f>
        <v>N</v>
      </c>
    </row>
    <row r="132" spans="1:21" x14ac:dyDescent="0.25">
      <c r="A132" s="2" t="s">
        <v>247</v>
      </c>
      <c r="B132" s="2" t="str" cm="1">
        <f t="array" ref="B132">_xll.BDP(bonds[[#This Row],[worksheet get]],bonds[[#Headers],[ID_ISIN]])</f>
        <v>XS2010045511</v>
      </c>
      <c r="C132" s="2" t="str" cm="1">
        <f t="array" ref="C132">_xll.BDP(bonds[[#This Row],[worksheet get]],bonds[[#Headers],[security name]])</f>
        <v>NGGLN 2 1/8 09/05/82</v>
      </c>
      <c r="D132" s="2" t="str" cm="1">
        <f t="array" ref="D132">_xll.BDP(bonds[[#This Row],[worksheet get]],bonds[[#Headers],[ticker]])</f>
        <v>NGGLN</v>
      </c>
      <c r="E132" s="2" cm="1">
        <f t="array" ref="E132">_xll.BDP(bonds[[#This Row],[worksheet get]],bonds[[#Headers],[coupon]])</f>
        <v>2.125</v>
      </c>
      <c r="F132" s="7" cm="1">
        <f t="array" ref="F132">_xll.BDP(bonds[[#This Row],[worksheet get]],bonds[[#Headers],[nxt_call_dt]])*1</f>
        <v>46543</v>
      </c>
      <c r="G132" s="2" t="str" cm="1">
        <f t="array" ref="G132">_xll.BDP(bonds[[#This Row],[worksheet get]],bonds[[#Headers],[mty_typ]])</f>
        <v>CALLABLE</v>
      </c>
      <c r="H132" s="2" t="str" cm="1">
        <f t="array" ref="H132">_xll.BDP(bonds[[#This Row],[worksheet get]],bonds[[#Headers],[crncy]])</f>
        <v>EUR</v>
      </c>
      <c r="I132" s="8" cm="1">
        <f t="array" ref="I132">_xll.BDP(bonds[[#This Row],[worksheet get]],bonds[[#Headers],[amt_outstanding]])</f>
        <v>750000000</v>
      </c>
      <c r="J132" s="2" t="str" cm="1">
        <f t="array" ref="J132">_xll.BDP(bonds[[#This Row],[worksheet get]],bonds[[#Headers],[industry_sector]])</f>
        <v>Utilities</v>
      </c>
      <c r="K132" s="2" t="str">
        <f>bonds[[#This Row],[security name]]&amp;" nc-"&amp;RIGHT(YEAR(bonds[[#This Row],[nxt_call_dt]]),2)</f>
        <v>NGGLN 2 1/8 09/05/82 nc-27</v>
      </c>
      <c r="L132" s="11" cm="1">
        <f t="array" ref="L132">_xll.BDP(bonds[[#This Row],[worksheet get]],bonds[[#Headers],[yas_ispread]])</f>
        <v>264.17517809241184</v>
      </c>
      <c r="M132" s="11" cm="1">
        <f t="array" ref="M132">_xll.BDP(bonds[[#This Row],[worksheet get]],bonds[[#Headers],[blp_i_sprd_mid]])</f>
        <v>263.90582275390625</v>
      </c>
      <c r="N132" s="2" t="str" cm="1">
        <f t="array" ref="N132">_xll.BDP(bonds[[#This Row],[worksheet get]],bonds[[#Headers],[rtg_moody]])</f>
        <v>Baa3</v>
      </c>
      <c r="O132" s="2" t="str" cm="1">
        <f t="array" ref="O132">_xll.BDP(bonds[[#This Row],[worksheet get]],bonds[[#Headers],[rtg_sp]])</f>
        <v>BBB</v>
      </c>
      <c r="P132" s="2" t="str" cm="1">
        <f t="array" ref="P132">_xll.BDP(bonds[[#This Row],[worksheet get]],bonds[[#Headers],[bb_composite]])</f>
        <v>BBB-</v>
      </c>
      <c r="Q132" s="13" cm="1">
        <f t="array" ref="Q132">_xll.BDP(bonds[[#This Row],[worksheet get]],"interval_avg","calc_interval=30d","market_data_override=blp_i_sprd_mid")</f>
        <v>251.32403448275858</v>
      </c>
      <c r="R132" s="13" cm="1">
        <f t="array" ref="R132">_xll.BDP(bonds[[#This Row],[worksheet get]],"interval_std_dev","calc_interval=30d","market_data_override=blp_i_sprd_mid")</f>
        <v>14.396515407959862</v>
      </c>
      <c r="S132" s="13" cm="1">
        <f t="array" ref="S132">_xll.BDP(bonds[[#This Row],[worksheet get]],"interval_low","calc_interval=30d","market_data_override=blp_i_sprd_mid")</f>
        <v>220.05</v>
      </c>
      <c r="T132" s="13" cm="1">
        <f t="array" ref="T132">_xll.BDP(bonds[[#This Row],[worksheet get]],"interval_high","calc_interval=30d","market_data_override=blp_i_sprd_mid")</f>
        <v>280.42700000000002</v>
      </c>
      <c r="U132" s="13" t="str" cm="1">
        <f t="array" ref="U132">_xll.BDP(bonds[[#This Row],[worksheet get]],bonds[[#Headers],[green_bond_loan_indicator]])</f>
        <v>N</v>
      </c>
    </row>
    <row r="133" spans="1:21" x14ac:dyDescent="0.25">
      <c r="A133" s="2" t="s">
        <v>248</v>
      </c>
      <c r="B133" s="2" t="str" cm="1">
        <f t="array" ref="B133">_xll.BDP(bonds[[#This Row],[worksheet get]],bonds[[#Headers],[ID_ISIN]])</f>
        <v>XS0903532090</v>
      </c>
      <c r="C133" s="2" t="str" cm="1">
        <f t="array" ref="C133">_xll.BDP(bonds[[#This Row],[worksheet get]],bonds[[#Headers],[security name]])</f>
        <v>NGGLN 5 5/8 06/18/73</v>
      </c>
      <c r="D133" s="2" t="str" cm="1">
        <f t="array" ref="D133">_xll.BDP(bonds[[#This Row],[worksheet get]],bonds[[#Headers],[ticker]])</f>
        <v>NGGLN</v>
      </c>
      <c r="E133" s="2" cm="1">
        <f t="array" ref="E133">_xll.BDP(bonds[[#This Row],[worksheet get]],bonds[[#Headers],[coupon]])</f>
        <v>5.625</v>
      </c>
      <c r="F133" s="7" cm="1">
        <f t="array" ref="F133">_xll.BDP(bonds[[#This Row],[worksheet get]],bonds[[#Headers],[nxt_call_dt]])*1</f>
        <v>45826</v>
      </c>
      <c r="G133" s="2" t="str" cm="1">
        <f t="array" ref="G133">_xll.BDP(bonds[[#This Row],[worksheet get]],bonds[[#Headers],[mty_typ]])</f>
        <v>CALLABLE</v>
      </c>
      <c r="H133" s="2" t="str" cm="1">
        <f t="array" ref="H133">_xll.BDP(bonds[[#This Row],[worksheet get]],bonds[[#Headers],[crncy]])</f>
        <v>GBP</v>
      </c>
      <c r="I133" s="8" cm="1">
        <f t="array" ref="I133">_xll.BDP(bonds[[#This Row],[worksheet get]],bonds[[#Headers],[amt_outstanding]])</f>
        <v>1000000000</v>
      </c>
      <c r="J133" s="2" t="str" cm="1">
        <f t="array" ref="J133">_xll.BDP(bonds[[#This Row],[worksheet get]],bonds[[#Headers],[industry_sector]])</f>
        <v>Utilities</v>
      </c>
      <c r="K133" s="2" t="str">
        <f>bonds[[#This Row],[security name]]&amp;" nc-"&amp;RIGHT(YEAR(bonds[[#This Row],[nxt_call_dt]]),2)</f>
        <v>NGGLN 5 5/8 06/18/73 nc-25</v>
      </c>
      <c r="L133" s="11" cm="1">
        <f t="array" ref="L133">_xll.BDP(bonds[[#This Row],[worksheet get]],bonds[[#Headers],[yas_ispread]])</f>
        <v>252.74913299644354</v>
      </c>
      <c r="M133" s="11" cm="1">
        <f t="array" ref="M133">_xll.BDP(bonds[[#This Row],[worksheet get]],bonds[[#Headers],[blp_i_sprd_mid]])</f>
        <v>252.78082275390625</v>
      </c>
      <c r="N133" s="2" t="str" cm="1">
        <f t="array" ref="N133">_xll.BDP(bonds[[#This Row],[worksheet get]],bonds[[#Headers],[rtg_moody]])</f>
        <v>Baa3</v>
      </c>
      <c r="O133" s="2" t="str" cm="1">
        <f t="array" ref="O133">_xll.BDP(bonds[[#This Row],[worksheet get]],bonds[[#Headers],[rtg_sp]])</f>
        <v>BBB</v>
      </c>
      <c r="P133" s="2" t="str" cm="1">
        <f t="array" ref="P133">_xll.BDP(bonds[[#This Row],[worksheet get]],bonds[[#Headers],[bb_composite]])</f>
        <v>BBB-</v>
      </c>
      <c r="Q133" s="13" cm="1">
        <f t="array" ref="Q133">_xll.BDP(bonds[[#This Row],[worksheet get]],"interval_avg","calc_interval=30d","market_data_override=blp_i_sprd_mid")</f>
        <v>281.15800000000007</v>
      </c>
      <c r="R133" s="13" cm="1">
        <f t="array" ref="R133">_xll.BDP(bonds[[#This Row],[worksheet get]],"interval_std_dev","calc_interval=30d","market_data_override=blp_i_sprd_mid")</f>
        <v>17.947763188806604</v>
      </c>
      <c r="S133" s="13" cm="1">
        <f t="array" ref="S133">_xll.BDP(bonds[[#This Row],[worksheet get]],"interval_low","calc_interval=30d","market_data_override=blp_i_sprd_mid")</f>
        <v>254.661</v>
      </c>
      <c r="T133" s="13" cm="1">
        <f t="array" ref="T133">_xll.BDP(bonds[[#This Row],[worksheet get]],"interval_high","calc_interval=30d","market_data_override=blp_i_sprd_mid")</f>
        <v>316.59399999999999</v>
      </c>
      <c r="U133" s="13" t="str" cm="1">
        <f t="array" ref="U133">_xll.BDP(bonds[[#This Row],[worksheet get]],bonds[[#Headers],[green_bond_loan_indicator]])</f>
        <v>N</v>
      </c>
    </row>
    <row r="134" spans="1:21" x14ac:dyDescent="0.25">
      <c r="A134" s="2" t="s">
        <v>249</v>
      </c>
      <c r="B134" s="2" t="str" cm="1">
        <f t="array" ref="B134">_xll.BDP(bonds[[#This Row],[worksheet get]],bonds[[#Headers],[ID_ISIN]])</f>
        <v>XS1196714429</v>
      </c>
      <c r="C134" s="2" t="str" cm="1">
        <f t="array" ref="C134">_xll.BDP(bonds[[#This Row],[worksheet get]],bonds[[#Headers],[security name]])</f>
        <v>SSELN 3 7/8 PERP</v>
      </c>
      <c r="D134" s="2" t="str" cm="1">
        <f t="array" ref="D134">_xll.BDP(bonds[[#This Row],[worksheet get]],bonds[[#Headers],[ticker]])</f>
        <v>SSELN</v>
      </c>
      <c r="E134" s="2" cm="1">
        <f t="array" ref="E134">_xll.BDP(bonds[[#This Row],[worksheet get]],bonds[[#Headers],[coupon]])</f>
        <v>3.875</v>
      </c>
      <c r="F134" s="7" cm="1">
        <f t="array" ref="F134">_xll.BDP(bonds[[#This Row],[worksheet get]],bonds[[#Headers],[nxt_call_dt]])*1</f>
        <v>44084</v>
      </c>
      <c r="G134" s="2" t="str" cm="1">
        <f t="array" ref="G134">_xll.BDP(bonds[[#This Row],[worksheet get]],bonds[[#Headers],[mty_typ]])</f>
        <v>PERP/CALL</v>
      </c>
      <c r="H134" s="2" t="str" cm="1">
        <f t="array" ref="H134">_xll.BDP(bonds[[#This Row],[worksheet get]],bonds[[#Headers],[crncy]])</f>
        <v>GBP</v>
      </c>
      <c r="I134" s="8" cm="1">
        <f t="array" ref="I134">_xll.BDP(bonds[[#This Row],[worksheet get]],bonds[[#Headers],[amt_outstanding]])</f>
        <v>750000000</v>
      </c>
      <c r="J134" s="2" t="str" cm="1">
        <f t="array" ref="J134">_xll.BDP(bonds[[#This Row],[worksheet get]],bonds[[#Headers],[industry_sector]])</f>
        <v>Utilities</v>
      </c>
      <c r="K134" s="2" t="str">
        <f>bonds[[#This Row],[security name]]&amp;" nc-"&amp;RIGHT(YEAR(bonds[[#This Row],[nxt_call_dt]]),2)</f>
        <v>SSELN 3 7/8 PERP nc-20</v>
      </c>
      <c r="L134" s="11" cm="1">
        <f t="array" ref="L134">_xll.BDP(bonds[[#This Row],[worksheet get]],bonds[[#Headers],[yas_ispread]])</f>
        <v>211.74297275674624</v>
      </c>
      <c r="M134" s="11" cm="1">
        <f t="array" ref="M134">_xll.BDP(bonds[[#This Row],[worksheet get]],bonds[[#Headers],[blp_i_sprd_mid]])</f>
        <v>229.28375244140625</v>
      </c>
      <c r="N134" s="2" t="str" cm="1">
        <f t="array" ref="N134">_xll.BDP(bonds[[#This Row],[worksheet get]],bonds[[#Headers],[rtg_moody]])</f>
        <v>Baa3</v>
      </c>
      <c r="O134" s="2" t="str" cm="1">
        <f t="array" ref="O134">_xll.BDP(bonds[[#This Row],[worksheet get]],bonds[[#Headers],[rtg_sp]])</f>
        <v>BBB-</v>
      </c>
      <c r="P134" s="2" t="str" cm="1">
        <f t="array" ref="P134">_xll.BDP(bonds[[#This Row],[worksheet get]],bonds[[#Headers],[bb_composite]])</f>
        <v>BBB-</v>
      </c>
      <c r="Q134" s="13" cm="1">
        <f t="array" ref="Q134">_xll.BDP(bonds[[#This Row],[worksheet get]],"interval_avg","calc_interval=30d","market_data_override=blp_i_sprd_mid")</f>
        <v>402.91349999999989</v>
      </c>
      <c r="R134" s="13" cm="1">
        <f t="array" ref="R134">_xll.BDP(bonds[[#This Row],[worksheet get]],"interval_std_dev","calc_interval=30d","market_data_override=blp_i_sprd_mid")</f>
        <v>89.207149501512419</v>
      </c>
      <c r="S134" s="13" cm="1">
        <f t="array" ref="S134">_xll.BDP(bonds[[#This Row],[worksheet get]],"interval_low","calc_interval=30d","market_data_override=blp_i_sprd_mid")</f>
        <v>223.08199999999999</v>
      </c>
      <c r="T134" s="13" cm="1">
        <f t="array" ref="T134">_xll.BDP(bonds[[#This Row],[worksheet get]],"interval_high","calc_interval=30d","market_data_override=blp_i_sprd_mid")</f>
        <v>533.31600000000003</v>
      </c>
      <c r="U134" s="13" t="str" cm="1">
        <f t="array" ref="U134">_xll.BDP(bonds[[#This Row],[worksheet get]],bonds[[#Headers],[green_bond_loan_indicator]])</f>
        <v>N</v>
      </c>
    </row>
    <row r="135" spans="1:21" x14ac:dyDescent="0.25">
      <c r="A135" s="2" t="s">
        <v>250</v>
      </c>
      <c r="B135" s="2" t="str" cm="1">
        <f t="array" ref="B135">_xll.BDP(bonds[[#This Row],[worksheet get]],bonds[[#Headers],[ID_ISIN]])</f>
        <v>XS1572349865</v>
      </c>
      <c r="C135" s="2" t="str" cm="1">
        <f t="array" ref="C135">_xll.BDP(bonds[[#This Row],[worksheet get]],bonds[[#Headers],[security name]])</f>
        <v>SSELN 3 5/8 09/16/77</v>
      </c>
      <c r="D135" s="2" t="str" cm="1">
        <f t="array" ref="D135">_xll.BDP(bonds[[#This Row],[worksheet get]],bonds[[#Headers],[ticker]])</f>
        <v>SSELN</v>
      </c>
      <c r="E135" s="2" cm="1">
        <f t="array" ref="E135">_xll.BDP(bonds[[#This Row],[worksheet get]],bonds[[#Headers],[coupon]])</f>
        <v>3.625</v>
      </c>
      <c r="F135" s="7" cm="1">
        <f t="array" ref="F135">_xll.BDP(bonds[[#This Row],[worksheet get]],bonds[[#Headers],[nxt_call_dt]])*1</f>
        <v>44728</v>
      </c>
      <c r="G135" s="2" t="str" cm="1">
        <f t="array" ref="G135">_xll.BDP(bonds[[#This Row],[worksheet get]],bonds[[#Headers],[mty_typ]])</f>
        <v>CALLABLE</v>
      </c>
      <c r="H135" s="2" t="str" cm="1">
        <f t="array" ref="H135">_xll.BDP(bonds[[#This Row],[worksheet get]],bonds[[#Headers],[crncy]])</f>
        <v>GBP</v>
      </c>
      <c r="I135" s="8" cm="1">
        <f t="array" ref="I135">_xll.BDP(bonds[[#This Row],[worksheet get]],bonds[[#Headers],[amt_outstanding]])</f>
        <v>300000000</v>
      </c>
      <c r="J135" s="2" t="str" cm="1">
        <f t="array" ref="J135">_xll.BDP(bonds[[#This Row],[worksheet get]],bonds[[#Headers],[industry_sector]])</f>
        <v>Utilities</v>
      </c>
      <c r="K135" s="2" t="str">
        <f>bonds[[#This Row],[security name]]&amp;" nc-"&amp;RIGHT(YEAR(bonds[[#This Row],[nxt_call_dt]]),2)</f>
        <v>SSELN 3 5/8 09/16/77 nc-22</v>
      </c>
      <c r="L135" s="11" cm="1">
        <f t="array" ref="L135">_xll.BDP(bonds[[#This Row],[worksheet get]],bonds[[#Headers],[yas_ispread]])</f>
        <v>289.69062561659229</v>
      </c>
      <c r="M135" s="11" cm="1">
        <f t="array" ref="M135">_xll.BDP(bonds[[#This Row],[worksheet get]],bonds[[#Headers],[blp_i_sprd_mid]])</f>
        <v>283.61788940429688</v>
      </c>
      <c r="N135" s="2" t="str" cm="1">
        <f t="array" ref="N135">_xll.BDP(bonds[[#This Row],[worksheet get]],bonds[[#Headers],[rtg_moody]])</f>
        <v>Baa3</v>
      </c>
      <c r="O135" s="2" t="str" cm="1">
        <f t="array" ref="O135">_xll.BDP(bonds[[#This Row],[worksheet get]],bonds[[#Headers],[rtg_sp]])</f>
        <v>BBB-</v>
      </c>
      <c r="P135" s="2" t="str" cm="1">
        <f t="array" ref="P135">_xll.BDP(bonds[[#This Row],[worksheet get]],bonds[[#Headers],[bb_composite]])</f>
        <v>BBB-</v>
      </c>
      <c r="Q135" s="13" cm="1">
        <f t="array" ref="Q135">_xll.BDP(bonds[[#This Row],[worksheet get]],"interval_avg","calc_interval=30d","market_data_override=blp_i_sprd_mid")</f>
        <v>305.07224999999994</v>
      </c>
      <c r="R135" s="13" cm="1">
        <f t="array" ref="R135">_xll.BDP(bonds[[#This Row],[worksheet get]],"interval_std_dev","calc_interval=30d","market_data_override=blp_i_sprd_mid")</f>
        <v>20.151298231544956</v>
      </c>
      <c r="S135" s="13" cm="1">
        <f t="array" ref="S135">_xll.BDP(bonds[[#This Row],[worksheet get]],"interval_low","calc_interval=30d","market_data_override=blp_i_sprd_mid")</f>
        <v>277.22899999999998</v>
      </c>
      <c r="T135" s="13" cm="1">
        <f t="array" ref="T135">_xll.BDP(bonds[[#This Row],[worksheet get]],"interval_high","calc_interval=30d","market_data_override=blp_i_sprd_mid")</f>
        <v>350.68799999999999</v>
      </c>
      <c r="U135" s="13" t="str" cm="1">
        <f t="array" ref="U135">_xll.BDP(bonds[[#This Row],[worksheet get]],bonds[[#Headers],[green_bond_loan_indicator]])</f>
        <v>N</v>
      </c>
    </row>
    <row r="136" spans="1:21" x14ac:dyDescent="0.25">
      <c r="A136" s="2" t="s">
        <v>251</v>
      </c>
      <c r="B136" s="2" t="str" cm="1">
        <f t="array" ref="B136">_xll.BDP(bonds[[#This Row],[worksheet get]],bonds[[#Headers],[ID_ISIN]])</f>
        <v>XS2195190876</v>
      </c>
      <c r="C136" s="2" t="str" cm="1">
        <f t="array" ref="C136">_xll.BDP(bonds[[#This Row],[worksheet get]],bonds[[#Headers],[security name]])</f>
        <v>SSELN 3.74 PERP</v>
      </c>
      <c r="D136" s="2" t="str" cm="1">
        <f t="array" ref="D136">_xll.BDP(bonds[[#This Row],[worksheet get]],bonds[[#Headers],[ticker]])</f>
        <v>SSELN</v>
      </c>
      <c r="E136" s="2" cm="1">
        <f t="array" ref="E136">_xll.BDP(bonds[[#This Row],[worksheet get]],bonds[[#Headers],[coupon]])</f>
        <v>3.74</v>
      </c>
      <c r="F136" s="7" cm="1">
        <f t="array" ref="F136">_xll.BDP(bonds[[#This Row],[worksheet get]],bonds[[#Headers],[nxt_call_dt]])*1</f>
        <v>46036</v>
      </c>
      <c r="G136" s="2" t="str" cm="1">
        <f t="array" ref="G136">_xll.BDP(bonds[[#This Row],[worksheet get]],bonds[[#Headers],[mty_typ]])</f>
        <v>PERP/CALL</v>
      </c>
      <c r="H136" s="2" t="str" cm="1">
        <f t="array" ref="H136">_xll.BDP(bonds[[#This Row],[worksheet get]],bonds[[#Headers],[crncy]])</f>
        <v>GBP</v>
      </c>
      <c r="I136" s="8" cm="1">
        <f t="array" ref="I136">_xll.BDP(bonds[[#This Row],[worksheet get]],bonds[[#Headers],[amt_outstanding]])</f>
        <v>600000000</v>
      </c>
      <c r="J136" s="2" t="str" cm="1">
        <f t="array" ref="J136">_xll.BDP(bonds[[#This Row],[worksheet get]],bonds[[#Headers],[industry_sector]])</f>
        <v>Utilities</v>
      </c>
      <c r="K136" s="2" t="str">
        <f>bonds[[#This Row],[security name]]&amp;" nc-"&amp;RIGHT(YEAR(bonds[[#This Row],[nxt_call_dt]]),2)</f>
        <v>SSELN 3.74 PERP nc-26</v>
      </c>
      <c r="L136" s="11" cm="1">
        <f t="array" ref="L136">_xll.BDP(bonds[[#This Row],[worksheet get]],bonds[[#Headers],[yas_ispread]])</f>
        <v>327.83374845108398</v>
      </c>
      <c r="M136" s="11" cm="1">
        <f t="array" ref="M136">_xll.BDP(bonds[[#This Row],[worksheet get]],bonds[[#Headers],[blp_i_sprd_mid]])</f>
        <v>327.87860107421875</v>
      </c>
      <c r="N136" s="2" t="str" cm="1">
        <f t="array" ref="N136">_xll.BDP(bonds[[#This Row],[worksheet get]],bonds[[#Headers],[rtg_moody]])</f>
        <v>Baa3</v>
      </c>
      <c r="O136" s="2" t="str" cm="1">
        <f t="array" ref="O136">_xll.BDP(bonds[[#This Row],[worksheet get]],bonds[[#Headers],[rtg_sp]])</f>
        <v>BBB-</v>
      </c>
      <c r="P136" s="2" t="str" cm="1">
        <f t="array" ref="P136">_xll.BDP(bonds[[#This Row],[worksheet get]],bonds[[#Headers],[bb_composite]])</f>
        <v>BBB-</v>
      </c>
      <c r="Q136" s="13" cm="1">
        <f t="array" ref="Q136">_xll.BDP(bonds[[#This Row],[worksheet get]],"interval_avg","calc_interval=30d","market_data_override=blp_i_sprd_mid")</f>
        <v>332.49649999999997</v>
      </c>
      <c r="R136" s="13" cm="1">
        <f t="array" ref="R136">_xll.BDP(bonds[[#This Row],[worksheet get]],"interval_std_dev","calc_interval=30d","market_data_override=blp_i_sprd_mid")</f>
        <v>2.6990265837890166</v>
      </c>
      <c r="S136" s="13" cm="1">
        <f t="array" ref="S136">_xll.BDP(bonds[[#This Row],[worksheet get]],"interval_low","calc_interval=30d","market_data_override=blp_i_sprd_mid")</f>
        <v>330.58800000000002</v>
      </c>
      <c r="T136" s="13" cm="1">
        <f t="array" ref="T136">_xll.BDP(bonds[[#This Row],[worksheet get]],"interval_high","calc_interval=30d","market_data_override=blp_i_sprd_mid")</f>
        <v>334.40499999999997</v>
      </c>
      <c r="U136" s="13" t="str" cm="1">
        <f t="array" ref="U136">_xll.BDP(bonds[[#This Row],[worksheet get]],bonds[[#Headers],[green_bond_loan_indicator]])</f>
        <v>N</v>
      </c>
    </row>
    <row r="137" spans="1:21" x14ac:dyDescent="0.25">
      <c r="A137" s="2" t="s">
        <v>252</v>
      </c>
      <c r="B137" s="2" t="str" cm="1">
        <f t="array" ref="B137">_xll.BDP(bonds[[#This Row],[worksheet get]],bonds[[#Headers],[ID_ISIN]])</f>
        <v>XS1196713298</v>
      </c>
      <c r="C137" s="2" t="str" cm="1">
        <f t="array" ref="C137">_xll.BDP(bonds[[#This Row],[worksheet get]],bonds[[#Headers],[security name]])</f>
        <v>SSELN 2 3/8 PERP</v>
      </c>
      <c r="D137" s="2" t="str" cm="1">
        <f t="array" ref="D137">_xll.BDP(bonds[[#This Row],[worksheet get]],bonds[[#Headers],[ticker]])</f>
        <v>SSELN</v>
      </c>
      <c r="E137" s="2" cm="1">
        <f t="array" ref="E137">_xll.BDP(bonds[[#This Row],[worksheet get]],bonds[[#Headers],[coupon]])</f>
        <v>2.375</v>
      </c>
      <c r="F137" s="7" cm="1">
        <f t="array" ref="F137">_xll.BDP(bonds[[#This Row],[worksheet get]],bonds[[#Headers],[nxt_call_dt]])*1</f>
        <v>44287</v>
      </c>
      <c r="G137" s="2" t="str" cm="1">
        <f t="array" ref="G137">_xll.BDP(bonds[[#This Row],[worksheet get]],bonds[[#Headers],[mty_typ]])</f>
        <v>PERP/CALL</v>
      </c>
      <c r="H137" s="2" t="str" cm="1">
        <f t="array" ref="H137">_xll.BDP(bonds[[#This Row],[worksheet get]],bonds[[#Headers],[crncy]])</f>
        <v>EUR</v>
      </c>
      <c r="I137" s="8" cm="1">
        <f t="array" ref="I137">_xll.BDP(bonds[[#This Row],[worksheet get]],bonds[[#Headers],[amt_outstanding]])</f>
        <v>600000000</v>
      </c>
      <c r="J137" s="2" t="str" cm="1">
        <f t="array" ref="J137">_xll.BDP(bonds[[#This Row],[worksheet get]],bonds[[#Headers],[industry_sector]])</f>
        <v>Utilities</v>
      </c>
      <c r="K137" s="2" t="str">
        <f>bonds[[#This Row],[security name]]&amp;" nc-"&amp;RIGHT(YEAR(bonds[[#This Row],[nxt_call_dt]]),2)</f>
        <v>SSELN 2 3/8 PERP nc-21</v>
      </c>
      <c r="L137" s="11" cm="1">
        <f t="array" ref="L137">_xll.BDP(bonds[[#This Row],[worksheet get]],bonds[[#Headers],[yas_ispread]])</f>
        <v>274.33782147557019</v>
      </c>
      <c r="M137" s="11" cm="1">
        <f t="array" ref="M137">_xll.BDP(bonds[[#This Row],[worksheet get]],bonds[[#Headers],[blp_i_sprd_mid]])</f>
        <v>262.767578125</v>
      </c>
      <c r="N137" s="2" t="str" cm="1">
        <f t="array" ref="N137">_xll.BDP(bonds[[#This Row],[worksheet get]],bonds[[#Headers],[rtg_moody]])</f>
        <v>Baa3</v>
      </c>
      <c r="O137" s="2" t="str" cm="1">
        <f t="array" ref="O137">_xll.BDP(bonds[[#This Row],[worksheet get]],bonds[[#Headers],[rtg_sp]])</f>
        <v>BBB-</v>
      </c>
      <c r="P137" s="2" t="str" cm="1">
        <f t="array" ref="P137">_xll.BDP(bonds[[#This Row],[worksheet get]],bonds[[#Headers],[bb_composite]])</f>
        <v>BBB-</v>
      </c>
      <c r="Q137" s="13" cm="1">
        <f t="array" ref="Q137">_xll.BDP(bonds[[#This Row],[worksheet get]],"interval_avg","calc_interval=30d","market_data_override=blp_i_sprd_mid")</f>
        <v>349.56200000000007</v>
      </c>
      <c r="R137" s="13" cm="1">
        <f t="array" ref="R137">_xll.BDP(bonds[[#This Row],[worksheet get]],"interval_std_dev","calc_interval=30d","market_data_override=blp_i_sprd_mid")</f>
        <v>48.455232009999271</v>
      </c>
      <c r="S137" s="13" cm="1">
        <f t="array" ref="S137">_xll.BDP(bonds[[#This Row],[worksheet get]],"interval_low","calc_interval=30d","market_data_override=blp_i_sprd_mid")</f>
        <v>266.33699999999999</v>
      </c>
      <c r="T137" s="13" cm="1">
        <f t="array" ref="T137">_xll.BDP(bonds[[#This Row],[worksheet get]],"interval_high","calc_interval=30d","market_data_override=blp_i_sprd_mid")</f>
        <v>453.245</v>
      </c>
      <c r="U137" s="13" t="str" cm="1">
        <f t="array" ref="U137">_xll.BDP(bonds[[#This Row],[worksheet get]],bonds[[#Headers],[green_bond_loan_indicator]])</f>
        <v>N</v>
      </c>
    </row>
    <row r="138" spans="1:21" x14ac:dyDescent="0.25">
      <c r="A138" s="2" t="s">
        <v>253</v>
      </c>
      <c r="B138" s="2" t="str" cm="1">
        <f t="array" ref="B138">_xll.BDP(bonds[[#This Row],[worksheet get]],bonds[[#Headers],[ID_ISIN]])</f>
        <v>XS2195190520</v>
      </c>
      <c r="C138" s="2" t="str" cm="1">
        <f t="array" ref="C138">_xll.BDP(bonds[[#This Row],[worksheet get]],bonds[[#Headers],[security name]])</f>
        <v>SSELN 3 1/8 PERP</v>
      </c>
      <c r="D138" s="2" t="str" cm="1">
        <f t="array" ref="D138">_xll.BDP(bonds[[#This Row],[worksheet get]],bonds[[#Headers],[ticker]])</f>
        <v>SSELN</v>
      </c>
      <c r="E138" s="2" cm="1">
        <f t="array" ref="E138">_xll.BDP(bonds[[#This Row],[worksheet get]],bonds[[#Headers],[coupon]])</f>
        <v>3.125</v>
      </c>
      <c r="F138" s="7" cm="1">
        <f t="array" ref="F138">_xll.BDP(bonds[[#This Row],[worksheet get]],bonds[[#Headers],[nxt_call_dt]])*1</f>
        <v>46491</v>
      </c>
      <c r="G138" s="2" t="str" cm="1">
        <f t="array" ref="G138">_xll.BDP(bonds[[#This Row],[worksheet get]],bonds[[#Headers],[mty_typ]])</f>
        <v>PERP/CALL</v>
      </c>
      <c r="H138" s="2" t="str" cm="1">
        <f t="array" ref="H138">_xll.BDP(bonds[[#This Row],[worksheet get]],bonds[[#Headers],[crncy]])</f>
        <v>EUR</v>
      </c>
      <c r="I138" s="8" cm="1">
        <f t="array" ref="I138">_xll.BDP(bonds[[#This Row],[worksheet get]],bonds[[#Headers],[amt_outstanding]])</f>
        <v>500000000</v>
      </c>
      <c r="J138" s="2" t="str" cm="1">
        <f t="array" ref="J138">_xll.BDP(bonds[[#This Row],[worksheet get]],bonds[[#Headers],[industry_sector]])</f>
        <v>Utilities</v>
      </c>
      <c r="K138" s="2" t="str">
        <f>bonds[[#This Row],[security name]]&amp;" nc-"&amp;RIGHT(YEAR(bonds[[#This Row],[nxt_call_dt]]),2)</f>
        <v>SSELN 3 1/8 PERP nc-27</v>
      </c>
      <c r="L138" s="11" cm="1">
        <f t="array" ref="L138">_xll.BDP(bonds[[#This Row],[worksheet get]],bonds[[#Headers],[yas_ispread]])</f>
        <v>333.89907153231479</v>
      </c>
      <c r="M138" s="11" cm="1">
        <f t="array" ref="M138">_xll.BDP(bonds[[#This Row],[worksheet get]],bonds[[#Headers],[blp_i_sprd_mid]])</f>
        <v>334.06402587890625</v>
      </c>
      <c r="N138" s="2" t="str" cm="1">
        <f t="array" ref="N138">_xll.BDP(bonds[[#This Row],[worksheet get]],bonds[[#Headers],[rtg_moody]])</f>
        <v>Baa3</v>
      </c>
      <c r="O138" s="2" t="str" cm="1">
        <f t="array" ref="O138">_xll.BDP(bonds[[#This Row],[worksheet get]],bonds[[#Headers],[rtg_sp]])</f>
        <v>BBB-</v>
      </c>
      <c r="P138" s="2" t="str" cm="1">
        <f t="array" ref="P138">_xll.BDP(bonds[[#This Row],[worksheet get]],bonds[[#Headers],[bb_composite]])</f>
        <v>BBB-</v>
      </c>
      <c r="Q138" s="13" cm="1">
        <f t="array" ref="Q138">_xll.BDP(bonds[[#This Row],[worksheet get]],"interval_avg","calc_interval=30d","market_data_override=blp_i_sprd_mid")</f>
        <v>333.0505</v>
      </c>
      <c r="R138" s="13" cm="1">
        <f t="array" ref="R138">_xll.BDP(bonds[[#This Row],[worksheet get]],"interval_std_dev","calc_interval=30d","market_data_override=blp_i_sprd_mid")</f>
        <v>0.49709606717412491</v>
      </c>
      <c r="S138" s="13" cm="1">
        <f t="array" ref="S138">_xll.BDP(bonds[[#This Row],[worksheet get]],"interval_low","calc_interval=30d","market_data_override=blp_i_sprd_mid")</f>
        <v>332.69900000000001</v>
      </c>
      <c r="T138" s="13" cm="1">
        <f t="array" ref="T138">_xll.BDP(bonds[[#This Row],[worksheet get]],"interval_high","calc_interval=30d","market_data_override=blp_i_sprd_mid")</f>
        <v>333.40199999999999</v>
      </c>
      <c r="U138" s="13" t="str" cm="1">
        <f t="array" ref="U138">_xll.BDP(bonds[[#This Row],[worksheet get]],bonds[[#Headers],[green_bond_loan_indicator]])</f>
        <v>N</v>
      </c>
    </row>
    <row r="139" spans="1:21" x14ac:dyDescent="0.25">
      <c r="A139" s="2" t="s">
        <v>254</v>
      </c>
      <c r="B139" s="2" t="str" cm="1">
        <f t="array" ref="B139">_xll.BDP(bonds[[#This Row],[worksheet get]],bonds[[#Headers],[ID_ISIN]])</f>
        <v>XS1572343744</v>
      </c>
      <c r="C139" s="2" t="str" cm="1">
        <f t="array" ref="C139">_xll.BDP(bonds[[#This Row],[worksheet get]],bonds[[#Headers],[security name]])</f>
        <v>SSELN 4 3/4 09/16/77</v>
      </c>
      <c r="D139" s="2" t="str" cm="1">
        <f t="array" ref="D139">_xll.BDP(bonds[[#This Row],[worksheet get]],bonds[[#Headers],[ticker]])</f>
        <v>SSELN</v>
      </c>
      <c r="E139" s="2" cm="1">
        <f t="array" ref="E139">_xll.BDP(bonds[[#This Row],[worksheet get]],bonds[[#Headers],[coupon]])</f>
        <v>4.75</v>
      </c>
      <c r="F139" s="7" cm="1">
        <f t="array" ref="F139">_xll.BDP(bonds[[#This Row],[worksheet get]],bonds[[#Headers],[nxt_call_dt]])*1</f>
        <v>44728</v>
      </c>
      <c r="G139" s="2" t="str" cm="1">
        <f t="array" ref="G139">_xll.BDP(bonds[[#This Row],[worksheet get]],bonds[[#Headers],[mty_typ]])</f>
        <v>CALLABLE</v>
      </c>
      <c r="H139" s="2" t="str" cm="1">
        <f t="array" ref="H139">_xll.BDP(bonds[[#This Row],[worksheet get]],bonds[[#Headers],[crncy]])</f>
        <v>USD</v>
      </c>
      <c r="I139" s="8" cm="1">
        <f t="array" ref="I139">_xll.BDP(bonds[[#This Row],[worksheet get]],bonds[[#Headers],[amt_outstanding]])</f>
        <v>900000000</v>
      </c>
      <c r="J139" s="2" t="str" cm="1">
        <f t="array" ref="J139">_xll.BDP(bonds[[#This Row],[worksheet get]],bonds[[#Headers],[industry_sector]])</f>
        <v>Utilities</v>
      </c>
      <c r="K139" s="2" t="str">
        <f>bonds[[#This Row],[security name]]&amp;" nc-"&amp;RIGHT(YEAR(bonds[[#This Row],[nxt_call_dt]]),2)</f>
        <v>SSELN 4 3/4 09/16/77 nc-22</v>
      </c>
      <c r="L139" s="11" cm="1">
        <f t="array" ref="L139">_xll.BDP(bonds[[#This Row],[worksheet get]],bonds[[#Headers],[yas_ispread]])</f>
        <v>410.02495113987106</v>
      </c>
      <c r="M139" s="11" cm="1">
        <f t="array" ref="M139">_xll.BDP(bonds[[#This Row],[worksheet get]],bonds[[#Headers],[blp_i_sprd_mid]])</f>
        <v>399.10653686523438</v>
      </c>
      <c r="N139" s="2" t="str" cm="1">
        <f t="array" ref="N139">_xll.BDP(bonds[[#This Row],[worksheet get]],bonds[[#Headers],[rtg_moody]])</f>
        <v>Baa3</v>
      </c>
      <c r="O139" s="2" t="str" cm="1">
        <f t="array" ref="O139">_xll.BDP(bonds[[#This Row],[worksheet get]],bonds[[#Headers],[rtg_sp]])</f>
        <v>BBB-</v>
      </c>
      <c r="P139" s="2" t="str" cm="1">
        <f t="array" ref="P139">_xll.BDP(bonds[[#This Row],[worksheet get]],bonds[[#Headers],[bb_composite]])</f>
        <v>BBB-</v>
      </c>
      <c r="Q139" s="13" cm="1">
        <f t="array" ref="Q139">_xll.BDP(bonds[[#This Row],[worksheet get]],"interval_avg","calc_interval=30d","market_data_override=blp_i_sprd_mid")</f>
        <v>389.87407953428419</v>
      </c>
      <c r="R139" s="13" cm="1">
        <f t="array" ref="R139">_xll.BDP(bonds[[#This Row],[worksheet get]],"interval_std_dev","calc_interval=30d","market_data_override=blp_i_sprd_mid")</f>
        <v>93.380278323582331</v>
      </c>
      <c r="S139" s="13" cm="1">
        <f t="array" ref="S139">_xll.BDP(bonds[[#This Row],[worksheet get]],"interval_low","calc_interval=30d","market_data_override=blp_i_sprd_mid")</f>
        <v>202.64261154535328</v>
      </c>
      <c r="T139" s="13" cm="1">
        <f t="array" ref="T139">_xll.BDP(bonds[[#This Row],[worksheet get]],"interval_high","calc_interval=30d","market_data_override=blp_i_sprd_mid")</f>
        <v>480.67646065837533</v>
      </c>
      <c r="U139" s="13" t="str" cm="1">
        <f t="array" ref="U139">_xll.BDP(bonds[[#This Row],[worksheet get]],bonds[[#Headers],[green_bond_loan_indicator]])</f>
        <v>N</v>
      </c>
    </row>
    <row r="140" spans="1:21" x14ac:dyDescent="0.25">
      <c r="A140" s="2" t="s">
        <v>255</v>
      </c>
      <c r="B140" s="2" t="str" cm="1">
        <f t="array" ref="B140">_xll.BDP(bonds[[#This Row],[worksheet get]],bonds[[#Headers],[ID_ISIN]])</f>
        <v>XS1757377400</v>
      </c>
      <c r="C140" s="2" t="str" cm="1">
        <f t="array" ref="C140">_xll.BDP(bonds[[#This Row],[worksheet get]],bonds[[#Headers],[security name]])</f>
        <v>ALLRNV 1 5/8 PERP</v>
      </c>
      <c r="D140" s="2" t="str" cm="1">
        <f t="array" ref="D140">_xll.BDP(bonds[[#This Row],[worksheet get]],bonds[[#Headers],[ticker]])</f>
        <v>ALLRNV</v>
      </c>
      <c r="E140" s="2" cm="1">
        <f t="array" ref="E140">_xll.BDP(bonds[[#This Row],[worksheet get]],bonds[[#Headers],[coupon]])</f>
        <v>1.625</v>
      </c>
      <c r="F140" s="7" cm="1">
        <f t="array" ref="F140">_xll.BDP(bonds[[#This Row],[worksheet get]],bonds[[#Headers],[nxt_call_dt]])*1</f>
        <v>45746</v>
      </c>
      <c r="G140" s="2" t="str" cm="1">
        <f t="array" ref="G140">_xll.BDP(bonds[[#This Row],[worksheet get]],bonds[[#Headers],[mty_typ]])</f>
        <v>PERP/CALL</v>
      </c>
      <c r="H140" s="2" t="str" cm="1">
        <f t="array" ref="H140">_xll.BDP(bonds[[#This Row],[worksheet get]],bonds[[#Headers],[crncy]])</f>
        <v>EUR</v>
      </c>
      <c r="I140" s="8" cm="1">
        <f t="array" ref="I140">_xll.BDP(bonds[[#This Row],[worksheet get]],bonds[[#Headers],[amt_outstanding]])</f>
        <v>500000000</v>
      </c>
      <c r="J140" s="2" t="str" cm="1">
        <f t="array" ref="J140">_xll.BDP(bonds[[#This Row],[worksheet get]],bonds[[#Headers],[industry_sector]])</f>
        <v>Utilities</v>
      </c>
      <c r="K140" s="2" t="str">
        <f>bonds[[#This Row],[security name]]&amp;" nc-"&amp;RIGHT(YEAR(bonds[[#This Row],[nxt_call_dt]]),2)</f>
        <v>ALLRNV 1 5/8 PERP nc-25</v>
      </c>
      <c r="L140" s="11" cm="1">
        <f t="array" ref="L140">_xll.BDP(bonds[[#This Row],[worksheet get]],bonds[[#Headers],[yas_ispread]])</f>
        <v>146.29485757939455</v>
      </c>
      <c r="M140" s="11" cm="1">
        <f t="array" ref="M140">_xll.BDP(bonds[[#This Row],[worksheet get]],bonds[[#Headers],[blp_i_sprd_mid]])</f>
        <v>144.46624755859375</v>
      </c>
      <c r="N140" s="2" t="str" cm="1">
        <f t="array" ref="N140">_xll.BDP(bonds[[#This Row],[worksheet get]],bonds[[#Headers],[rtg_moody]])</f>
        <v>A2</v>
      </c>
      <c r="O140" s="2" t="str" cm="1">
        <f t="array" ref="O140">_xll.BDP(bonds[[#This Row],[worksheet get]],bonds[[#Headers],[rtg_sp]])</f>
        <v>A</v>
      </c>
      <c r="P140" s="2" t="str" cm="1">
        <f t="array" ref="P140">_xll.BDP(bonds[[#This Row],[worksheet get]],bonds[[#Headers],[bb_composite]])</f>
        <v>A</v>
      </c>
      <c r="Q140" s="13" cm="1">
        <f t="array" ref="Q140">_xll.BDP(bonds[[#This Row],[worksheet get]],"interval_avg","calc_interval=30d","market_data_override=blp_i_sprd_mid")</f>
        <v>147.01668965517237</v>
      </c>
      <c r="R140" s="13" cm="1">
        <f t="array" ref="R140">_xll.BDP(bonds[[#This Row],[worksheet get]],"interval_std_dev","calc_interval=30d","market_data_override=blp_i_sprd_mid")</f>
        <v>9.9188000105983729</v>
      </c>
      <c r="S140" s="13" cm="1">
        <f t="array" ref="S140">_xll.BDP(bonds[[#This Row],[worksheet get]],"interval_low","calc_interval=30d","market_data_override=blp_i_sprd_mid")</f>
        <v>132.33099999999999</v>
      </c>
      <c r="T140" s="13" cm="1">
        <f t="array" ref="T140">_xll.BDP(bonds[[#This Row],[worksheet get]],"interval_high","calc_interval=30d","market_data_override=blp_i_sprd_mid")</f>
        <v>169.41</v>
      </c>
      <c r="U140" s="13" t="str" cm="1">
        <f t="array" ref="U140">_xll.BDP(bonds[[#This Row],[worksheet get]],bonds[[#Headers],[green_bond_loan_indicator]])</f>
        <v>N</v>
      </c>
    </row>
    <row r="141" spans="1:21" x14ac:dyDescent="0.25">
      <c r="A141" s="2" t="s">
        <v>256</v>
      </c>
      <c r="B141" s="2" t="str" cm="1">
        <f t="array" ref="B141">_xll.BDP(bonds[[#This Row],[worksheet get]],bonds[[#Headers],[ID_ISIN]])</f>
        <v>XS1227607402</v>
      </c>
      <c r="C141" s="2" t="str" cm="1">
        <f t="array" ref="C141">_xll.BDP(bonds[[#This Row],[worksheet get]],bonds[[#Headers],[security name]])</f>
        <v>ORSTED 3 11/06/15</v>
      </c>
      <c r="D141" s="2" t="str" cm="1">
        <f t="array" ref="D141">_xll.BDP(bonds[[#This Row],[worksheet get]],bonds[[#Headers],[ticker]])</f>
        <v>ORSTED</v>
      </c>
      <c r="E141" s="2" cm="1">
        <f t="array" ref="E141">_xll.BDP(bonds[[#This Row],[worksheet get]],bonds[[#Headers],[coupon]])</f>
        <v>3</v>
      </c>
      <c r="F141" s="7" t="e" cm="1">
        <f t="array" ref="F141">_xll.BDP(bonds[[#This Row],[worksheet get]],bonds[[#Headers],[nxt_call_dt]])*1</f>
        <v>#VALUE!</v>
      </c>
      <c r="G141" s="2" t="str" cm="1">
        <f t="array" ref="G141">_xll.BDP(bonds[[#This Row],[worksheet get]],bonds[[#Headers],[mty_typ]])</f>
        <v>CALLABLE</v>
      </c>
      <c r="H141" s="2" t="str" cm="1">
        <f t="array" ref="H141">_xll.BDP(bonds[[#This Row],[worksheet get]],bonds[[#Headers],[crncy]])</f>
        <v>EUR</v>
      </c>
      <c r="I141" s="8" cm="1">
        <f t="array" ref="I141">_xll.BDP(bonds[[#This Row],[worksheet get]],bonds[[#Headers],[amt_outstanding]])</f>
        <v>0</v>
      </c>
      <c r="J141" s="2" t="str" cm="1">
        <f t="array" ref="J141">_xll.BDP(bonds[[#This Row],[worksheet get]],bonds[[#Headers],[industry_sector]])</f>
        <v>Utilities</v>
      </c>
      <c r="K141" s="2" t="e">
        <f>bonds[[#This Row],[security name]]&amp;" nc-"&amp;RIGHT(YEAR(bonds[[#This Row],[nxt_call_dt]]),2)</f>
        <v>#VALUE!</v>
      </c>
      <c r="L141" s="11" t="str" cm="1">
        <f t="array" ref="L141">_xll.BDP(bonds[[#This Row],[worksheet get]],bonds[[#Headers],[yas_ispread]])</f>
        <v>#N/A N/A</v>
      </c>
      <c r="M141" s="11" t="str" cm="1">
        <f t="array" ref="M141">_xll.BDP(bonds[[#This Row],[worksheet get]],bonds[[#Headers],[blp_i_sprd_mid]])</f>
        <v>#N/A Field Not Applicable</v>
      </c>
      <c r="N141" s="2" t="str" cm="1">
        <f t="array" ref="N141">_xll.BDP(bonds[[#This Row],[worksheet get]],bonds[[#Headers],[rtg_moody]])</f>
        <v>Baa3</v>
      </c>
      <c r="O141" s="2" t="str" cm="1">
        <f t="array" ref="O141">_xll.BDP(bonds[[#This Row],[worksheet get]],bonds[[#Headers],[rtg_sp]])</f>
        <v>BB+</v>
      </c>
      <c r="P141" s="2" t="str" cm="1">
        <f t="array" ref="P141">_xll.BDP(bonds[[#This Row],[worksheet get]],bonds[[#Headers],[bb_composite]])</f>
        <v>BB+</v>
      </c>
      <c r="Q141" s="13" t="str" cm="1">
        <f t="array" ref="Q141">_xll.BDP(bonds[[#This Row],[worksheet get]],"interval_avg","calc_interval=30d","market_data_override=blp_i_sprd_mid")</f>
        <v>#N/A N/A</v>
      </c>
      <c r="R141" s="13" t="str" cm="1">
        <f t="array" ref="R141">_xll.BDP(bonds[[#This Row],[worksheet get]],"interval_std_dev","calc_interval=30d","market_data_override=blp_i_sprd_mid")</f>
        <v>#N/A N/A</v>
      </c>
      <c r="S141" s="13" t="str" cm="1">
        <f t="array" ref="S141">_xll.BDP(bonds[[#This Row],[worksheet get]],"interval_low","calc_interval=30d","market_data_override=blp_i_sprd_mid")</f>
        <v>#N/A N/A</v>
      </c>
      <c r="T141" s="13" t="str" cm="1">
        <f t="array" ref="T141">_xll.BDP(bonds[[#This Row],[worksheet get]],"interval_high","calc_interval=30d","market_data_override=blp_i_sprd_mid")</f>
        <v>#N/A N/A</v>
      </c>
      <c r="U141" s="13" t="str" cm="1">
        <f t="array" ref="U141">_xll.BDP(bonds[[#This Row],[worksheet get]],bonds[[#Headers],[green_bond_loan_indicator]])</f>
        <v>N</v>
      </c>
    </row>
    <row r="142" spans="1:21" x14ac:dyDescent="0.25">
      <c r="A142" s="2" t="s">
        <v>257</v>
      </c>
      <c r="B142" s="2" t="str" cm="1">
        <f t="array" ref="B142">_xll.BDP(bonds[[#This Row],[worksheet get]],bonds[[#Headers],[ID_ISIN]])</f>
        <v>XS0943370543</v>
      </c>
      <c r="C142" s="2" t="str" cm="1">
        <f t="array" ref="C142">_xll.BDP(bonds[[#This Row],[worksheet get]],bonds[[#Headers],[security name]])</f>
        <v>ORSTED 6 1/4 06/26/13</v>
      </c>
      <c r="D142" s="2" t="str" cm="1">
        <f t="array" ref="D142">_xll.BDP(bonds[[#This Row],[worksheet get]],bonds[[#Headers],[ticker]])</f>
        <v>ORSTED</v>
      </c>
      <c r="E142" s="2" cm="1">
        <f t="array" ref="E142">_xll.BDP(bonds[[#This Row],[worksheet get]],bonds[[#Headers],[coupon]])</f>
        <v>6.25</v>
      </c>
      <c r="F142" s="7" cm="1">
        <f t="array" ref="F142">_xll.BDP(bonds[[#This Row],[worksheet get]],bonds[[#Headers],[nxt_call_dt]])*1</f>
        <v>45103</v>
      </c>
      <c r="G142" s="2" t="str" cm="1">
        <f t="array" ref="G142">_xll.BDP(bonds[[#This Row],[worksheet get]],bonds[[#Headers],[mty_typ]])</f>
        <v>CALLABLE</v>
      </c>
      <c r="H142" s="2" t="str" cm="1">
        <f t="array" ref="H142">_xll.BDP(bonds[[#This Row],[worksheet get]],bonds[[#Headers],[crncy]])</f>
        <v>EUR</v>
      </c>
      <c r="I142" s="8" cm="1">
        <f t="array" ref="I142">_xll.BDP(bonds[[#This Row],[worksheet get]],bonds[[#Headers],[amt_outstanding]])</f>
        <v>700000000</v>
      </c>
      <c r="J142" s="2" t="str" cm="1">
        <f t="array" ref="J142">_xll.BDP(bonds[[#This Row],[worksheet get]],bonds[[#Headers],[industry_sector]])</f>
        <v>Utilities</v>
      </c>
      <c r="K142" s="2" t="str">
        <f>bonds[[#This Row],[security name]]&amp;" nc-"&amp;RIGHT(YEAR(bonds[[#This Row],[nxt_call_dt]]),2)</f>
        <v>ORSTED 6 1/4 06/26/13 nc-23</v>
      </c>
      <c r="L142" s="11" cm="1">
        <f t="array" ref="L142">_xll.BDP(bonds[[#This Row],[worksheet get]],bonds[[#Headers],[yas_ispread]])</f>
        <v>183.46531881143321</v>
      </c>
      <c r="M142" s="11" cm="1">
        <f t="array" ref="M142">_xll.BDP(bonds[[#This Row],[worksheet get]],bonds[[#Headers],[blp_i_sprd_mid]])</f>
        <v>183.43484497070313</v>
      </c>
      <c r="N142" s="2" t="str" cm="1">
        <f t="array" ref="N142">_xll.BDP(bonds[[#This Row],[worksheet get]],bonds[[#Headers],[rtg_moody]])</f>
        <v>Baa3</v>
      </c>
      <c r="O142" s="2" t="str" cm="1">
        <f t="array" ref="O142">_xll.BDP(bonds[[#This Row],[worksheet get]],bonds[[#Headers],[rtg_sp]])</f>
        <v>BB+</v>
      </c>
      <c r="P142" s="2" t="str" cm="1">
        <f t="array" ref="P142">_xll.BDP(bonds[[#This Row],[worksheet get]],bonds[[#Headers],[bb_composite]])</f>
        <v>BB+</v>
      </c>
      <c r="Q142" s="13" cm="1">
        <f t="array" ref="Q142">_xll.BDP(bonds[[#This Row],[worksheet get]],"interval_avg","calc_interval=30d","market_data_override=blp_i_sprd_mid")</f>
        <v>168.78186206896558</v>
      </c>
      <c r="R142" s="13" cm="1">
        <f t="array" ref="R142">_xll.BDP(bonds[[#This Row],[worksheet get]],"interval_std_dev","calc_interval=30d","market_data_override=blp_i_sprd_mid")</f>
        <v>10.028668244887248</v>
      </c>
      <c r="S142" s="13" cm="1">
        <f t="array" ref="S142">_xll.BDP(bonds[[#This Row],[worksheet get]],"interval_low","calc_interval=30d","market_data_override=blp_i_sprd_mid")</f>
        <v>148.98699999999999</v>
      </c>
      <c r="T142" s="13" cm="1">
        <f t="array" ref="T142">_xll.BDP(bonds[[#This Row],[worksheet get]],"interval_high","calc_interval=30d","market_data_override=blp_i_sprd_mid")</f>
        <v>185.31800000000001</v>
      </c>
      <c r="U142" s="13" t="str" cm="1">
        <f t="array" ref="U142">_xll.BDP(bonds[[#This Row],[worksheet get]],bonds[[#Headers],[green_bond_loan_indicator]])</f>
        <v>N</v>
      </c>
    </row>
    <row r="143" spans="1:21" x14ac:dyDescent="0.25">
      <c r="A143" s="2" t="s">
        <v>258</v>
      </c>
      <c r="B143" s="2" t="str" cm="1">
        <f t="array" ref="B143">_xll.BDP(bonds[[#This Row],[worksheet get]],bonds[[#Headers],[ID_ISIN]])</f>
        <v>XS1720192696</v>
      </c>
      <c r="C143" s="2" t="str" cm="1">
        <f t="array" ref="C143">_xll.BDP(bonds[[#This Row],[worksheet get]],bonds[[#Headers],[security name]])</f>
        <v>ORSTED 2 1/4 11/24/17</v>
      </c>
      <c r="D143" s="2" t="str" cm="1">
        <f t="array" ref="D143">_xll.BDP(bonds[[#This Row],[worksheet get]],bonds[[#Headers],[ticker]])</f>
        <v>ORSTED</v>
      </c>
      <c r="E143" s="2" cm="1">
        <f t="array" ref="E143">_xll.BDP(bonds[[#This Row],[worksheet get]],bonds[[#Headers],[coupon]])</f>
        <v>2.25</v>
      </c>
      <c r="F143" s="7" cm="1">
        <f t="array" ref="F143">_xll.BDP(bonds[[#This Row],[worksheet get]],bonds[[#Headers],[nxt_call_dt]])*1</f>
        <v>45528</v>
      </c>
      <c r="G143" s="2" t="str" cm="1">
        <f t="array" ref="G143">_xll.BDP(bonds[[#This Row],[worksheet get]],bonds[[#Headers],[mty_typ]])</f>
        <v>CALLABLE</v>
      </c>
      <c r="H143" s="2" t="str" cm="1">
        <f t="array" ref="H143">_xll.BDP(bonds[[#This Row],[worksheet get]],bonds[[#Headers],[crncy]])</f>
        <v>EUR</v>
      </c>
      <c r="I143" s="8" cm="1">
        <f t="array" ref="I143">_xll.BDP(bonds[[#This Row],[worksheet get]],bonds[[#Headers],[amt_outstanding]])</f>
        <v>500000000</v>
      </c>
      <c r="J143" s="2" t="str" cm="1">
        <f t="array" ref="J143">_xll.BDP(bonds[[#This Row],[worksheet get]],bonds[[#Headers],[industry_sector]])</f>
        <v>Utilities</v>
      </c>
      <c r="K143" s="2" t="str">
        <f>bonds[[#This Row],[security name]]&amp;" nc-"&amp;RIGHT(YEAR(bonds[[#This Row],[nxt_call_dt]]),2)</f>
        <v>ORSTED 2 1/4 11/24/17 nc-24</v>
      </c>
      <c r="L143" s="11" cm="1">
        <f t="array" ref="L143">_xll.BDP(bonds[[#This Row],[worksheet get]],bonds[[#Headers],[yas_ispread]])</f>
        <v>201.71043152111105</v>
      </c>
      <c r="M143" s="11" cm="1">
        <f t="array" ref="M143">_xll.BDP(bonds[[#This Row],[worksheet get]],bonds[[#Headers],[blp_i_sprd_mid]])</f>
        <v>198.97921752929688</v>
      </c>
      <c r="N143" s="2" t="str" cm="1">
        <f t="array" ref="N143">_xll.BDP(bonds[[#This Row],[worksheet get]],bonds[[#Headers],[rtg_moody]])</f>
        <v>Baa3</v>
      </c>
      <c r="O143" s="2" t="str" cm="1">
        <f t="array" ref="O143">_xll.BDP(bonds[[#This Row],[worksheet get]],bonds[[#Headers],[rtg_sp]])</f>
        <v>BB+</v>
      </c>
      <c r="P143" s="2" t="str" cm="1">
        <f t="array" ref="P143">_xll.BDP(bonds[[#This Row],[worksheet get]],bonds[[#Headers],[bb_composite]])</f>
        <v>BB+</v>
      </c>
      <c r="Q143" s="13" cm="1">
        <f t="array" ref="Q143">_xll.BDP(bonds[[#This Row],[worksheet get]],"interval_avg","calc_interval=30d","market_data_override=blp_i_sprd_mid")</f>
        <v>195.39265517241381</v>
      </c>
      <c r="R143" s="13" cm="1">
        <f t="array" ref="R143">_xll.BDP(bonds[[#This Row],[worksheet get]],"interval_std_dev","calc_interval=30d","market_data_override=blp_i_sprd_mid")</f>
        <v>11.738792686387733</v>
      </c>
      <c r="S143" s="13" cm="1">
        <f t="array" ref="S143">_xll.BDP(bonds[[#This Row],[worksheet get]],"interval_low","calc_interval=30d","market_data_override=blp_i_sprd_mid")</f>
        <v>168.46100000000001</v>
      </c>
      <c r="T143" s="13" cm="1">
        <f t="array" ref="T143">_xll.BDP(bonds[[#This Row],[worksheet get]],"interval_high","calc_interval=30d","market_data_override=blp_i_sprd_mid")</f>
        <v>218.75800000000001</v>
      </c>
      <c r="U143" s="13" t="str" cm="1">
        <f t="array" ref="U143">_xll.BDP(bonds[[#This Row],[worksheet get]],bonds[[#Headers],[green_bond_loan_indicator]])</f>
        <v>Y</v>
      </c>
    </row>
    <row r="144" spans="1:21" x14ac:dyDescent="0.25">
      <c r="A144" s="2" t="s">
        <v>259</v>
      </c>
      <c r="B144" s="2" t="str" cm="1">
        <f t="array" ref="B144">_xll.BDP(bonds[[#This Row],[worksheet get]],bonds[[#Headers],[ID_ISIN]])</f>
        <v>XS2010036874</v>
      </c>
      <c r="C144" s="2" t="str" cm="1">
        <f t="array" ref="C144">_xll.BDP(bonds[[#This Row],[worksheet get]],bonds[[#Headers],[security name]])</f>
        <v>ORSTED 1 3/4 12/09/19</v>
      </c>
      <c r="D144" s="2" t="str" cm="1">
        <f t="array" ref="D144">_xll.BDP(bonds[[#This Row],[worksheet get]],bonds[[#Headers],[ticker]])</f>
        <v>ORSTED</v>
      </c>
      <c r="E144" s="2" cm="1">
        <f t="array" ref="E144">_xll.BDP(bonds[[#This Row],[worksheet get]],bonds[[#Headers],[coupon]])</f>
        <v>1.75</v>
      </c>
      <c r="F144" s="7" cm="1">
        <f t="array" ref="F144">_xll.BDP(bonds[[#This Row],[worksheet get]],bonds[[#Headers],[nxt_call_dt]])*1</f>
        <v>46639</v>
      </c>
      <c r="G144" s="2" t="str" cm="1">
        <f t="array" ref="G144">_xll.BDP(bonds[[#This Row],[worksheet get]],bonds[[#Headers],[mty_typ]])</f>
        <v>CALLABLE</v>
      </c>
      <c r="H144" s="2" t="str" cm="1">
        <f t="array" ref="H144">_xll.BDP(bonds[[#This Row],[worksheet get]],bonds[[#Headers],[crncy]])</f>
        <v>EUR</v>
      </c>
      <c r="I144" s="8" cm="1">
        <f t="array" ref="I144">_xll.BDP(bonds[[#This Row],[worksheet get]],bonds[[#Headers],[amt_outstanding]])</f>
        <v>600000000</v>
      </c>
      <c r="J144" s="2" t="str" cm="1">
        <f t="array" ref="J144">_xll.BDP(bonds[[#This Row],[worksheet get]],bonds[[#Headers],[industry_sector]])</f>
        <v>Utilities</v>
      </c>
      <c r="K144" s="2" t="str">
        <f>bonds[[#This Row],[security name]]&amp;" nc-"&amp;RIGHT(YEAR(bonds[[#This Row],[nxt_call_dt]]),2)</f>
        <v>ORSTED 1 3/4 12/09/19 nc-27</v>
      </c>
      <c r="L144" s="11" cm="1">
        <f t="array" ref="L144">_xll.BDP(bonds[[#This Row],[worksheet get]],bonds[[#Headers],[yas_ispread]])</f>
        <v>222.71464122437737</v>
      </c>
      <c r="M144" s="11" cm="1">
        <f t="array" ref="M144">_xll.BDP(bonds[[#This Row],[worksheet get]],bonds[[#Headers],[blp_i_sprd_mid]])</f>
        <v>222.02919006347656</v>
      </c>
      <c r="N144" s="2" t="str" cm="1">
        <f t="array" ref="N144">_xll.BDP(bonds[[#This Row],[worksheet get]],bonds[[#Headers],[rtg_moody]])</f>
        <v>Baa3</v>
      </c>
      <c r="O144" s="2" t="str" cm="1">
        <f t="array" ref="O144">_xll.BDP(bonds[[#This Row],[worksheet get]],bonds[[#Headers],[rtg_sp]])</f>
        <v>BB+</v>
      </c>
      <c r="P144" s="2" t="str" cm="1">
        <f t="array" ref="P144">_xll.BDP(bonds[[#This Row],[worksheet get]],bonds[[#Headers],[bb_composite]])</f>
        <v>BB+</v>
      </c>
      <c r="Q144" s="13" cm="1">
        <f t="array" ref="Q144">_xll.BDP(bonds[[#This Row],[worksheet get]],"interval_avg","calc_interval=30d","market_data_override=blp_i_sprd_mid")</f>
        <v>209.24258620689653</v>
      </c>
      <c r="R144" s="13" cm="1">
        <f t="array" ref="R144">_xll.BDP(bonds[[#This Row],[worksheet get]],"interval_std_dev","calc_interval=30d","market_data_override=blp_i_sprd_mid")</f>
        <v>9.6007717528973426</v>
      </c>
      <c r="S144" s="13" cm="1">
        <f t="array" ref="S144">_xll.BDP(bonds[[#This Row],[worksheet get]],"interval_low","calc_interval=30d","market_data_override=blp_i_sprd_mid")</f>
        <v>188.899</v>
      </c>
      <c r="T144" s="13" cm="1">
        <f t="array" ref="T144">_xll.BDP(bonds[[#This Row],[worksheet get]],"interval_high","calc_interval=30d","market_data_override=blp_i_sprd_mid")</f>
        <v>222.905</v>
      </c>
      <c r="U144" s="13" t="str" cm="1">
        <f t="array" ref="U144">_xll.BDP(bonds[[#This Row],[worksheet get]],bonds[[#Headers],[green_bond_loan_indicator]])</f>
        <v>Y</v>
      </c>
    </row>
    <row r="145" spans="1:21" x14ac:dyDescent="0.25">
      <c r="A145" s="2" t="s">
        <v>260</v>
      </c>
      <c r="B145" s="2" t="str" cm="1">
        <f t="array" ref="B145">_xll.BDP(bonds[[#This Row],[worksheet get]],bonds[[#Headers],[ID_ISIN]])</f>
        <v>XS1141810991</v>
      </c>
      <c r="C145" s="2" t="str" cm="1">
        <f t="array" ref="C145">_xll.BDP(bonds[[#This Row],[worksheet get]],bonds[[#Headers],[security name]])</f>
        <v>STEDIN 3 1/4 PERP</v>
      </c>
      <c r="D145" s="2" t="str" cm="1">
        <f t="array" ref="D145">_xll.BDP(bonds[[#This Row],[worksheet get]],bonds[[#Headers],[ticker]])</f>
        <v>STEDIN</v>
      </c>
      <c r="E145" s="2" cm="1">
        <f t="array" ref="E145">_xll.BDP(bonds[[#This Row],[worksheet get]],bonds[[#Headers],[coupon]])</f>
        <v>3.25</v>
      </c>
      <c r="F145" s="7" cm="1">
        <f t="array" ref="F145">_xll.BDP(bonds[[#This Row],[worksheet get]],bonds[[#Headers],[nxt_call_dt]])*1</f>
        <v>44531</v>
      </c>
      <c r="G145" s="2" t="str" cm="1">
        <f t="array" ref="G145">_xll.BDP(bonds[[#This Row],[worksheet get]],bonds[[#Headers],[mty_typ]])</f>
        <v>PERP/CALL</v>
      </c>
      <c r="H145" s="2" t="str" cm="1">
        <f t="array" ref="H145">_xll.BDP(bonds[[#This Row],[worksheet get]],bonds[[#Headers],[crncy]])</f>
        <v>EUR</v>
      </c>
      <c r="I145" s="8" cm="1">
        <f t="array" ref="I145">_xll.BDP(bonds[[#This Row],[worksheet get]],bonds[[#Headers],[amt_outstanding]])</f>
        <v>500000000</v>
      </c>
      <c r="J145" s="2" t="str" cm="1">
        <f t="array" ref="J145">_xll.BDP(bonds[[#This Row],[worksheet get]],bonds[[#Headers],[industry_sector]])</f>
        <v>Utilities</v>
      </c>
      <c r="K145" s="2" t="str">
        <f>bonds[[#This Row],[security name]]&amp;" nc-"&amp;RIGHT(YEAR(bonds[[#This Row],[nxt_call_dt]]),2)</f>
        <v>STEDIN 3 1/4 PERP nc-21</v>
      </c>
      <c r="L145" s="11" cm="1">
        <f t="array" ref="L145">_xll.BDP(bonds[[#This Row],[worksheet get]],bonds[[#Headers],[yas_ispread]])</f>
        <v>254.7639705619186</v>
      </c>
      <c r="M145" s="11" cm="1">
        <f t="array" ref="M145">_xll.BDP(bonds[[#This Row],[worksheet get]],bonds[[#Headers],[blp_i_sprd_mid]])</f>
        <v>253.79168701171875</v>
      </c>
      <c r="N145" s="2" t="str" cm="1">
        <f t="array" ref="N145">_xll.BDP(bonds[[#This Row],[worksheet get]],bonds[[#Headers],[rtg_moody]])</f>
        <v>#N/A N/A</v>
      </c>
      <c r="O145" s="2" t="str" cm="1">
        <f t="array" ref="O145">_xll.BDP(bonds[[#This Row],[worksheet get]],bonds[[#Headers],[rtg_sp]])</f>
        <v>BBB</v>
      </c>
      <c r="P145" s="2" t="str" cm="1">
        <f t="array" ref="P145">_xll.BDP(bonds[[#This Row],[worksheet get]],bonds[[#Headers],[bb_composite]])</f>
        <v>NR</v>
      </c>
      <c r="Q145" s="13" cm="1">
        <f t="array" ref="Q145">_xll.BDP(bonds[[#This Row],[worksheet get]],"interval_avg","calc_interval=30d","market_data_override=blp_i_sprd_mid")</f>
        <v>231.19934482758617</v>
      </c>
      <c r="R145" s="13" cm="1">
        <f t="array" ref="R145">_xll.BDP(bonds[[#This Row],[worksheet get]],"interval_std_dev","calc_interval=30d","market_data_override=blp_i_sprd_mid")</f>
        <v>20.897566906009249</v>
      </c>
      <c r="S145" s="13" cm="1">
        <f t="array" ref="S145">_xll.BDP(bonds[[#This Row],[worksheet get]],"interval_low","calc_interval=30d","market_data_override=blp_i_sprd_mid")</f>
        <v>189.66800000000001</v>
      </c>
      <c r="T145" s="13" cm="1">
        <f t="array" ref="T145">_xll.BDP(bonds[[#This Row],[worksheet get]],"interval_high","calc_interval=30d","market_data_override=blp_i_sprd_mid")</f>
        <v>259.16300000000001</v>
      </c>
      <c r="U145" s="13" t="str" cm="1">
        <f t="array" ref="U145">_xll.BDP(bonds[[#This Row],[worksheet get]],bonds[[#Headers],[green_bond_loan_indicator]])</f>
        <v>N</v>
      </c>
    </row>
    <row r="146" spans="1:21" x14ac:dyDescent="0.25">
      <c r="A146" s="2" t="s">
        <v>261</v>
      </c>
      <c r="B146" s="2" t="str" cm="1">
        <f t="array" ref="B146">_xll.BDP(bonds[[#This Row],[worksheet get]],bonds[[#Headers],[ID_ISIN]])</f>
        <v>PTEDPUOM0024</v>
      </c>
      <c r="C146" s="2" t="str" cm="1">
        <f t="array" ref="C146">_xll.BDP(bonds[[#This Row],[worksheet get]],bonds[[#Headers],[security name]])</f>
        <v>EDPPL 5 3/8 09/16/75</v>
      </c>
      <c r="D146" s="2" t="str" cm="1">
        <f t="array" ref="D146">_xll.BDP(bonds[[#This Row],[worksheet get]],bonds[[#Headers],[ticker]])</f>
        <v>EDPPL</v>
      </c>
      <c r="E146" s="2" cm="1">
        <f t="array" ref="E146">_xll.BDP(bonds[[#This Row],[worksheet get]],bonds[[#Headers],[coupon]])</f>
        <v>5.375</v>
      </c>
      <c r="F146" s="7" t="e" cm="1">
        <f t="array" ref="F146">_xll.BDP(bonds[[#This Row],[worksheet get]],bonds[[#Headers],[nxt_call_dt]])*1</f>
        <v>#VALUE!</v>
      </c>
      <c r="G146" s="2" t="str" cm="1">
        <f t="array" ref="G146">_xll.BDP(bonds[[#This Row],[worksheet get]],bonds[[#Headers],[mty_typ]])</f>
        <v>CALLABLE</v>
      </c>
      <c r="H146" s="2" t="str" cm="1">
        <f t="array" ref="H146">_xll.BDP(bonds[[#This Row],[worksheet get]],bonds[[#Headers],[crncy]])</f>
        <v>EUR</v>
      </c>
      <c r="I146" s="8" cm="1">
        <f t="array" ref="I146">_xll.BDP(bonds[[#This Row],[worksheet get]],bonds[[#Headers],[amt_outstanding]])</f>
        <v>0</v>
      </c>
      <c r="J146" s="2" t="str" cm="1">
        <f t="array" ref="J146">_xll.BDP(bonds[[#This Row],[worksheet get]],bonds[[#Headers],[industry_sector]])</f>
        <v>Utilities</v>
      </c>
      <c r="K146" s="2" t="e">
        <f>bonds[[#This Row],[security name]]&amp;" nc-"&amp;RIGHT(YEAR(bonds[[#This Row],[nxt_call_dt]]),2)</f>
        <v>#VALUE!</v>
      </c>
      <c r="L146" s="11" t="str" cm="1">
        <f t="array" ref="L146">_xll.BDP(bonds[[#This Row],[worksheet get]],bonds[[#Headers],[yas_ispread]])</f>
        <v>#N/A N/A</v>
      </c>
      <c r="M146" s="11" t="str" cm="1">
        <f t="array" ref="M146">_xll.BDP(bonds[[#This Row],[worksheet get]],bonds[[#Headers],[blp_i_sprd_mid]])</f>
        <v>#N/A Field Not Applicable</v>
      </c>
      <c r="N146" s="2" t="str" cm="1">
        <f t="array" ref="N146">_xll.BDP(bonds[[#This Row],[worksheet get]],bonds[[#Headers],[rtg_moody]])</f>
        <v>Ba2</v>
      </c>
      <c r="O146" s="2" t="str" cm="1">
        <f t="array" ref="O146">_xll.BDP(bonds[[#This Row],[worksheet get]],bonds[[#Headers],[rtg_sp]])</f>
        <v>BB</v>
      </c>
      <c r="P146" s="2" t="str" cm="1">
        <f t="array" ref="P146">_xll.BDP(bonds[[#This Row],[worksheet get]],bonds[[#Headers],[bb_composite]])</f>
        <v>BB</v>
      </c>
      <c r="Q146" s="13" t="str" cm="1">
        <f t="array" ref="Q146">_xll.BDP(bonds[[#This Row],[worksheet get]],"interval_avg","calc_interval=30d","market_data_override=blp_i_sprd_mid")</f>
        <v>#N/A N/A</v>
      </c>
      <c r="R146" s="13" t="str" cm="1">
        <f t="array" ref="R146">_xll.BDP(bonds[[#This Row],[worksheet get]],"interval_std_dev","calc_interval=30d","market_data_override=blp_i_sprd_mid")</f>
        <v>#N/A N/A</v>
      </c>
      <c r="S146" s="13" t="str" cm="1">
        <f t="array" ref="S146">_xll.BDP(bonds[[#This Row],[worksheet get]],"interval_low","calc_interval=30d","market_data_override=blp_i_sprd_mid")</f>
        <v>#N/A N/A</v>
      </c>
      <c r="T146" s="13" t="str" cm="1">
        <f t="array" ref="T146">_xll.BDP(bonds[[#This Row],[worksheet get]],"interval_high","calc_interval=30d","market_data_override=blp_i_sprd_mid")</f>
        <v>#N/A N/A</v>
      </c>
      <c r="U146" s="13" t="str" cm="1">
        <f t="array" ref="U146">_xll.BDP(bonds[[#This Row],[worksheet get]],bonds[[#Headers],[green_bond_loan_indicator]])</f>
        <v>N</v>
      </c>
    </row>
    <row r="147" spans="1:21" x14ac:dyDescent="0.25">
      <c r="A147" s="2" t="s">
        <v>262</v>
      </c>
      <c r="B147" s="2" t="str" cm="1">
        <f t="array" ref="B147">_xll.BDP(bonds[[#This Row],[worksheet get]],bonds[[#Headers],[ID_ISIN]])</f>
        <v>PTEDPKOM0034</v>
      </c>
      <c r="C147" s="2" t="str" cm="1">
        <f t="array" ref="C147">_xll.BDP(bonds[[#This Row],[worksheet get]],bonds[[#Headers],[security name]])</f>
        <v>EDPPL 4.496 04/30/79</v>
      </c>
      <c r="D147" s="2" t="str" cm="1">
        <f t="array" ref="D147">_xll.BDP(bonds[[#This Row],[worksheet get]],bonds[[#Headers],[ticker]])</f>
        <v>EDPPL</v>
      </c>
      <c r="E147" s="2" cm="1">
        <f t="array" ref="E147">_xll.BDP(bonds[[#This Row],[worksheet get]],bonds[[#Headers],[coupon]])</f>
        <v>4.4960000000000004</v>
      </c>
      <c r="F147" s="7" cm="1">
        <f t="array" ref="F147">_xll.BDP(bonds[[#This Row],[worksheet get]],bonds[[#Headers],[nxt_call_dt]])*1</f>
        <v>45321</v>
      </c>
      <c r="G147" s="2" t="str" cm="1">
        <f t="array" ref="G147">_xll.BDP(bonds[[#This Row],[worksheet get]],bonds[[#Headers],[mty_typ]])</f>
        <v>CALLABLE</v>
      </c>
      <c r="H147" s="2" t="str" cm="1">
        <f t="array" ref="H147">_xll.BDP(bonds[[#This Row],[worksheet get]],bonds[[#Headers],[crncy]])</f>
        <v>EUR</v>
      </c>
      <c r="I147" s="8" cm="1">
        <f t="array" ref="I147">_xll.BDP(bonds[[#This Row],[worksheet get]],bonds[[#Headers],[amt_outstanding]])</f>
        <v>1000000000</v>
      </c>
      <c r="J147" s="2" t="str" cm="1">
        <f t="array" ref="J147">_xll.BDP(bonds[[#This Row],[worksheet get]],bonds[[#Headers],[industry_sector]])</f>
        <v>Utilities</v>
      </c>
      <c r="K147" s="2" t="str">
        <f>bonds[[#This Row],[security name]]&amp;" nc-"&amp;RIGHT(YEAR(bonds[[#This Row],[nxt_call_dt]]),2)</f>
        <v>EDPPL 4.496 04/30/79 nc-24</v>
      </c>
      <c r="L147" s="11" cm="1">
        <f t="array" ref="L147">_xll.BDP(bonds[[#This Row],[worksheet get]],bonds[[#Headers],[yas_ispread]])</f>
        <v>290.14796052099115</v>
      </c>
      <c r="M147" s="11" cm="1">
        <f t="array" ref="M147">_xll.BDP(bonds[[#This Row],[worksheet get]],bonds[[#Headers],[blp_i_sprd_mid]])</f>
        <v>277.1448974609375</v>
      </c>
      <c r="N147" s="2" t="str" cm="1">
        <f t="array" ref="N147">_xll.BDP(bonds[[#This Row],[worksheet get]],bonds[[#Headers],[rtg_moody]])</f>
        <v>Ba2</v>
      </c>
      <c r="O147" s="2" t="str" cm="1">
        <f t="array" ref="O147">_xll.BDP(bonds[[#This Row],[worksheet get]],bonds[[#Headers],[rtg_sp]])</f>
        <v>BB</v>
      </c>
      <c r="P147" s="2" t="str" cm="1">
        <f t="array" ref="P147">_xll.BDP(bonds[[#This Row],[worksheet get]],bonds[[#Headers],[bb_composite]])</f>
        <v>BB</v>
      </c>
      <c r="Q147" s="13" cm="1">
        <f t="array" ref="Q147">_xll.BDP(bonds[[#This Row],[worksheet get]],"interval_avg","calc_interval=30d","market_data_override=blp_i_sprd_mid")</f>
        <v>287.49424137931038</v>
      </c>
      <c r="R147" s="13" cm="1">
        <f t="array" ref="R147">_xll.BDP(bonds[[#This Row],[worksheet get]],"interval_std_dev","calc_interval=30d","market_data_override=blp_i_sprd_mid")</f>
        <v>28.652420715054994</v>
      </c>
      <c r="S147" s="13" cm="1">
        <f t="array" ref="S147">_xll.BDP(bonds[[#This Row],[worksheet get]],"interval_low","calc_interval=30d","market_data_override=blp_i_sprd_mid")</f>
        <v>234.14699999999999</v>
      </c>
      <c r="T147" s="13" cm="1">
        <f t="array" ref="T147">_xll.BDP(bonds[[#This Row],[worksheet get]],"interval_high","calc_interval=30d","market_data_override=blp_i_sprd_mid")</f>
        <v>356.10500000000002</v>
      </c>
      <c r="U147" s="13" t="str" cm="1">
        <f t="array" ref="U147">_xll.BDP(bonds[[#This Row],[worksheet get]],bonds[[#Headers],[green_bond_loan_indicator]])</f>
        <v>Y</v>
      </c>
    </row>
    <row r="148" spans="1:21" x14ac:dyDescent="0.25">
      <c r="A148" s="2" t="s">
        <v>263</v>
      </c>
      <c r="B148" s="2" t="str" cm="1">
        <f t="array" ref="B148">_xll.BDP(bonds[[#This Row],[worksheet get]],bonds[[#Headers],[ID_ISIN]])</f>
        <v>PTEDPLOM0017</v>
      </c>
      <c r="C148" s="2" t="str" cm="1">
        <f t="array" ref="C148">_xll.BDP(bonds[[#This Row],[worksheet get]],bonds[[#Headers],[security name]])</f>
        <v>EDPPL 1.7 07/20/80</v>
      </c>
      <c r="D148" s="2" t="str" cm="1">
        <f t="array" ref="D148">_xll.BDP(bonds[[#This Row],[worksheet get]],bonds[[#Headers],[ticker]])</f>
        <v>EDPPL</v>
      </c>
      <c r="E148" s="2" cm="1">
        <f t="array" ref="E148">_xll.BDP(bonds[[#This Row],[worksheet get]],bonds[[#Headers],[coupon]])</f>
        <v>1.7</v>
      </c>
      <c r="F148" s="7" cm="1">
        <f t="array" ref="F148">_xll.BDP(bonds[[#This Row],[worksheet get]],bonds[[#Headers],[nxt_call_dt]])*1</f>
        <v>45767</v>
      </c>
      <c r="G148" s="2" t="str" cm="1">
        <f t="array" ref="G148">_xll.BDP(bonds[[#This Row],[worksheet get]],bonds[[#Headers],[mty_typ]])</f>
        <v>CALLABLE</v>
      </c>
      <c r="H148" s="2" t="str" cm="1">
        <f t="array" ref="H148">_xll.BDP(bonds[[#This Row],[worksheet get]],bonds[[#Headers],[crncy]])</f>
        <v>EUR</v>
      </c>
      <c r="I148" s="8" cm="1">
        <f t="array" ref="I148">_xll.BDP(bonds[[#This Row],[worksheet get]],bonds[[#Headers],[amt_outstanding]])</f>
        <v>750000000</v>
      </c>
      <c r="J148" s="2" t="str" cm="1">
        <f t="array" ref="J148">_xll.BDP(bonds[[#This Row],[worksheet get]],bonds[[#Headers],[industry_sector]])</f>
        <v>Utilities</v>
      </c>
      <c r="K148" s="2" t="str">
        <f>bonds[[#This Row],[security name]]&amp;" nc-"&amp;RIGHT(YEAR(bonds[[#This Row],[nxt_call_dt]]),2)</f>
        <v>EDPPL 1.7 07/20/80 nc-25</v>
      </c>
      <c r="L148" s="11" cm="1">
        <f t="array" ref="L148">_xll.BDP(bonds[[#This Row],[worksheet get]],bonds[[#Headers],[yas_ispread]])</f>
        <v>326.13138560134109</v>
      </c>
      <c r="M148" s="11" cm="1">
        <f t="array" ref="M148">_xll.BDP(bonds[[#This Row],[worksheet get]],bonds[[#Headers],[blp_i_sprd_mid]])</f>
        <v>202.74024963378906</v>
      </c>
      <c r="N148" s="2" t="str" cm="1">
        <f t="array" ref="N148">_xll.BDP(bonds[[#This Row],[worksheet get]],bonds[[#Headers],[rtg_moody]])</f>
        <v>Ba2</v>
      </c>
      <c r="O148" s="2" t="str" cm="1">
        <f t="array" ref="O148">_xll.BDP(bonds[[#This Row],[worksheet get]],bonds[[#Headers],[rtg_sp]])</f>
        <v>BB</v>
      </c>
      <c r="P148" s="2" t="str" cm="1">
        <f t="array" ref="P148">_xll.BDP(bonds[[#This Row],[worksheet get]],bonds[[#Headers],[bb_composite]])</f>
        <v>BB</v>
      </c>
      <c r="Q148" s="13" cm="1">
        <f t="array" ref="Q148">_xll.BDP(bonds[[#This Row],[worksheet get]],"interval_avg","calc_interval=30d","market_data_override=blp_i_sprd_mid")</f>
        <v>204.09006896551725</v>
      </c>
      <c r="R148" s="13" cm="1">
        <f t="array" ref="R148">_xll.BDP(bonds[[#This Row],[worksheet get]],"interval_std_dev","calc_interval=30d","market_data_override=blp_i_sprd_mid")</f>
        <v>3.2357191840348314</v>
      </c>
      <c r="S148" s="13" cm="1">
        <f t="array" ref="S148">_xll.BDP(bonds[[#This Row],[worksheet get]],"interval_low","calc_interval=30d","market_data_override=blp_i_sprd_mid")</f>
        <v>198.904</v>
      </c>
      <c r="T148" s="13" cm="1">
        <f t="array" ref="T148">_xll.BDP(bonds[[#This Row],[worksheet get]],"interval_high","calc_interval=30d","market_data_override=blp_i_sprd_mid")</f>
        <v>212.25899999999999</v>
      </c>
      <c r="U148" s="13" t="str" cm="1">
        <f t="array" ref="U148">_xll.BDP(bonds[[#This Row],[worksheet get]],bonds[[#Headers],[green_bond_loan_indicator]])</f>
        <v>Y</v>
      </c>
    </row>
    <row r="149" spans="1:21" x14ac:dyDescent="0.25">
      <c r="A149" s="2" t="s">
        <v>264</v>
      </c>
      <c r="B149" s="2" t="str" cm="1">
        <f t="array" ref="B149">_xll.BDP(bonds[[#This Row],[worksheet get]],bonds[[#Headers],[ID_ISIN]])</f>
        <v>BE0002597756</v>
      </c>
      <c r="C149" s="2" t="str" cm="1">
        <f t="array" ref="C149">_xll.BDP(bonds[[#This Row],[worksheet get]],bonds[[#Headers],[security name]])</f>
        <v>ELIASO 2 3/4 PERP</v>
      </c>
      <c r="D149" s="2" t="str" cm="1">
        <f t="array" ref="D149">_xll.BDP(bonds[[#This Row],[worksheet get]],bonds[[#Headers],[ticker]])</f>
        <v>ELIASO</v>
      </c>
      <c r="E149" s="2" cm="1">
        <f t="array" ref="E149">_xll.BDP(bonds[[#This Row],[worksheet get]],bonds[[#Headers],[coupon]])</f>
        <v>2.75</v>
      </c>
      <c r="F149" s="7" cm="1">
        <f t="array" ref="F149">_xll.BDP(bonds[[#This Row],[worksheet get]],bonds[[#Headers],[nxt_call_dt]])*1</f>
        <v>45174</v>
      </c>
      <c r="G149" s="2" t="str" cm="1">
        <f t="array" ref="G149">_xll.BDP(bonds[[#This Row],[worksheet get]],bonds[[#Headers],[mty_typ]])</f>
        <v>PERP/CALL</v>
      </c>
      <c r="H149" s="2" t="str" cm="1">
        <f t="array" ref="H149">_xll.BDP(bonds[[#This Row],[worksheet get]],bonds[[#Headers],[crncy]])</f>
        <v>EUR</v>
      </c>
      <c r="I149" s="8" cm="1">
        <f t="array" ref="I149">_xll.BDP(bonds[[#This Row],[worksheet get]],bonds[[#Headers],[amt_outstanding]])</f>
        <v>700000000</v>
      </c>
      <c r="J149" s="2" t="str" cm="1">
        <f t="array" ref="J149">_xll.BDP(bonds[[#This Row],[worksheet get]],bonds[[#Headers],[industry_sector]])</f>
        <v>Utilities</v>
      </c>
      <c r="K149" s="2" t="str">
        <f>bonds[[#This Row],[security name]]&amp;" nc-"&amp;RIGHT(YEAR(bonds[[#This Row],[nxt_call_dt]]),2)</f>
        <v>ELIASO 2 3/4 PERP nc-23</v>
      </c>
      <c r="L149" s="11" cm="1">
        <f t="array" ref="L149">_xll.BDP(bonds[[#This Row],[worksheet get]],bonds[[#Headers],[yas_ispread]])</f>
        <v>252.14655595283776</v>
      </c>
      <c r="M149" s="11" cm="1">
        <f t="array" ref="M149">_xll.BDP(bonds[[#This Row],[worksheet get]],bonds[[#Headers],[blp_i_sprd_mid]])</f>
        <v>247.95558166503906</v>
      </c>
      <c r="N149" s="2" t="str" cm="1">
        <f t="array" ref="N149">_xll.BDP(bonds[[#This Row],[worksheet get]],bonds[[#Headers],[rtg_moody]])</f>
        <v>#N/A N/A</v>
      </c>
      <c r="O149" s="2" t="str" cm="1">
        <f t="array" ref="O149">_xll.BDP(bonds[[#This Row],[worksheet get]],bonds[[#Headers],[rtg_sp]])</f>
        <v>BBB-</v>
      </c>
      <c r="P149" s="2" t="str" cm="1">
        <f t="array" ref="P149">_xll.BDP(bonds[[#This Row],[worksheet get]],bonds[[#Headers],[bb_composite]])</f>
        <v>NR</v>
      </c>
      <c r="Q149" s="13" cm="1">
        <f t="array" ref="Q149">_xll.BDP(bonds[[#This Row],[worksheet get]],"interval_avg","calc_interval=30d","market_data_override=blp_i_sprd_mid")</f>
        <v>228.03234482758617</v>
      </c>
      <c r="R149" s="13" cm="1">
        <f t="array" ref="R149">_xll.BDP(bonds[[#This Row],[worksheet get]],"interval_std_dev","calc_interval=30d","market_data_override=blp_i_sprd_mid")</f>
        <v>18.186743632334952</v>
      </c>
      <c r="S149" s="13" cm="1">
        <f t="array" ref="S149">_xll.BDP(bonds[[#This Row],[worksheet get]],"interval_low","calc_interval=30d","market_data_override=blp_i_sprd_mid")</f>
        <v>191.65199999999999</v>
      </c>
      <c r="T149" s="13" cm="1">
        <f t="array" ref="T149">_xll.BDP(bonds[[#This Row],[worksheet get]],"interval_high","calc_interval=30d","market_data_override=blp_i_sprd_mid")</f>
        <v>255.17599999999999</v>
      </c>
      <c r="U149" s="13" t="str" cm="1">
        <f t="array" ref="U149">_xll.BDP(bonds[[#This Row],[worksheet get]],bonds[[#Headers],[green_bond_loan_indicator]])</f>
        <v>N</v>
      </c>
    </row>
    <row r="150" spans="1:21" x14ac:dyDescent="0.25">
      <c r="A150" s="2" t="s">
        <v>265</v>
      </c>
      <c r="B150" s="2" t="str" cm="1">
        <f t="array" ref="B150">_xll.BDP(bonds[[#This Row],[worksheet get]],bonds[[#Headers],[ID_ISIN]])</f>
        <v>XS1150695192</v>
      </c>
      <c r="C150" s="2" t="str" cm="1">
        <f t="array" ref="C150">_xll.BDP(bonds[[#This Row],[worksheet get]],bonds[[#Headers],[security name]])</f>
        <v>VLVY 4.85 03/10/78</v>
      </c>
      <c r="D150" s="2" t="str" cm="1">
        <f t="array" ref="D150">_xll.BDP(bonds[[#This Row],[worksheet get]],bonds[[#Headers],[ticker]])</f>
        <v>VLVY</v>
      </c>
      <c r="E150" s="2" cm="1">
        <f t="array" ref="E150">_xll.BDP(bonds[[#This Row],[worksheet get]],bonds[[#Headers],[coupon]])</f>
        <v>4.8499999999999996</v>
      </c>
      <c r="F150" s="7" cm="1">
        <f t="array" ref="F150">_xll.BDP(bonds[[#This Row],[worksheet get]],bonds[[#Headers],[nxt_call_dt]])*1</f>
        <v>44995</v>
      </c>
      <c r="G150" s="2" t="str" cm="1">
        <f t="array" ref="G150">_xll.BDP(bonds[[#This Row],[worksheet get]],bonds[[#Headers],[mty_typ]])</f>
        <v>CALLABLE</v>
      </c>
      <c r="H150" s="2" t="str" cm="1">
        <f t="array" ref="H150">_xll.BDP(bonds[[#This Row],[worksheet get]],bonds[[#Headers],[crncy]])</f>
        <v>EUR</v>
      </c>
      <c r="I150" s="8" cm="1">
        <f t="array" ref="I150">_xll.BDP(bonds[[#This Row],[worksheet get]],bonds[[#Headers],[amt_outstanding]])</f>
        <v>600000000</v>
      </c>
      <c r="J150" s="2" t="str" cm="1">
        <f t="array" ref="J150">_xll.BDP(bonds[[#This Row],[worksheet get]],bonds[[#Headers],[industry_sector]])</f>
        <v>Consumer, Cyclical</v>
      </c>
      <c r="K150" s="2" t="str">
        <f>bonds[[#This Row],[security name]]&amp;" nc-"&amp;RIGHT(YEAR(bonds[[#This Row],[nxt_call_dt]]),2)</f>
        <v>VLVY 4.85 03/10/78 nc-23</v>
      </c>
      <c r="L150" s="11" cm="1">
        <f t="array" ref="L150">_xll.BDP(bonds[[#This Row],[worksheet get]],bonds[[#Headers],[yas_ispread]])</f>
        <v>231.10172688608003</v>
      </c>
      <c r="M150" s="11" cm="1">
        <f t="array" ref="M150">_xll.BDP(bonds[[#This Row],[worksheet get]],bonds[[#Headers],[blp_i_sprd_mid]])</f>
        <v>230.78965759277344</v>
      </c>
      <c r="N150" s="2" t="str" cm="1">
        <f t="array" ref="N150">_xll.BDP(bonds[[#This Row],[worksheet get]],bonds[[#Headers],[rtg_moody]])</f>
        <v>Baa2</v>
      </c>
      <c r="O150" s="2" t="str" cm="1">
        <f t="array" ref="O150">_xll.BDP(bonds[[#This Row],[worksheet get]],bonds[[#Headers],[rtg_sp]])</f>
        <v>BBB</v>
      </c>
      <c r="P150" s="2" t="str" cm="1">
        <f t="array" ref="P150">_xll.BDP(bonds[[#This Row],[worksheet get]],bonds[[#Headers],[bb_composite]])</f>
        <v>BBB</v>
      </c>
      <c r="Q150" s="13" cm="1">
        <f t="array" ref="Q150">_xll.BDP(bonds[[#This Row],[worksheet get]],"interval_avg","calc_interval=30d","market_data_override=blp_i_sprd_mid")</f>
        <v>267.95310344827595</v>
      </c>
      <c r="R150" s="13" cm="1">
        <f t="array" ref="R150">_xll.BDP(bonds[[#This Row],[worksheet get]],"interval_std_dev","calc_interval=30d","market_data_override=blp_i_sprd_mid")</f>
        <v>50.785487148217591</v>
      </c>
      <c r="S150" s="13" cm="1">
        <f t="array" ref="S150">_xll.BDP(bonds[[#This Row],[worksheet get]],"interval_low","calc_interval=30d","market_data_override=blp_i_sprd_mid")</f>
        <v>218.958</v>
      </c>
      <c r="T150" s="13" cm="1">
        <f t="array" ref="T150">_xll.BDP(bonds[[#This Row],[worksheet get]],"interval_high","calc_interval=30d","market_data_override=blp_i_sprd_mid")</f>
        <v>371.83800000000002</v>
      </c>
      <c r="U150" s="13" t="str" cm="1">
        <f t="array" ref="U150">_xll.BDP(bonds[[#This Row],[worksheet get]],bonds[[#Headers],[green_bond_loan_indicator]])</f>
        <v>N</v>
      </c>
    </row>
    <row r="151" spans="1:21" x14ac:dyDescent="0.25">
      <c r="A151" s="2" t="s">
        <v>266</v>
      </c>
      <c r="B151" s="2" t="str" cm="1">
        <f t="array" ref="B151">_xll.BDP(bonds[[#This Row],[worksheet get]],bonds[[#Headers],[ID_ISIN]])</f>
        <v>XS1048428012</v>
      </c>
      <c r="C151" s="2" t="str" cm="1">
        <f t="array" ref="C151">_xll.BDP(bonds[[#This Row],[worksheet get]],bonds[[#Headers],[security name]])</f>
        <v>VW 3 3/4 PERP</v>
      </c>
      <c r="D151" s="2" t="str" cm="1">
        <f t="array" ref="D151">_xll.BDP(bonds[[#This Row],[worksheet get]],bonds[[#Headers],[ticker]])</f>
        <v>VW</v>
      </c>
      <c r="E151" s="2" cm="1">
        <f t="array" ref="E151">_xll.BDP(bonds[[#This Row],[worksheet get]],bonds[[#Headers],[coupon]])</f>
        <v>3.75</v>
      </c>
      <c r="F151" s="7" cm="1">
        <f t="array" ref="F151">_xll.BDP(bonds[[#This Row],[worksheet get]],bonds[[#Headers],[nxt_call_dt]])*1</f>
        <v>44279</v>
      </c>
      <c r="G151" s="2" t="str" cm="1">
        <f t="array" ref="G151">_xll.BDP(bonds[[#This Row],[worksheet get]],bonds[[#Headers],[mty_typ]])</f>
        <v>PERP/CALL</v>
      </c>
      <c r="H151" s="2" t="str" cm="1">
        <f t="array" ref="H151">_xll.BDP(bonds[[#This Row],[worksheet get]],bonds[[#Headers],[crncy]])</f>
        <v>EUR</v>
      </c>
      <c r="I151" s="8" cm="1">
        <f t="array" ref="I151">_xll.BDP(bonds[[#This Row],[worksheet get]],bonds[[#Headers],[amt_outstanding]])</f>
        <v>1250000000</v>
      </c>
      <c r="J151" s="2" t="str" cm="1">
        <f t="array" ref="J151">_xll.BDP(bonds[[#This Row],[worksheet get]],bonds[[#Headers],[industry_sector]])</f>
        <v>Consumer, Cyclical</v>
      </c>
      <c r="K151" s="2" t="str">
        <f>bonds[[#This Row],[security name]]&amp;" nc-"&amp;RIGHT(YEAR(bonds[[#This Row],[nxt_call_dt]]),2)</f>
        <v>VW 3 3/4 PERP nc-21</v>
      </c>
      <c r="L151" s="11" cm="1">
        <f t="array" ref="L151">_xll.BDP(bonds[[#This Row],[worksheet get]],bonds[[#Headers],[yas_ispread]])</f>
        <v>234.95875037226259</v>
      </c>
      <c r="M151" s="11" cm="1">
        <f t="array" ref="M151">_xll.BDP(bonds[[#This Row],[worksheet get]],bonds[[#Headers],[blp_i_sprd_mid]])</f>
        <v>226.62544250488281</v>
      </c>
      <c r="N151" s="2" t="str" cm="1">
        <f t="array" ref="N151">_xll.BDP(bonds[[#This Row],[worksheet get]],bonds[[#Headers],[rtg_moody]])</f>
        <v>Baa2</v>
      </c>
      <c r="O151" s="2" t="str" cm="1">
        <f t="array" ref="O151">_xll.BDP(bonds[[#This Row],[worksheet get]],bonds[[#Headers],[rtg_sp]])</f>
        <v>BBB-</v>
      </c>
      <c r="P151" s="2" t="str" cm="1">
        <f t="array" ref="P151">_xll.BDP(bonds[[#This Row],[worksheet get]],bonds[[#Headers],[bb_composite]])</f>
        <v>BBB-</v>
      </c>
      <c r="Q151" s="13" cm="1">
        <f t="array" ref="Q151">_xll.BDP(bonds[[#This Row],[worksheet get]],"interval_avg","calc_interval=30d","market_data_override=blp_i_sprd_mid")</f>
        <v>311.34055172413792</v>
      </c>
      <c r="R151" s="13" cm="1">
        <f t="array" ref="R151">_xll.BDP(bonds[[#This Row],[worksheet get]],"interval_std_dev","calc_interval=30d","market_data_override=blp_i_sprd_mid")</f>
        <v>97.490214868902257</v>
      </c>
      <c r="S151" s="13" cm="1">
        <f t="array" ref="S151">_xll.BDP(bonds[[#This Row],[worksheet get]],"interval_low","calc_interval=30d","market_data_override=blp_i_sprd_mid")</f>
        <v>210.542</v>
      </c>
      <c r="T151" s="13" cm="1">
        <f t="array" ref="T151">_xll.BDP(bonds[[#This Row],[worksheet get]],"interval_high","calc_interval=30d","market_data_override=blp_i_sprd_mid")</f>
        <v>523.58100000000002</v>
      </c>
      <c r="U151" s="13" t="str" cm="1">
        <f t="array" ref="U151">_xll.BDP(bonds[[#This Row],[worksheet get]],bonds[[#Headers],[green_bond_loan_indicator]])</f>
        <v>N</v>
      </c>
    </row>
    <row r="152" spans="1:21" x14ac:dyDescent="0.25">
      <c r="A152" s="2" t="s">
        <v>267</v>
      </c>
      <c r="B152" s="2" t="str" cm="1">
        <f t="array" ref="B152">_xll.BDP(bonds[[#This Row],[worksheet get]],bonds[[#Headers],[ID_ISIN]])</f>
        <v>XS1206540806</v>
      </c>
      <c r="C152" s="2" t="str" cm="1">
        <f t="array" ref="C152">_xll.BDP(bonds[[#This Row],[worksheet get]],bonds[[#Headers],[security name]])</f>
        <v>VW 2 1/2 PERP</v>
      </c>
      <c r="D152" s="2" t="str" cm="1">
        <f t="array" ref="D152">_xll.BDP(bonds[[#This Row],[worksheet get]],bonds[[#Headers],[ticker]])</f>
        <v>VW</v>
      </c>
      <c r="E152" s="2" cm="1">
        <f t="array" ref="E152">_xll.BDP(bonds[[#This Row],[worksheet get]],bonds[[#Headers],[coupon]])</f>
        <v>2.5</v>
      </c>
      <c r="F152" s="7" cm="1">
        <f t="array" ref="F152">_xll.BDP(bonds[[#This Row],[worksheet get]],bonds[[#Headers],[nxt_call_dt]])*1</f>
        <v>44640</v>
      </c>
      <c r="G152" s="2" t="str" cm="1">
        <f t="array" ref="G152">_xll.BDP(bonds[[#This Row],[worksheet get]],bonds[[#Headers],[mty_typ]])</f>
        <v>PERP/CALL</v>
      </c>
      <c r="H152" s="2" t="str" cm="1">
        <f t="array" ref="H152">_xll.BDP(bonds[[#This Row],[worksheet get]],bonds[[#Headers],[crncy]])</f>
        <v>EUR</v>
      </c>
      <c r="I152" s="8" cm="1">
        <f t="array" ref="I152">_xll.BDP(bonds[[#This Row],[worksheet get]],bonds[[#Headers],[amt_outstanding]])</f>
        <v>1100000000</v>
      </c>
      <c r="J152" s="2" t="str" cm="1">
        <f t="array" ref="J152">_xll.BDP(bonds[[#This Row],[worksheet get]],bonds[[#Headers],[industry_sector]])</f>
        <v>Consumer, Cyclical</v>
      </c>
      <c r="K152" s="2" t="str">
        <f>bonds[[#This Row],[security name]]&amp;" nc-"&amp;RIGHT(YEAR(bonds[[#This Row],[nxt_call_dt]]),2)</f>
        <v>VW 2 1/2 PERP nc-22</v>
      </c>
      <c r="L152" s="11" cm="1">
        <f t="array" ref="L152">_xll.BDP(bonds[[#This Row],[worksheet get]],bonds[[#Headers],[yas_ispread]])</f>
        <v>379.96049443631182</v>
      </c>
      <c r="M152" s="11" cm="1">
        <f t="array" ref="M152">_xll.BDP(bonds[[#This Row],[worksheet get]],bonds[[#Headers],[blp_i_sprd_mid]])</f>
        <v>379.77410888671875</v>
      </c>
      <c r="N152" s="2" t="str" cm="1">
        <f t="array" ref="N152">_xll.BDP(bonds[[#This Row],[worksheet get]],bonds[[#Headers],[rtg_moody]])</f>
        <v>Baa2</v>
      </c>
      <c r="O152" s="2" t="str" cm="1">
        <f t="array" ref="O152">_xll.BDP(bonds[[#This Row],[worksheet get]],bonds[[#Headers],[rtg_sp]])</f>
        <v>BBB-</v>
      </c>
      <c r="P152" s="2" t="str" cm="1">
        <f t="array" ref="P152">_xll.BDP(bonds[[#This Row],[worksheet get]],bonds[[#Headers],[bb_composite]])</f>
        <v>BBB-</v>
      </c>
      <c r="Q152" s="13" cm="1">
        <f t="array" ref="Q152">_xll.BDP(bonds[[#This Row],[worksheet get]],"interval_avg","calc_interval=30d","market_data_override=blp_i_sprd_mid")</f>
        <v>338.57634482758624</v>
      </c>
      <c r="R152" s="13" cm="1">
        <f t="array" ref="R152">_xll.BDP(bonds[[#This Row],[worksheet get]],"interval_std_dev","calc_interval=30d","market_data_override=blp_i_sprd_mid")</f>
        <v>52.108158656693426</v>
      </c>
      <c r="S152" s="13" cm="1">
        <f t="array" ref="S152">_xll.BDP(bonds[[#This Row],[worksheet get]],"interval_low","calc_interval=30d","market_data_override=blp_i_sprd_mid")</f>
        <v>190.495</v>
      </c>
      <c r="T152" s="13" cm="1">
        <f t="array" ref="T152">_xll.BDP(bonds[[#This Row],[worksheet get]],"interval_high","calc_interval=30d","market_data_override=blp_i_sprd_mid")</f>
        <v>399.197</v>
      </c>
      <c r="U152" s="13" t="str" cm="1">
        <f t="array" ref="U152">_xll.BDP(bonds[[#This Row],[worksheet get]],bonds[[#Headers],[green_bond_loan_indicator]])</f>
        <v>N</v>
      </c>
    </row>
    <row r="153" spans="1:21" x14ac:dyDescent="0.25">
      <c r="A153" s="2" t="s">
        <v>268</v>
      </c>
      <c r="B153" s="2" t="str" cm="1">
        <f t="array" ref="B153">_xll.BDP(bonds[[#This Row],[worksheet get]],bonds[[#Headers],[ID_ISIN]])</f>
        <v>XS1629658755</v>
      </c>
      <c r="C153" s="2" t="str" cm="1">
        <f t="array" ref="C153">_xll.BDP(bonds[[#This Row],[worksheet get]],bonds[[#Headers],[security name]])</f>
        <v>VW 2.7 PERP</v>
      </c>
      <c r="D153" s="2" t="str" cm="1">
        <f t="array" ref="D153">_xll.BDP(bonds[[#This Row],[worksheet get]],bonds[[#Headers],[ticker]])</f>
        <v>VW</v>
      </c>
      <c r="E153" s="2" cm="1">
        <f t="array" ref="E153">_xll.BDP(bonds[[#This Row],[worksheet get]],bonds[[#Headers],[coupon]])</f>
        <v>2.7</v>
      </c>
      <c r="F153" s="7" cm="1">
        <f t="array" ref="F153">_xll.BDP(bonds[[#This Row],[worksheet get]],bonds[[#Headers],[nxt_call_dt]])*1</f>
        <v>44909</v>
      </c>
      <c r="G153" s="2" t="str" cm="1">
        <f t="array" ref="G153">_xll.BDP(bonds[[#This Row],[worksheet get]],bonds[[#Headers],[mty_typ]])</f>
        <v>PERP/CALL</v>
      </c>
      <c r="H153" s="2" t="str" cm="1">
        <f t="array" ref="H153">_xll.BDP(bonds[[#This Row],[worksheet get]],bonds[[#Headers],[crncy]])</f>
        <v>EUR</v>
      </c>
      <c r="I153" s="8" cm="1">
        <f t="array" ref="I153">_xll.BDP(bonds[[#This Row],[worksheet get]],bonds[[#Headers],[amt_outstanding]])</f>
        <v>1500000000</v>
      </c>
      <c r="J153" s="2" t="str" cm="1">
        <f t="array" ref="J153">_xll.BDP(bonds[[#This Row],[worksheet get]],bonds[[#Headers],[industry_sector]])</f>
        <v>Consumer, Cyclical</v>
      </c>
      <c r="K153" s="2" t="str">
        <f>bonds[[#This Row],[security name]]&amp;" nc-"&amp;RIGHT(YEAR(bonds[[#This Row],[nxt_call_dt]]),2)</f>
        <v>VW 2.7 PERP nc-22</v>
      </c>
      <c r="L153" s="11" cm="1">
        <f t="array" ref="L153">_xll.BDP(bonds[[#This Row],[worksheet get]],bonds[[#Headers],[yas_ispread]])</f>
        <v>381.39226707444124</v>
      </c>
      <c r="M153" s="11" cm="1">
        <f t="array" ref="M153">_xll.BDP(bonds[[#This Row],[worksheet get]],bonds[[#Headers],[blp_i_sprd_mid]])</f>
        <v>381.37460327148438</v>
      </c>
      <c r="N153" s="2" t="str" cm="1">
        <f t="array" ref="N153">_xll.BDP(bonds[[#This Row],[worksheet get]],bonds[[#Headers],[rtg_moody]])</f>
        <v>Baa2</v>
      </c>
      <c r="O153" s="2" t="str" cm="1">
        <f t="array" ref="O153">_xll.BDP(bonds[[#This Row],[worksheet get]],bonds[[#Headers],[rtg_sp]])</f>
        <v>BBB-</v>
      </c>
      <c r="P153" s="2" t="str" cm="1">
        <f t="array" ref="P153">_xll.BDP(bonds[[#This Row],[worksheet get]],bonds[[#Headers],[bb_composite]])</f>
        <v>BBB-</v>
      </c>
      <c r="Q153" s="13" cm="1">
        <f t="array" ref="Q153">_xll.BDP(bonds[[#This Row],[worksheet get]],"interval_avg","calc_interval=30d","market_data_override=blp_i_sprd_mid")</f>
        <v>350.20865517241378</v>
      </c>
      <c r="R153" s="13" cm="1">
        <f t="array" ref="R153">_xll.BDP(bonds[[#This Row],[worksheet get]],"interval_std_dev","calc_interval=30d","market_data_override=blp_i_sprd_mid")</f>
        <v>46.033742915446474</v>
      </c>
      <c r="S153" s="13" cm="1">
        <f t="array" ref="S153">_xll.BDP(bonds[[#This Row],[worksheet get]],"interval_low","calc_interval=30d","market_data_override=blp_i_sprd_mid")</f>
        <v>223.173</v>
      </c>
      <c r="T153" s="13" cm="1">
        <f t="array" ref="T153">_xll.BDP(bonds[[#This Row],[worksheet get]],"interval_high","calc_interval=30d","market_data_override=blp_i_sprd_mid")</f>
        <v>407.52499999999998</v>
      </c>
      <c r="U153" s="13" t="str" cm="1">
        <f t="array" ref="U153">_xll.BDP(bonds[[#This Row],[worksheet get]],bonds[[#Headers],[green_bond_loan_indicator]])</f>
        <v>N</v>
      </c>
    </row>
    <row r="154" spans="1:21" x14ac:dyDescent="0.25">
      <c r="A154" s="2" t="s">
        <v>269</v>
      </c>
      <c r="B154" s="2" t="str" cm="1">
        <f t="array" ref="B154">_xll.BDP(bonds[[#This Row],[worksheet get]],bonds[[#Headers],[ID_ISIN]])</f>
        <v>XS0968913342</v>
      </c>
      <c r="C154" s="2" t="str" cm="1">
        <f t="array" ref="C154">_xll.BDP(bonds[[#This Row],[worksheet get]],bonds[[#Headers],[security name]])</f>
        <v>VW 5 1/8 PERP</v>
      </c>
      <c r="D154" s="2" t="str" cm="1">
        <f t="array" ref="D154">_xll.BDP(bonds[[#This Row],[worksheet get]],bonds[[#Headers],[ticker]])</f>
        <v>VW</v>
      </c>
      <c r="E154" s="2" cm="1">
        <f t="array" ref="E154">_xll.BDP(bonds[[#This Row],[worksheet get]],bonds[[#Headers],[coupon]])</f>
        <v>5.125</v>
      </c>
      <c r="F154" s="7" cm="1">
        <f t="array" ref="F154">_xll.BDP(bonds[[#This Row],[worksheet get]],bonds[[#Headers],[nxt_call_dt]])*1</f>
        <v>45173</v>
      </c>
      <c r="G154" s="2" t="str" cm="1">
        <f t="array" ref="G154">_xll.BDP(bonds[[#This Row],[worksheet get]],bonds[[#Headers],[mty_typ]])</f>
        <v>PERP/CALL</v>
      </c>
      <c r="H154" s="2" t="str" cm="1">
        <f t="array" ref="H154">_xll.BDP(bonds[[#This Row],[worksheet get]],bonds[[#Headers],[crncy]])</f>
        <v>EUR</v>
      </c>
      <c r="I154" s="8" cm="1">
        <f t="array" ref="I154">_xll.BDP(bonds[[#This Row],[worksheet get]],bonds[[#Headers],[amt_outstanding]])</f>
        <v>750000000</v>
      </c>
      <c r="J154" s="2" t="str" cm="1">
        <f t="array" ref="J154">_xll.BDP(bonds[[#This Row],[worksheet get]],bonds[[#Headers],[industry_sector]])</f>
        <v>Consumer, Cyclical</v>
      </c>
      <c r="K154" s="2" t="str">
        <f>bonds[[#This Row],[security name]]&amp;" nc-"&amp;RIGHT(YEAR(bonds[[#This Row],[nxt_call_dt]]),2)</f>
        <v>VW 5 1/8 PERP nc-23</v>
      </c>
      <c r="L154" s="11" cm="1">
        <f t="array" ref="L154">_xll.BDP(bonds[[#This Row],[worksheet get]],bonds[[#Headers],[yas_ispread]])</f>
        <v>352.50492837699858</v>
      </c>
      <c r="M154" s="11" cm="1">
        <f t="array" ref="M154">_xll.BDP(bonds[[#This Row],[worksheet get]],bonds[[#Headers],[blp_i_sprd_mid]])</f>
        <v>352.66946411132813</v>
      </c>
      <c r="N154" s="2" t="str" cm="1">
        <f t="array" ref="N154">_xll.BDP(bonds[[#This Row],[worksheet get]],bonds[[#Headers],[rtg_moody]])</f>
        <v>Baa2</v>
      </c>
      <c r="O154" s="2" t="str" cm="1">
        <f t="array" ref="O154">_xll.BDP(bonds[[#This Row],[worksheet get]],bonds[[#Headers],[rtg_sp]])</f>
        <v>BBB-</v>
      </c>
      <c r="P154" s="2" t="str" cm="1">
        <f t="array" ref="P154">_xll.BDP(bonds[[#This Row],[worksheet get]],bonds[[#Headers],[bb_composite]])</f>
        <v>BBB-</v>
      </c>
      <c r="Q154" s="13" cm="1">
        <f t="array" ref="Q154">_xll.BDP(bonds[[#This Row],[worksheet get]],"interval_avg","calc_interval=30d","market_data_override=blp_i_sprd_mid")</f>
        <v>336.66268965517241</v>
      </c>
      <c r="R154" s="13" cm="1">
        <f t="array" ref="R154">_xll.BDP(bonds[[#This Row],[worksheet get]],"interval_std_dev","calc_interval=30d","market_data_override=blp_i_sprd_mid")</f>
        <v>31.833704268211712</v>
      </c>
      <c r="S154" s="13" cm="1">
        <f t="array" ref="S154">_xll.BDP(bonds[[#This Row],[worksheet get]],"interval_low","calc_interval=30d","market_data_override=blp_i_sprd_mid")</f>
        <v>246.36500000000001</v>
      </c>
      <c r="T154" s="13" cm="1">
        <f t="array" ref="T154">_xll.BDP(bonds[[#This Row],[worksheet get]],"interval_high","calc_interval=30d","market_data_override=blp_i_sprd_mid")</f>
        <v>386.84399999999999</v>
      </c>
      <c r="U154" s="13" t="str" cm="1">
        <f t="array" ref="U154">_xll.BDP(bonds[[#This Row],[worksheet get]],bonds[[#Headers],[green_bond_loan_indicator]])</f>
        <v>N</v>
      </c>
    </row>
    <row r="155" spans="1:21" x14ac:dyDescent="0.25">
      <c r="A155" s="2" t="s">
        <v>270</v>
      </c>
      <c r="B155" s="2" t="str" cm="1">
        <f t="array" ref="B155">_xll.BDP(bonds[[#This Row],[worksheet get]],bonds[[#Headers],[ID_ISIN]])</f>
        <v>XS1799938995</v>
      </c>
      <c r="C155" s="2" t="str" cm="1">
        <f t="array" ref="C155">_xll.BDP(bonds[[#This Row],[worksheet get]],bonds[[#Headers],[security name]])</f>
        <v>VW 3 3/8 PERP</v>
      </c>
      <c r="D155" s="2" t="str" cm="1">
        <f t="array" ref="D155">_xll.BDP(bonds[[#This Row],[worksheet get]],bonds[[#Headers],[ticker]])</f>
        <v>VW</v>
      </c>
      <c r="E155" s="2" cm="1">
        <f t="array" ref="E155">_xll.BDP(bonds[[#This Row],[worksheet get]],bonds[[#Headers],[coupon]])</f>
        <v>3.375</v>
      </c>
      <c r="F155" s="7" cm="1">
        <f t="array" ref="F155">_xll.BDP(bonds[[#This Row],[worksheet get]],bonds[[#Headers],[nxt_call_dt]])*1</f>
        <v>45470</v>
      </c>
      <c r="G155" s="2" t="str" cm="1">
        <f t="array" ref="G155">_xll.BDP(bonds[[#This Row],[worksheet get]],bonds[[#Headers],[mty_typ]])</f>
        <v>PERP/CALL</v>
      </c>
      <c r="H155" s="2" t="str" cm="1">
        <f t="array" ref="H155">_xll.BDP(bonds[[#This Row],[worksheet get]],bonds[[#Headers],[crncy]])</f>
        <v>EUR</v>
      </c>
      <c r="I155" s="8" cm="1">
        <f t="array" ref="I155">_xll.BDP(bonds[[#This Row],[worksheet get]],bonds[[#Headers],[amt_outstanding]])</f>
        <v>1250000000</v>
      </c>
      <c r="J155" s="2" t="str" cm="1">
        <f t="array" ref="J155">_xll.BDP(bonds[[#This Row],[worksheet get]],bonds[[#Headers],[industry_sector]])</f>
        <v>Consumer, Cyclical</v>
      </c>
      <c r="K155" s="2" t="str">
        <f>bonds[[#This Row],[security name]]&amp;" nc-"&amp;RIGHT(YEAR(bonds[[#This Row],[nxt_call_dt]]),2)</f>
        <v>VW 3 3/8 PERP nc-24</v>
      </c>
      <c r="L155" s="11" cm="1">
        <f t="array" ref="L155">_xll.BDP(bonds[[#This Row],[worksheet get]],bonds[[#Headers],[yas_ispread]])</f>
        <v>391.07000076361447</v>
      </c>
      <c r="M155" s="11" cm="1">
        <f t="array" ref="M155">_xll.BDP(bonds[[#This Row],[worksheet get]],bonds[[#Headers],[blp_i_sprd_mid]])</f>
        <v>390.89654541015625</v>
      </c>
      <c r="N155" s="2" t="str" cm="1">
        <f t="array" ref="N155">_xll.BDP(bonds[[#This Row],[worksheet get]],bonds[[#Headers],[rtg_moody]])</f>
        <v>Baa2</v>
      </c>
      <c r="O155" s="2" t="str" cm="1">
        <f t="array" ref="O155">_xll.BDP(bonds[[#This Row],[worksheet get]],bonds[[#Headers],[rtg_sp]])</f>
        <v>BBB-</v>
      </c>
      <c r="P155" s="2" t="str" cm="1">
        <f t="array" ref="P155">_xll.BDP(bonds[[#This Row],[worksheet get]],bonds[[#Headers],[bb_composite]])</f>
        <v>BBB-</v>
      </c>
      <c r="Q155" s="13" cm="1">
        <f t="array" ref="Q155">_xll.BDP(bonds[[#This Row],[worksheet get]],"interval_avg","calc_interval=30d","market_data_override=blp_i_sprd_mid")</f>
        <v>378.07834482758631</v>
      </c>
      <c r="R155" s="13" cm="1">
        <f t="array" ref="R155">_xll.BDP(bonds[[#This Row],[worksheet get]],"interval_std_dev","calc_interval=30d","market_data_override=blp_i_sprd_mid")</f>
        <v>33.904321596933272</v>
      </c>
      <c r="S155" s="13" cm="1">
        <f t="array" ref="S155">_xll.BDP(bonds[[#This Row],[worksheet get]],"interval_low","calc_interval=30d","market_data_override=blp_i_sprd_mid")</f>
        <v>282.30399999999997</v>
      </c>
      <c r="T155" s="13" cm="1">
        <f t="array" ref="T155">_xll.BDP(bonds[[#This Row],[worksheet get]],"interval_high","calc_interval=30d","market_data_override=blp_i_sprd_mid")</f>
        <v>430.93700000000001</v>
      </c>
      <c r="U155" s="13" t="str" cm="1">
        <f t="array" ref="U155">_xll.BDP(bonds[[#This Row],[worksheet get]],bonds[[#Headers],[green_bond_loan_indicator]])</f>
        <v>N</v>
      </c>
    </row>
    <row r="156" spans="1:21" x14ac:dyDescent="0.25">
      <c r="A156" s="2" t="s">
        <v>271</v>
      </c>
      <c r="B156" s="2" t="str" cm="1">
        <f t="array" ref="B156">_xll.BDP(bonds[[#This Row],[worksheet get]],bonds[[#Headers],[ID_ISIN]])</f>
        <v>XS2187689034</v>
      </c>
      <c r="C156" s="2" t="str" cm="1">
        <f t="array" ref="C156">_xll.BDP(bonds[[#This Row],[worksheet get]],bonds[[#Headers],[security name]])</f>
        <v>VW 3 1/2 PERP</v>
      </c>
      <c r="D156" s="2" t="str" cm="1">
        <f t="array" ref="D156">_xll.BDP(bonds[[#This Row],[worksheet get]],bonds[[#Headers],[ticker]])</f>
        <v>VW</v>
      </c>
      <c r="E156" s="2" cm="1">
        <f t="array" ref="E156">_xll.BDP(bonds[[#This Row],[worksheet get]],bonds[[#Headers],[coupon]])</f>
        <v>3.5</v>
      </c>
      <c r="F156" s="7" cm="1">
        <f t="array" ref="F156">_xll.BDP(bonds[[#This Row],[worksheet get]],bonds[[#Headers],[nxt_call_dt]])*1</f>
        <v>45825</v>
      </c>
      <c r="G156" s="2" t="str" cm="1">
        <f t="array" ref="G156">_xll.BDP(bonds[[#This Row],[worksheet get]],bonds[[#Headers],[mty_typ]])</f>
        <v>PERP/CALL</v>
      </c>
      <c r="H156" s="2" t="str" cm="1">
        <f t="array" ref="H156">_xll.BDP(bonds[[#This Row],[worksheet get]],bonds[[#Headers],[crncy]])</f>
        <v>EUR</v>
      </c>
      <c r="I156" s="8" cm="1">
        <f t="array" ref="I156">_xll.BDP(bonds[[#This Row],[worksheet get]],bonds[[#Headers],[amt_outstanding]])</f>
        <v>1500000000</v>
      </c>
      <c r="J156" s="2" t="str" cm="1">
        <f t="array" ref="J156">_xll.BDP(bonds[[#This Row],[worksheet get]],bonds[[#Headers],[industry_sector]])</f>
        <v>Consumer, Cyclical</v>
      </c>
      <c r="K156" s="2" t="str">
        <f>bonds[[#This Row],[security name]]&amp;" nc-"&amp;RIGHT(YEAR(bonds[[#This Row],[nxt_call_dt]]),2)</f>
        <v>VW 3 1/2 PERP nc-25</v>
      </c>
      <c r="L156" s="11" cm="1">
        <f t="array" ref="L156">_xll.BDP(bonds[[#This Row],[worksheet get]],bonds[[#Headers],[yas_ispread]])</f>
        <v>401.55216965154193</v>
      </c>
      <c r="M156" s="11" cm="1">
        <f t="array" ref="M156">_xll.BDP(bonds[[#This Row],[worksheet get]],bonds[[#Headers],[blp_i_sprd_mid]])</f>
        <v>401.51611328125</v>
      </c>
      <c r="N156" s="2" t="str" cm="1">
        <f t="array" ref="N156">_xll.BDP(bonds[[#This Row],[worksheet get]],bonds[[#Headers],[rtg_moody]])</f>
        <v>Baa2</v>
      </c>
      <c r="O156" s="2" t="str" cm="1">
        <f t="array" ref="O156">_xll.BDP(bonds[[#This Row],[worksheet get]],bonds[[#Headers],[rtg_sp]])</f>
        <v>#N/A N/A</v>
      </c>
      <c r="P156" s="2" t="str" cm="1">
        <f t="array" ref="P156">_xll.BDP(bonds[[#This Row],[worksheet get]],bonds[[#Headers],[bb_composite]])</f>
        <v>NR</v>
      </c>
      <c r="Q156" s="13" cm="1">
        <f t="array" ref="Q156">_xll.BDP(bonds[[#This Row],[worksheet get]],"interval_avg","calc_interval=30d","market_data_override=blp_i_sprd_mid")</f>
        <v>401.90826666666663</v>
      </c>
      <c r="R156" s="13" cm="1">
        <f t="array" ref="R156">_xll.BDP(bonds[[#This Row],[worksheet get]],"interval_std_dev","calc_interval=30d","market_data_override=blp_i_sprd_mid")</f>
        <v>14.806044361614461</v>
      </c>
      <c r="S156" s="13" cm="1">
        <f t="array" ref="S156">_xll.BDP(bonds[[#This Row],[worksheet get]],"interval_low","calc_interval=30d","market_data_override=blp_i_sprd_mid")</f>
        <v>373.50099999999998</v>
      </c>
      <c r="T156" s="13" cm="1">
        <f t="array" ref="T156">_xll.BDP(bonds[[#This Row],[worksheet get]],"interval_high","calc_interval=30d","market_data_override=blp_i_sprd_mid")</f>
        <v>419.97300000000001</v>
      </c>
      <c r="U156" s="13" t="str" cm="1">
        <f t="array" ref="U156">_xll.BDP(bonds[[#This Row],[worksheet get]],bonds[[#Headers],[green_bond_loan_indicator]])</f>
        <v>N</v>
      </c>
    </row>
    <row r="157" spans="1:21" x14ac:dyDescent="0.25">
      <c r="A157" s="2" t="s">
        <v>272</v>
      </c>
      <c r="B157" s="2" t="str" cm="1">
        <f t="array" ref="B157">_xll.BDP(bonds[[#This Row],[worksheet get]],bonds[[#Headers],[ID_ISIN]])</f>
        <v>XS1048428442</v>
      </c>
      <c r="C157" s="2" t="str" cm="1">
        <f t="array" ref="C157">_xll.BDP(bonds[[#This Row],[worksheet get]],bonds[[#Headers],[security name]])</f>
        <v>VW 4 5/8 PERP</v>
      </c>
      <c r="D157" s="2" t="str" cm="1">
        <f t="array" ref="D157">_xll.BDP(bonds[[#This Row],[worksheet get]],bonds[[#Headers],[ticker]])</f>
        <v>VW</v>
      </c>
      <c r="E157" s="2" cm="1">
        <f t="array" ref="E157">_xll.BDP(bonds[[#This Row],[worksheet get]],bonds[[#Headers],[coupon]])</f>
        <v>4.625</v>
      </c>
      <c r="F157" s="7" cm="1">
        <f t="array" ref="F157">_xll.BDP(bonds[[#This Row],[worksheet get]],bonds[[#Headers],[nxt_call_dt]])*1</f>
        <v>46105</v>
      </c>
      <c r="G157" s="2" t="str" cm="1">
        <f t="array" ref="G157">_xll.BDP(bonds[[#This Row],[worksheet get]],bonds[[#Headers],[mty_typ]])</f>
        <v>PERP/CALL</v>
      </c>
      <c r="H157" s="2" t="str" cm="1">
        <f t="array" ref="H157">_xll.BDP(bonds[[#This Row],[worksheet get]],bonds[[#Headers],[crncy]])</f>
        <v>EUR</v>
      </c>
      <c r="I157" s="8" cm="1">
        <f t="array" ref="I157">_xll.BDP(bonds[[#This Row],[worksheet get]],bonds[[#Headers],[amt_outstanding]])</f>
        <v>1750000000</v>
      </c>
      <c r="J157" s="2" t="str" cm="1">
        <f t="array" ref="J157">_xll.BDP(bonds[[#This Row],[worksheet get]],bonds[[#Headers],[industry_sector]])</f>
        <v>Consumer, Cyclical</v>
      </c>
      <c r="K157" s="2" t="str">
        <f>bonds[[#This Row],[security name]]&amp;" nc-"&amp;RIGHT(YEAR(bonds[[#This Row],[nxt_call_dt]]),2)</f>
        <v>VW 4 5/8 PERP nc-26</v>
      </c>
      <c r="L157" s="11" cm="1">
        <f t="array" ref="L157">_xll.BDP(bonds[[#This Row],[worksheet get]],bonds[[#Headers],[yas_ispread]])</f>
        <v>399.9255135712645</v>
      </c>
      <c r="M157" s="11" cm="1">
        <f t="array" ref="M157">_xll.BDP(bonds[[#This Row],[worksheet get]],bonds[[#Headers],[blp_i_sprd_mid]])</f>
        <v>399.85690307617188</v>
      </c>
      <c r="N157" s="2" t="str" cm="1">
        <f t="array" ref="N157">_xll.BDP(bonds[[#This Row],[worksheet get]],bonds[[#Headers],[rtg_moody]])</f>
        <v>Baa2</v>
      </c>
      <c r="O157" s="2" t="str" cm="1">
        <f t="array" ref="O157">_xll.BDP(bonds[[#This Row],[worksheet get]],bonds[[#Headers],[rtg_sp]])</f>
        <v>BBB-</v>
      </c>
      <c r="P157" s="2" t="str" cm="1">
        <f t="array" ref="P157">_xll.BDP(bonds[[#This Row],[worksheet get]],bonds[[#Headers],[bb_composite]])</f>
        <v>BBB-</v>
      </c>
      <c r="Q157" s="13" cm="1">
        <f t="array" ref="Q157">_xll.BDP(bonds[[#This Row],[worksheet get]],"interval_avg","calc_interval=30d","market_data_override=blp_i_sprd_mid")</f>
        <v>386.96065517241374</v>
      </c>
      <c r="R157" s="13" cm="1">
        <f t="array" ref="R157">_xll.BDP(bonds[[#This Row],[worksheet get]],"interval_std_dev","calc_interval=30d","market_data_override=blp_i_sprd_mid")</f>
        <v>28.484152826334682</v>
      </c>
      <c r="S157" s="13" cm="1">
        <f t="array" ref="S157">_xll.BDP(bonds[[#This Row],[worksheet get]],"interval_low","calc_interval=30d","market_data_override=blp_i_sprd_mid")</f>
        <v>306.81900000000002</v>
      </c>
      <c r="T157" s="13" cm="1">
        <f t="array" ref="T157">_xll.BDP(bonds[[#This Row],[worksheet get]],"interval_high","calc_interval=30d","market_data_override=blp_i_sprd_mid")</f>
        <v>427.00599999999997</v>
      </c>
      <c r="U157" s="13" t="str" cm="1">
        <f t="array" ref="U157">_xll.BDP(bonds[[#This Row],[worksheet get]],bonds[[#Headers],[green_bond_loan_indicator]])</f>
        <v>N</v>
      </c>
    </row>
    <row r="158" spans="1:21" x14ac:dyDescent="0.25">
      <c r="A158" s="2" t="s">
        <v>273</v>
      </c>
      <c r="B158" s="2" t="str" cm="1">
        <f t="array" ref="B158">_xll.BDP(bonds[[#This Row],[worksheet get]],bonds[[#Headers],[ID_ISIN]])</f>
        <v>XS1629774230</v>
      </c>
      <c r="C158" s="2" t="str" cm="1">
        <f t="array" ref="C158">_xll.BDP(bonds[[#This Row],[worksheet get]],bonds[[#Headers],[security name]])</f>
        <v>VW 3 7/8 PERP</v>
      </c>
      <c r="D158" s="2" t="str" cm="1">
        <f t="array" ref="D158">_xll.BDP(bonds[[#This Row],[worksheet get]],bonds[[#Headers],[ticker]])</f>
        <v>VW</v>
      </c>
      <c r="E158" s="2" cm="1">
        <f t="array" ref="E158">_xll.BDP(bonds[[#This Row],[worksheet get]],bonds[[#Headers],[coupon]])</f>
        <v>3.875</v>
      </c>
      <c r="F158" s="7" cm="1">
        <f t="array" ref="F158">_xll.BDP(bonds[[#This Row],[worksheet get]],bonds[[#Headers],[nxt_call_dt]])*1</f>
        <v>46552</v>
      </c>
      <c r="G158" s="2" t="str" cm="1">
        <f t="array" ref="G158">_xll.BDP(bonds[[#This Row],[worksheet get]],bonds[[#Headers],[mty_typ]])</f>
        <v>PERP/CALL</v>
      </c>
      <c r="H158" s="2" t="str" cm="1">
        <f t="array" ref="H158">_xll.BDP(bonds[[#This Row],[worksheet get]],bonds[[#Headers],[crncy]])</f>
        <v>EUR</v>
      </c>
      <c r="I158" s="8" cm="1">
        <f t="array" ref="I158">_xll.BDP(bonds[[#This Row],[worksheet get]],bonds[[#Headers],[amt_outstanding]])</f>
        <v>2000000000</v>
      </c>
      <c r="J158" s="2" t="str" cm="1">
        <f t="array" ref="J158">_xll.BDP(bonds[[#This Row],[worksheet get]],bonds[[#Headers],[industry_sector]])</f>
        <v>Consumer, Cyclical</v>
      </c>
      <c r="K158" s="2" t="str">
        <f>bonds[[#This Row],[security name]]&amp;" nc-"&amp;RIGHT(YEAR(bonds[[#This Row],[nxt_call_dt]]),2)</f>
        <v>VW 3 7/8 PERP nc-27</v>
      </c>
      <c r="L158" s="11" cm="1">
        <f t="array" ref="L158">_xll.BDP(bonds[[#This Row],[worksheet get]],bonds[[#Headers],[yas_ispread]])</f>
        <v>407.99414477247097</v>
      </c>
      <c r="M158" s="11" cm="1">
        <f t="array" ref="M158">_xll.BDP(bonds[[#This Row],[worksheet get]],bonds[[#Headers],[blp_i_sprd_mid]])</f>
        <v>408.64913940429688</v>
      </c>
      <c r="N158" s="2" t="str" cm="1">
        <f t="array" ref="N158">_xll.BDP(bonds[[#This Row],[worksheet get]],bonds[[#Headers],[rtg_moody]])</f>
        <v>Baa2</v>
      </c>
      <c r="O158" s="2" t="str" cm="1">
        <f t="array" ref="O158">_xll.BDP(bonds[[#This Row],[worksheet get]],bonds[[#Headers],[rtg_sp]])</f>
        <v>BBB-</v>
      </c>
      <c r="P158" s="2" t="str" cm="1">
        <f t="array" ref="P158">_xll.BDP(bonds[[#This Row],[worksheet get]],bonds[[#Headers],[bb_composite]])</f>
        <v>BBB-</v>
      </c>
      <c r="Q158" s="13" cm="1">
        <f t="array" ref="Q158">_xll.BDP(bonds[[#This Row],[worksheet get]],"interval_avg","calc_interval=30d","market_data_override=blp_i_sprd_mid")</f>
        <v>406.04348275862071</v>
      </c>
      <c r="R158" s="13" cm="1">
        <f t="array" ref="R158">_xll.BDP(bonds[[#This Row],[worksheet get]],"interval_std_dev","calc_interval=30d","market_data_override=blp_i_sprd_mid")</f>
        <v>27.701966416304263</v>
      </c>
      <c r="S158" s="13" cm="1">
        <f t="array" ref="S158">_xll.BDP(bonds[[#This Row],[worksheet get]],"interval_low","calc_interval=30d","market_data_override=blp_i_sprd_mid")</f>
        <v>332.053</v>
      </c>
      <c r="T158" s="13" cm="1">
        <f t="array" ref="T158">_xll.BDP(bonds[[#This Row],[worksheet get]],"interval_high","calc_interval=30d","market_data_override=blp_i_sprd_mid")</f>
        <v>452.33100000000002</v>
      </c>
      <c r="U158" s="13" t="str" cm="1">
        <f t="array" ref="U158">_xll.BDP(bonds[[#This Row],[worksheet get]],bonds[[#Headers],[green_bond_loan_indicator]])</f>
        <v>N</v>
      </c>
    </row>
    <row r="159" spans="1:21" x14ac:dyDescent="0.25">
      <c r="A159" s="2" t="s">
        <v>274</v>
      </c>
      <c r="B159" s="2" t="str" cm="1">
        <f t="array" ref="B159">_xll.BDP(bonds[[#This Row],[worksheet get]],bonds[[#Headers],[ID_ISIN]])</f>
        <v>XS1799939027</v>
      </c>
      <c r="C159" s="2" t="str" cm="1">
        <f t="array" ref="C159">_xll.BDP(bonds[[#This Row],[worksheet get]],bonds[[#Headers],[security name]])</f>
        <v>VW 4 5/8 PERP</v>
      </c>
      <c r="D159" s="2" t="str" cm="1">
        <f t="array" ref="D159">_xll.BDP(bonds[[#This Row],[worksheet get]],bonds[[#Headers],[ticker]])</f>
        <v>VW</v>
      </c>
      <c r="E159" s="2" cm="1">
        <f t="array" ref="E159">_xll.BDP(bonds[[#This Row],[worksheet get]],bonds[[#Headers],[coupon]])</f>
        <v>4.625</v>
      </c>
      <c r="F159" s="7" cm="1">
        <f t="array" ref="F159">_xll.BDP(bonds[[#This Row],[worksheet get]],bonds[[#Headers],[nxt_call_dt]])*1</f>
        <v>46931</v>
      </c>
      <c r="G159" s="2" t="str" cm="1">
        <f t="array" ref="G159">_xll.BDP(bonds[[#This Row],[worksheet get]],bonds[[#Headers],[mty_typ]])</f>
        <v>PERP/CALL</v>
      </c>
      <c r="H159" s="2" t="str" cm="1">
        <f t="array" ref="H159">_xll.BDP(bonds[[#This Row],[worksheet get]],bonds[[#Headers],[crncy]])</f>
        <v>EUR</v>
      </c>
      <c r="I159" s="8" cm="1">
        <f t="array" ref="I159">_xll.BDP(bonds[[#This Row],[worksheet get]],bonds[[#Headers],[amt_outstanding]])</f>
        <v>1500000000</v>
      </c>
      <c r="J159" s="2" t="str" cm="1">
        <f t="array" ref="J159">_xll.BDP(bonds[[#This Row],[worksheet get]],bonds[[#Headers],[industry_sector]])</f>
        <v>Consumer, Cyclical</v>
      </c>
      <c r="K159" s="2" t="str">
        <f>bonds[[#This Row],[security name]]&amp;" nc-"&amp;RIGHT(YEAR(bonds[[#This Row],[nxt_call_dt]]),2)</f>
        <v>VW 4 5/8 PERP nc-28</v>
      </c>
      <c r="L159" s="11" cm="1">
        <f t="array" ref="L159">_xll.BDP(bonds[[#This Row],[worksheet get]],bonds[[#Headers],[yas_ispread]])</f>
        <v>420.22675224533987</v>
      </c>
      <c r="M159" s="11" cm="1">
        <f t="array" ref="M159">_xll.BDP(bonds[[#This Row],[worksheet get]],bonds[[#Headers],[blp_i_sprd_mid]])</f>
        <v>420.0755615234375</v>
      </c>
      <c r="N159" s="2" t="str" cm="1">
        <f t="array" ref="N159">_xll.BDP(bonds[[#This Row],[worksheet get]],bonds[[#Headers],[rtg_moody]])</f>
        <v>Baa2</v>
      </c>
      <c r="O159" s="2" t="str" cm="1">
        <f t="array" ref="O159">_xll.BDP(bonds[[#This Row],[worksheet get]],bonds[[#Headers],[rtg_sp]])</f>
        <v>BBB-</v>
      </c>
      <c r="P159" s="2" t="str" cm="1">
        <f t="array" ref="P159">_xll.BDP(bonds[[#This Row],[worksheet get]],bonds[[#Headers],[bb_composite]])</f>
        <v>BBB-</v>
      </c>
      <c r="Q159" s="13" cm="1">
        <f t="array" ref="Q159">_xll.BDP(bonds[[#This Row],[worksheet get]],"interval_avg","calc_interval=30d","market_data_override=blp_i_sprd_mid")</f>
        <v>411.21410344827586</v>
      </c>
      <c r="R159" s="13" cm="1">
        <f t="array" ref="R159">_xll.BDP(bonds[[#This Row],[worksheet get]],"interval_std_dev","calc_interval=30d","market_data_override=blp_i_sprd_mid")</f>
        <v>24.481325501498993</v>
      </c>
      <c r="S159" s="13" cm="1">
        <f t="array" ref="S159">_xll.BDP(bonds[[#This Row],[worksheet get]],"interval_low","calc_interval=30d","market_data_override=blp_i_sprd_mid")</f>
        <v>348.66</v>
      </c>
      <c r="T159" s="13" cm="1">
        <f t="array" ref="T159">_xll.BDP(bonds[[#This Row],[worksheet get]],"interval_high","calc_interval=30d","market_data_override=blp_i_sprd_mid")</f>
        <v>450.30500000000001</v>
      </c>
      <c r="U159" s="13" t="str" cm="1">
        <f t="array" ref="U159">_xll.BDP(bonds[[#This Row],[worksheet get]],bonds[[#Headers],[green_bond_loan_indicator]])</f>
        <v>N</v>
      </c>
    </row>
    <row r="160" spans="1:21" x14ac:dyDescent="0.25">
      <c r="A160" s="2" t="s">
        <v>275</v>
      </c>
      <c r="B160" s="2" t="str" cm="1">
        <f t="array" ref="B160">_xll.BDP(bonds[[#This Row],[worksheet get]],bonds[[#Headers],[ID_ISIN]])</f>
        <v>XS2187689380</v>
      </c>
      <c r="C160" s="2" t="str" cm="1">
        <f t="array" ref="C160">_xll.BDP(bonds[[#This Row],[worksheet get]],bonds[[#Headers],[security name]])</f>
        <v>VW 3 7/8 PERP</v>
      </c>
      <c r="D160" s="2" t="str" cm="1">
        <f t="array" ref="D160">_xll.BDP(bonds[[#This Row],[worksheet get]],bonds[[#Headers],[ticker]])</f>
        <v>VW</v>
      </c>
      <c r="E160" s="2" cm="1">
        <f t="array" ref="E160">_xll.BDP(bonds[[#This Row],[worksheet get]],bonds[[#Headers],[coupon]])</f>
        <v>3.875</v>
      </c>
      <c r="F160" s="7" cm="1">
        <f t="array" ref="F160">_xll.BDP(bonds[[#This Row],[worksheet get]],bonds[[#Headers],[nxt_call_dt]])*1</f>
        <v>47286</v>
      </c>
      <c r="G160" s="2" t="str" cm="1">
        <f t="array" ref="G160">_xll.BDP(bonds[[#This Row],[worksheet get]],bonds[[#Headers],[mty_typ]])</f>
        <v>PERP/CALL</v>
      </c>
      <c r="H160" s="2" t="str" cm="1">
        <f t="array" ref="H160">_xll.BDP(bonds[[#This Row],[worksheet get]],bonds[[#Headers],[crncy]])</f>
        <v>EUR</v>
      </c>
      <c r="I160" s="8" cm="1">
        <f t="array" ref="I160">_xll.BDP(bonds[[#This Row],[worksheet get]],bonds[[#Headers],[amt_outstanding]])</f>
        <v>1500000000</v>
      </c>
      <c r="J160" s="2" t="str" cm="1">
        <f t="array" ref="J160">_xll.BDP(bonds[[#This Row],[worksheet get]],bonds[[#Headers],[industry_sector]])</f>
        <v>Consumer, Cyclical</v>
      </c>
      <c r="K160" s="2" t="str">
        <f>bonds[[#This Row],[security name]]&amp;" nc-"&amp;RIGHT(YEAR(bonds[[#This Row],[nxt_call_dt]]),2)</f>
        <v>VW 3 7/8 PERP nc-29</v>
      </c>
      <c r="L160" s="11" cm="1">
        <f t="array" ref="L160">_xll.BDP(bonds[[#This Row],[worksheet get]],bonds[[#Headers],[yas_ispread]])</f>
        <v>425.05970325173604</v>
      </c>
      <c r="M160" s="11" cm="1">
        <f t="array" ref="M160">_xll.BDP(bonds[[#This Row],[worksheet get]],bonds[[#Headers],[blp_i_sprd_mid]])</f>
        <v>425.03408813476563</v>
      </c>
      <c r="N160" s="2" t="str" cm="1">
        <f t="array" ref="N160">_xll.BDP(bonds[[#This Row],[worksheet get]],bonds[[#Headers],[rtg_moody]])</f>
        <v>Baa2</v>
      </c>
      <c r="O160" s="2" t="str" cm="1">
        <f t="array" ref="O160">_xll.BDP(bonds[[#This Row],[worksheet get]],bonds[[#Headers],[rtg_sp]])</f>
        <v>#N/A N/A</v>
      </c>
      <c r="P160" s="2" t="str" cm="1">
        <f t="array" ref="P160">_xll.BDP(bonds[[#This Row],[worksheet get]],bonds[[#Headers],[bb_composite]])</f>
        <v>NR</v>
      </c>
      <c r="Q160" s="13" cm="1">
        <f t="array" ref="Q160">_xll.BDP(bonds[[#This Row],[worksheet get]],"interval_avg","calc_interval=30d","market_data_override=blp_i_sprd_mid")</f>
        <v>426.46746666666661</v>
      </c>
      <c r="R160" s="13" cm="1">
        <f t="array" ref="R160">_xll.BDP(bonds[[#This Row],[worksheet get]],"interval_std_dev","calc_interval=30d","market_data_override=blp_i_sprd_mid")</f>
        <v>12.162240135921074</v>
      </c>
      <c r="S160" s="13" cm="1">
        <f t="array" ref="S160">_xll.BDP(bonds[[#This Row],[worksheet get]],"interval_low","calc_interval=30d","market_data_override=blp_i_sprd_mid")</f>
        <v>405.67700000000002</v>
      </c>
      <c r="T160" s="13" cm="1">
        <f t="array" ref="T160">_xll.BDP(bonds[[#This Row],[worksheet get]],"interval_high","calc_interval=30d","market_data_override=blp_i_sprd_mid")</f>
        <v>442.27</v>
      </c>
      <c r="U160" s="13" t="str" cm="1">
        <f t="array" ref="U160">_xll.BDP(bonds[[#This Row],[worksheet get]],bonds[[#Headers],[green_bond_loan_indicator]])</f>
        <v>N</v>
      </c>
    </row>
    <row r="161" spans="1:21" x14ac:dyDescent="0.25">
      <c r="A161" s="2" t="s">
        <v>276</v>
      </c>
      <c r="B161" s="2" t="str" cm="1">
        <f t="array" ref="B161">_xll.BDP(bonds[[#This Row],[worksheet get]],bonds[[#Headers],[ID_ISIN]])</f>
        <v>XS1206541366</v>
      </c>
      <c r="C161" s="2" t="str" cm="1">
        <f t="array" ref="C161">_xll.BDP(bonds[[#This Row],[worksheet get]],bonds[[#Headers],[security name]])</f>
        <v>VW 3 1/2 PERP</v>
      </c>
      <c r="D161" s="2" t="str" cm="1">
        <f t="array" ref="D161">_xll.BDP(bonds[[#This Row],[worksheet get]],bonds[[#Headers],[ticker]])</f>
        <v>VW</v>
      </c>
      <c r="E161" s="2" cm="1">
        <f t="array" ref="E161">_xll.BDP(bonds[[#This Row],[worksheet get]],bonds[[#Headers],[coupon]])</f>
        <v>3.5</v>
      </c>
      <c r="F161" s="7" cm="1">
        <f t="array" ref="F161">_xll.BDP(bonds[[#This Row],[worksheet get]],bonds[[#Headers],[nxt_call_dt]])*1</f>
        <v>47562</v>
      </c>
      <c r="G161" s="2" t="str" cm="1">
        <f t="array" ref="G161">_xll.BDP(bonds[[#This Row],[worksheet get]],bonds[[#Headers],[mty_typ]])</f>
        <v>PERP/CALL</v>
      </c>
      <c r="H161" s="2" t="str" cm="1">
        <f t="array" ref="H161">_xll.BDP(bonds[[#This Row],[worksheet get]],bonds[[#Headers],[crncy]])</f>
        <v>EUR</v>
      </c>
      <c r="I161" s="8" cm="1">
        <f t="array" ref="I161">_xll.BDP(bonds[[#This Row],[worksheet get]],bonds[[#Headers],[amt_outstanding]])</f>
        <v>1400000000</v>
      </c>
      <c r="J161" s="2" t="str" cm="1">
        <f t="array" ref="J161">_xll.BDP(bonds[[#This Row],[worksheet get]],bonds[[#Headers],[industry_sector]])</f>
        <v>Consumer, Cyclical</v>
      </c>
      <c r="K161" s="2" t="str">
        <f>bonds[[#This Row],[security name]]&amp;" nc-"&amp;RIGHT(YEAR(bonds[[#This Row],[nxt_call_dt]]),2)</f>
        <v>VW 3 1/2 PERP nc-30</v>
      </c>
      <c r="L161" s="11" cm="1">
        <f t="array" ref="L161">_xll.BDP(bonds[[#This Row],[worksheet get]],bonds[[#Headers],[yas_ispread]])</f>
        <v>398.55349865938547</v>
      </c>
      <c r="M161" s="11" cm="1">
        <f t="array" ref="M161">_xll.BDP(bonds[[#This Row],[worksheet get]],bonds[[#Headers],[blp_i_sprd_mid]])</f>
        <v>398.30859375</v>
      </c>
      <c r="N161" s="2" t="str" cm="1">
        <f t="array" ref="N161">_xll.BDP(bonds[[#This Row],[worksheet get]],bonds[[#Headers],[rtg_moody]])</f>
        <v>Baa2</v>
      </c>
      <c r="O161" s="2" t="str" cm="1">
        <f t="array" ref="O161">_xll.BDP(bonds[[#This Row],[worksheet get]],bonds[[#Headers],[rtg_sp]])</f>
        <v>BBB-</v>
      </c>
      <c r="P161" s="2" t="str" cm="1">
        <f t="array" ref="P161">_xll.BDP(bonds[[#This Row],[worksheet get]],bonds[[#Headers],[bb_composite]])</f>
        <v>BBB-</v>
      </c>
      <c r="Q161" s="13" cm="1">
        <f t="array" ref="Q161">_xll.BDP(bonds[[#This Row],[worksheet get]],"interval_avg","calc_interval=30d","market_data_override=blp_i_sprd_mid")</f>
        <v>377.72010344827584</v>
      </c>
      <c r="R161" s="13" cm="1">
        <f t="array" ref="R161">_xll.BDP(bonds[[#This Row],[worksheet get]],"interval_std_dev","calc_interval=30d","market_data_override=blp_i_sprd_mid")</f>
        <v>20.571589160686134</v>
      </c>
      <c r="S161" s="13" cm="1">
        <f t="array" ref="S161">_xll.BDP(bonds[[#This Row],[worksheet get]],"interval_low","calc_interval=30d","market_data_override=blp_i_sprd_mid")</f>
        <v>319.91500000000002</v>
      </c>
      <c r="T161" s="13" cm="1">
        <f t="array" ref="T161">_xll.BDP(bonds[[#This Row],[worksheet get]],"interval_high","calc_interval=30d","market_data_override=blp_i_sprd_mid")</f>
        <v>400.65100000000001</v>
      </c>
      <c r="U161" s="13" t="str" cm="1">
        <f t="array" ref="U161">_xll.BDP(bonds[[#This Row],[worksheet get]],bonds[[#Headers],[green_bond_loan_indicator]])</f>
        <v>N</v>
      </c>
    </row>
    <row r="162" spans="1:21" x14ac:dyDescent="0.25">
      <c r="A162" s="2" t="s">
        <v>277</v>
      </c>
      <c r="B162" s="2" t="str" cm="1">
        <f t="array" ref="B162">_xll.BDP(bonds[[#This Row],[worksheet get]],bonds[[#Headers],[ID_ISIN]])</f>
        <v>FR0012005924</v>
      </c>
      <c r="C162" s="2" t="str" cm="1">
        <f t="array" ref="C162">_xll.BDP(bonds[[#This Row],[worksheet get]],bonds[[#Headers],[security name]])</f>
        <v>ACFP 4 1/8 PERP</v>
      </c>
      <c r="D162" s="2" t="str" cm="1">
        <f t="array" ref="D162">_xll.BDP(bonds[[#This Row],[worksheet get]],bonds[[#Headers],[ticker]])</f>
        <v>ACFP</v>
      </c>
      <c r="E162" s="2" cm="1">
        <f t="array" ref="E162">_xll.BDP(bonds[[#This Row],[worksheet get]],bonds[[#Headers],[coupon]])</f>
        <v>4.125</v>
      </c>
      <c r="F162" s="7" t="e" cm="1">
        <f t="array" ref="F162">_xll.BDP(bonds[[#This Row],[worksheet get]],bonds[[#Headers],[nxt_call_dt]])*1</f>
        <v>#VALUE!</v>
      </c>
      <c r="G162" s="2" t="str" cm="1">
        <f t="array" ref="G162">_xll.BDP(bonds[[#This Row],[worksheet get]],bonds[[#Headers],[mty_typ]])</f>
        <v>PERP/CALL</v>
      </c>
      <c r="H162" s="2" t="str" cm="1">
        <f t="array" ref="H162">_xll.BDP(bonds[[#This Row],[worksheet get]],bonds[[#Headers],[crncy]])</f>
        <v>EUR</v>
      </c>
      <c r="I162" s="8" cm="1">
        <f t="array" ref="I162">_xll.BDP(bonds[[#This Row],[worksheet get]],bonds[[#Headers],[amt_outstanding]])</f>
        <v>0</v>
      </c>
      <c r="J162" s="2" t="str" cm="1">
        <f t="array" ref="J162">_xll.BDP(bonds[[#This Row],[worksheet get]],bonds[[#Headers],[industry_sector]])</f>
        <v>Consumer, Cyclical</v>
      </c>
      <c r="K162" s="2" t="e">
        <f>bonds[[#This Row],[security name]]&amp;" nc-"&amp;RIGHT(YEAR(bonds[[#This Row],[nxt_call_dt]]),2)</f>
        <v>#VALUE!</v>
      </c>
      <c r="L162" s="11" t="str" cm="1">
        <f t="array" ref="L162">_xll.BDP(bonds[[#This Row],[worksheet get]],bonds[[#Headers],[yas_ispread]])</f>
        <v>#N/A N/A</v>
      </c>
      <c r="M162" s="11" cm="1">
        <f t="array" ref="M162">_xll.BDP(bonds[[#This Row],[worksheet get]],bonds[[#Headers],[blp_i_sprd_mid]])</f>
        <v>410.459716796875</v>
      </c>
      <c r="N162" s="2" t="str" cm="1">
        <f t="array" ref="N162">_xll.BDP(bonds[[#This Row],[worksheet get]],bonds[[#Headers],[rtg_moody]])</f>
        <v>#N/A N/A</v>
      </c>
      <c r="O162" s="2" t="str" cm="1">
        <f t="array" ref="O162">_xll.BDP(bonds[[#This Row],[worksheet get]],bonds[[#Headers],[rtg_sp]])</f>
        <v>BB *-</v>
      </c>
      <c r="P162" s="2" t="str" cm="1">
        <f t="array" ref="P162">_xll.BDP(bonds[[#This Row],[worksheet get]],bonds[[#Headers],[bb_composite]])</f>
        <v>BB</v>
      </c>
      <c r="Q162" s="13" cm="1">
        <f t="array" ref="Q162">_xll.BDP(bonds[[#This Row],[worksheet get]],"interval_avg","calc_interval=30d","market_data_override=blp_i_sprd_mid")</f>
        <v>370.72396153846154</v>
      </c>
      <c r="R162" s="13" cm="1">
        <f t="array" ref="R162">_xll.BDP(bonds[[#This Row],[worksheet get]],"interval_std_dev","calc_interval=30d","market_data_override=blp_i_sprd_mid")</f>
        <v>388.58741836796321</v>
      </c>
      <c r="S162" s="13" cm="1">
        <f t="array" ref="S162">_xll.BDP(bonds[[#This Row],[worksheet get]],"interval_low","calc_interval=30d","market_data_override=blp_i_sprd_mid")</f>
        <v>-38.368000000000002</v>
      </c>
      <c r="T162" s="13" cm="1">
        <f t="array" ref="T162">_xll.BDP(bonds[[#This Row],[worksheet get]],"interval_high","calc_interval=30d","market_data_override=blp_i_sprd_mid")</f>
        <v>1794.704</v>
      </c>
      <c r="U162" s="13" t="str" cm="1">
        <f t="array" ref="U162">_xll.BDP(bonds[[#This Row],[worksheet get]],bonds[[#Headers],[green_bond_loan_indicator]])</f>
        <v>N</v>
      </c>
    </row>
    <row r="163" spans="1:21" x14ac:dyDescent="0.25">
      <c r="A163" s="2" t="s">
        <v>278</v>
      </c>
      <c r="B163" s="2" t="str" cm="1">
        <f t="array" ref="B163">_xll.BDP(bonds[[#This Row],[worksheet get]],bonds[[#Headers],[ID_ISIN]])</f>
        <v>FR0013399177</v>
      </c>
      <c r="C163" s="2" t="str" cm="1">
        <f t="array" ref="C163">_xll.BDP(bonds[[#This Row],[worksheet get]],bonds[[#Headers],[security name]])</f>
        <v>ACFP 4 3/8 PERP</v>
      </c>
      <c r="D163" s="2" t="str" cm="1">
        <f t="array" ref="D163">_xll.BDP(bonds[[#This Row],[worksheet get]],bonds[[#Headers],[ticker]])</f>
        <v>ACFP</v>
      </c>
      <c r="E163" s="2" cm="1">
        <f t="array" ref="E163">_xll.BDP(bonds[[#This Row],[worksheet get]],bonds[[#Headers],[coupon]])</f>
        <v>4.375</v>
      </c>
      <c r="F163" s="7" cm="1">
        <f t="array" ref="F163">_xll.BDP(bonds[[#This Row],[worksheet get]],bonds[[#Headers],[nxt_call_dt]])*1</f>
        <v>45321</v>
      </c>
      <c r="G163" s="2" t="str" cm="1">
        <f t="array" ref="G163">_xll.BDP(bonds[[#This Row],[worksheet get]],bonds[[#Headers],[mty_typ]])</f>
        <v>PERP/CALL</v>
      </c>
      <c r="H163" s="2" t="str" cm="1">
        <f t="array" ref="H163">_xll.BDP(bonds[[#This Row],[worksheet get]],bonds[[#Headers],[crncy]])</f>
        <v>EUR</v>
      </c>
      <c r="I163" s="8" cm="1">
        <f t="array" ref="I163">_xll.BDP(bonds[[#This Row],[worksheet get]],bonds[[#Headers],[amt_outstanding]])</f>
        <v>500000000</v>
      </c>
      <c r="J163" s="2" t="str" cm="1">
        <f t="array" ref="J163">_xll.BDP(bonds[[#This Row],[worksheet get]],bonds[[#Headers],[industry_sector]])</f>
        <v>Consumer, Cyclical</v>
      </c>
      <c r="K163" s="2" t="str">
        <f>bonds[[#This Row],[security name]]&amp;" nc-"&amp;RIGHT(YEAR(bonds[[#This Row],[nxt_call_dt]]),2)</f>
        <v>ACFP 4 3/8 PERP nc-24</v>
      </c>
      <c r="L163" s="11" cm="1">
        <f t="array" ref="L163">_xll.BDP(bonds[[#This Row],[worksheet get]],bonds[[#Headers],[yas_ispread]])</f>
        <v>694.60739532335958</v>
      </c>
      <c r="M163" s="11" cm="1">
        <f t="array" ref="M163">_xll.BDP(bonds[[#This Row],[worksheet get]],bonds[[#Headers],[blp_i_sprd_mid]])</f>
        <v>709.90118408203125</v>
      </c>
      <c r="N163" s="2" t="str" cm="1">
        <f t="array" ref="N163">_xll.BDP(bonds[[#This Row],[worksheet get]],bonds[[#Headers],[rtg_moody]])</f>
        <v>#N/A N/A</v>
      </c>
      <c r="O163" s="2" t="str" cm="1">
        <f t="array" ref="O163">_xll.BDP(bonds[[#This Row],[worksheet get]],bonds[[#Headers],[rtg_sp]])</f>
        <v>BB *-</v>
      </c>
      <c r="P163" s="2" t="str" cm="1">
        <f t="array" ref="P163">_xll.BDP(bonds[[#This Row],[worksheet get]],bonds[[#Headers],[bb_composite]])</f>
        <v>BB</v>
      </c>
      <c r="Q163" s="13" cm="1">
        <f t="array" ref="Q163">_xll.BDP(bonds[[#This Row],[worksheet get]],"interval_avg","calc_interval=30d","market_data_override=blp_i_sprd_mid")</f>
        <v>706.75265517241394</v>
      </c>
      <c r="R163" s="13" cm="1">
        <f t="array" ref="R163">_xll.BDP(bonds[[#This Row],[worksheet get]],"interval_std_dev","calc_interval=30d","market_data_override=blp_i_sprd_mid")</f>
        <v>61.740361892291595</v>
      </c>
      <c r="S163" s="13" cm="1">
        <f t="array" ref="S163">_xll.BDP(bonds[[#This Row],[worksheet get]],"interval_low","calc_interval=30d","market_data_override=blp_i_sprd_mid")</f>
        <v>570.21299999999997</v>
      </c>
      <c r="T163" s="13" cm="1">
        <f t="array" ref="T163">_xll.BDP(bonds[[#This Row],[worksheet get]],"interval_high","calc_interval=30d","market_data_override=blp_i_sprd_mid")</f>
        <v>833.52599999999995</v>
      </c>
      <c r="U163" s="13" t="str" cm="1">
        <f t="array" ref="U163">_xll.BDP(bonds[[#This Row],[worksheet get]],bonds[[#Headers],[green_bond_loan_indicator]])</f>
        <v>N</v>
      </c>
    </row>
    <row r="164" spans="1:21" x14ac:dyDescent="0.25">
      <c r="A164" s="2" t="s">
        <v>279</v>
      </c>
      <c r="B164" s="2" t="str" cm="1">
        <f t="array" ref="B164">_xll.BDP(bonds[[#This Row],[worksheet get]],bonds[[#Headers],[ID_ISIN]])</f>
        <v>FR0013457157</v>
      </c>
      <c r="C164" s="2" t="str" cm="1">
        <f t="array" ref="C164">_xll.BDP(bonds[[#This Row],[worksheet get]],bonds[[#Headers],[security name]])</f>
        <v>ACFP 2 5/8 PERP</v>
      </c>
      <c r="D164" s="2" t="str" cm="1">
        <f t="array" ref="D164">_xll.BDP(bonds[[#This Row],[worksheet get]],bonds[[#Headers],[ticker]])</f>
        <v>ACFP</v>
      </c>
      <c r="E164" s="2" cm="1">
        <f t="array" ref="E164">_xll.BDP(bonds[[#This Row],[worksheet get]],bonds[[#Headers],[coupon]])</f>
        <v>2.625</v>
      </c>
      <c r="F164" s="7" cm="1">
        <f t="array" ref="F164">_xll.BDP(bonds[[#This Row],[worksheet get]],bonds[[#Headers],[nxt_call_dt]])*1</f>
        <v>45687</v>
      </c>
      <c r="G164" s="2" t="str" cm="1">
        <f t="array" ref="G164">_xll.BDP(bonds[[#This Row],[worksheet get]],bonds[[#Headers],[mty_typ]])</f>
        <v>PERP/CALL</v>
      </c>
      <c r="H164" s="2" t="str" cm="1">
        <f t="array" ref="H164">_xll.BDP(bonds[[#This Row],[worksheet get]],bonds[[#Headers],[crncy]])</f>
        <v>EUR</v>
      </c>
      <c r="I164" s="8" cm="1">
        <f t="array" ref="I164">_xll.BDP(bonds[[#This Row],[worksheet get]],bonds[[#Headers],[amt_outstanding]])</f>
        <v>500000000</v>
      </c>
      <c r="J164" s="2" t="str" cm="1">
        <f t="array" ref="J164">_xll.BDP(bonds[[#This Row],[worksheet get]],bonds[[#Headers],[industry_sector]])</f>
        <v>Consumer, Cyclical</v>
      </c>
      <c r="K164" s="2" t="str">
        <f>bonds[[#This Row],[security name]]&amp;" nc-"&amp;RIGHT(YEAR(bonds[[#This Row],[nxt_call_dt]]),2)</f>
        <v>ACFP 2 5/8 PERP nc-25</v>
      </c>
      <c r="L164" s="11" cm="1">
        <f t="array" ref="L164">_xll.BDP(bonds[[#This Row],[worksheet get]],bonds[[#Headers],[yas_ispread]])</f>
        <v>741.29252546327587</v>
      </c>
      <c r="M164" s="11" cm="1">
        <f t="array" ref="M164">_xll.BDP(bonds[[#This Row],[worksheet get]],bonds[[#Headers],[blp_i_sprd_mid]])</f>
        <v>737.6171875</v>
      </c>
      <c r="N164" s="2" t="str" cm="1">
        <f t="array" ref="N164">_xll.BDP(bonds[[#This Row],[worksheet get]],bonds[[#Headers],[rtg_moody]])</f>
        <v>#N/A N/A</v>
      </c>
      <c r="O164" s="2" t="str" cm="1">
        <f t="array" ref="O164">_xll.BDP(bonds[[#This Row],[worksheet get]],bonds[[#Headers],[rtg_sp]])</f>
        <v>BB *-</v>
      </c>
      <c r="P164" s="2" t="str" cm="1">
        <f t="array" ref="P164">_xll.BDP(bonds[[#This Row],[worksheet get]],bonds[[#Headers],[bb_composite]])</f>
        <v>BB</v>
      </c>
      <c r="Q164" s="13" cm="1">
        <f t="array" ref="Q164">_xll.BDP(bonds[[#This Row],[worksheet get]],"interval_avg","calc_interval=30d","market_data_override=blp_i_sprd_mid")</f>
        <v>719.37679310344834</v>
      </c>
      <c r="R164" s="13" cm="1">
        <f t="array" ref="R164">_xll.BDP(bonds[[#This Row],[worksheet get]],"interval_std_dev","calc_interval=30d","market_data_override=blp_i_sprd_mid")</f>
        <v>57.526581446182206</v>
      </c>
      <c r="S164" s="13" cm="1">
        <f t="array" ref="S164">_xll.BDP(bonds[[#This Row],[worksheet get]],"interval_low","calc_interval=30d","market_data_override=blp_i_sprd_mid")</f>
        <v>607.84</v>
      </c>
      <c r="T164" s="13" cm="1">
        <f t="array" ref="T164">_xll.BDP(bonds[[#This Row],[worksheet get]],"interval_high","calc_interval=30d","market_data_override=blp_i_sprd_mid")</f>
        <v>861.01599999999996</v>
      </c>
      <c r="U164" s="13" t="str" cm="1">
        <f t="array" ref="U164">_xll.BDP(bonds[[#This Row],[worksheet get]],bonds[[#Headers],[green_bond_loan_indicator]])</f>
        <v>N</v>
      </c>
    </row>
    <row r="165" spans="1:21" x14ac:dyDescent="0.25">
      <c r="A165" s="2" t="s">
        <v>280</v>
      </c>
      <c r="B165" s="2" t="str" cm="1">
        <f t="array" ref="B165">_xll.BDP(bonds[[#This Row],[worksheet get]],bonds[[#Headers],[ID_ISIN]])</f>
        <v>FR0012650281</v>
      </c>
      <c r="C165" s="2" t="str" cm="1">
        <f t="array" ref="C165">_xll.BDP(bonds[[#This Row],[worksheet get]],bonds[[#Headers],[security name]])</f>
        <v>AFFP 6 1/4 PERP</v>
      </c>
      <c r="D165" s="2" t="str" cm="1">
        <f t="array" ref="D165">_xll.BDP(bonds[[#This Row],[worksheet get]],bonds[[#Headers],[ticker]])</f>
        <v>AFFP</v>
      </c>
      <c r="E165" s="2" cm="1">
        <f t="array" ref="E165">_xll.BDP(bonds[[#This Row],[worksheet get]],bonds[[#Headers],[coupon]])</f>
        <v>6.25</v>
      </c>
      <c r="F165" s="7" cm="1">
        <f t="array" ref="F165">_xll.BDP(bonds[[#This Row],[worksheet get]],bonds[[#Headers],[nxt_call_dt]])*1</f>
        <v>44105</v>
      </c>
      <c r="G165" s="2" t="str" cm="1">
        <f t="array" ref="G165">_xll.BDP(bonds[[#This Row],[worksheet get]],bonds[[#Headers],[mty_typ]])</f>
        <v>PERP/CALL</v>
      </c>
      <c r="H165" s="2" t="str" cm="1">
        <f t="array" ref="H165">_xll.BDP(bonds[[#This Row],[worksheet get]],bonds[[#Headers],[crncy]])</f>
        <v>EUR</v>
      </c>
      <c r="I165" s="8" cm="1">
        <f t="array" ref="I165">_xll.BDP(bonds[[#This Row],[worksheet get]],bonds[[#Headers],[amt_outstanding]])</f>
        <v>405500000</v>
      </c>
      <c r="J165" s="2" t="str" cm="1">
        <f t="array" ref="J165">_xll.BDP(bonds[[#This Row],[worksheet get]],bonds[[#Headers],[industry_sector]])</f>
        <v>Consumer, Cyclical</v>
      </c>
      <c r="K165" s="2" t="str">
        <f>bonds[[#This Row],[security name]]&amp;" nc-"&amp;RIGHT(YEAR(bonds[[#This Row],[nxt_call_dt]]),2)</f>
        <v>AFFP 6 1/4 PERP nc-20</v>
      </c>
      <c r="L165" s="11" cm="1">
        <f t="array" ref="L165">_xll.BDP(bonds[[#This Row],[worksheet get]],bonds[[#Headers],[yas_ispread]])</f>
        <v>1320.6490948317285</v>
      </c>
      <c r="M165" s="11" cm="1">
        <f t="array" ref="M165">_xll.BDP(bonds[[#This Row],[worksheet get]],bonds[[#Headers],[blp_i_sprd_mid]])</f>
        <v>1338.3909912109375</v>
      </c>
      <c r="N165" s="2" t="str" cm="1">
        <f t="array" ref="N165">_xll.BDP(bonds[[#This Row],[worksheet get]],bonds[[#Headers],[rtg_moody]])</f>
        <v>#N/A N/A</v>
      </c>
      <c r="O165" s="2" t="str" cm="1">
        <f t="array" ref="O165">_xll.BDP(bonds[[#This Row],[worksheet get]],bonds[[#Headers],[rtg_sp]])</f>
        <v>#N/A N/A</v>
      </c>
      <c r="P165" s="2" t="str" cm="1">
        <f t="array" ref="P165">_xll.BDP(bonds[[#This Row],[worksheet get]],bonds[[#Headers],[bb_composite]])</f>
        <v>#N/A N/A</v>
      </c>
      <c r="Q165" s="13" cm="1">
        <f t="array" ref="Q165">_xll.BDP(bonds[[#This Row],[worksheet get]],"interval_avg","calc_interval=30d","market_data_override=blp_i_sprd_mid")</f>
        <v>1205.8934137931033</v>
      </c>
      <c r="R165" s="13" cm="1">
        <f t="array" ref="R165">_xll.BDP(bonds[[#This Row],[worksheet get]],"interval_std_dev","calc_interval=30d","market_data_override=blp_i_sprd_mid")</f>
        <v>109.40160786116617</v>
      </c>
      <c r="S165" s="13" cm="1">
        <f t="array" ref="S165">_xll.BDP(bonds[[#This Row],[worksheet get]],"interval_low","calc_interval=30d","market_data_override=blp_i_sprd_mid")</f>
        <v>1018.2910000000001</v>
      </c>
      <c r="T165" s="13" cm="1">
        <f t="array" ref="T165">_xll.BDP(bonds[[#This Row],[worksheet get]],"interval_high","calc_interval=30d","market_data_override=blp_i_sprd_mid")</f>
        <v>1518.2539999999999</v>
      </c>
      <c r="U165" s="13" t="str" cm="1">
        <f t="array" ref="U165">_xll.BDP(bonds[[#This Row],[worksheet get]],bonds[[#Headers],[green_bond_loan_indicator]])</f>
        <v>N</v>
      </c>
    </row>
    <row r="166" spans="1:21" x14ac:dyDescent="0.25">
      <c r="A166" s="2" t="s">
        <v>281</v>
      </c>
      <c r="B166" s="2" t="str" cm="1">
        <f t="array" ref="B166">_xll.BDP(bonds[[#This Row],[worksheet get]],bonds[[#Headers],[ID_ISIN]])</f>
        <v>XS1271836600</v>
      </c>
      <c r="C166" s="2" t="str" cm="1">
        <f t="array" ref="C166">_xll.BDP(bonds[[#This Row],[worksheet get]],bonds[[#Headers],[security name]])</f>
        <v>LHAGR 5 1/8 08/12/75</v>
      </c>
      <c r="D166" s="2" t="str" cm="1">
        <f t="array" ref="D166">_xll.BDP(bonds[[#This Row],[worksheet get]],bonds[[#Headers],[ticker]])</f>
        <v>LHAGR</v>
      </c>
      <c r="E166" s="2" cm="1">
        <f t="array" ref="E166">_xll.BDP(bonds[[#This Row],[worksheet get]],bonds[[#Headers],[coupon]])</f>
        <v>5.125</v>
      </c>
      <c r="F166" s="7" cm="1">
        <f t="array" ref="F166">_xll.BDP(bonds[[#This Row],[worksheet get]],bonds[[#Headers],[nxt_call_dt]])*1</f>
        <v>44239</v>
      </c>
      <c r="G166" s="2" t="str" cm="1">
        <f t="array" ref="G166">_xll.BDP(bonds[[#This Row],[worksheet get]],bonds[[#Headers],[mty_typ]])</f>
        <v>CALLABLE</v>
      </c>
      <c r="H166" s="2" t="str" cm="1">
        <f t="array" ref="H166">_xll.BDP(bonds[[#This Row],[worksheet get]],bonds[[#Headers],[crncy]])</f>
        <v>EUR</v>
      </c>
      <c r="I166" s="8" cm="1">
        <f t="array" ref="I166">_xll.BDP(bonds[[#This Row],[worksheet get]],bonds[[#Headers],[amt_outstanding]])</f>
        <v>500000000</v>
      </c>
      <c r="J166" s="2" t="str" cm="1">
        <f t="array" ref="J166">_xll.BDP(bonds[[#This Row],[worksheet get]],bonds[[#Headers],[industry_sector]])</f>
        <v>Consumer, Cyclical</v>
      </c>
      <c r="K166" s="2" t="str">
        <f>bonds[[#This Row],[security name]]&amp;" nc-"&amp;RIGHT(YEAR(bonds[[#This Row],[nxt_call_dt]]),2)</f>
        <v>LHAGR 5 1/8 08/12/75 nc-21</v>
      </c>
      <c r="L166" s="11" cm="1">
        <f t="array" ref="L166">_xll.BDP(bonds[[#This Row],[worksheet get]],bonds[[#Headers],[yas_ispread]])</f>
        <v>3718.9111778914566</v>
      </c>
      <c r="M166" s="11" cm="1">
        <f t="array" ref="M166">_xll.BDP(bonds[[#This Row],[worksheet get]],bonds[[#Headers],[blp_i_sprd_mid]])</f>
        <v>3712.20947265625</v>
      </c>
      <c r="N166" s="2" t="str" cm="1">
        <f t="array" ref="N166">_xll.BDP(bonds[[#This Row],[worksheet get]],bonds[[#Headers],[rtg_moody]])</f>
        <v>#N/A N/A</v>
      </c>
      <c r="O166" s="2" t="str" cm="1">
        <f t="array" ref="O166">_xll.BDP(bonds[[#This Row],[worksheet get]],bonds[[#Headers],[rtg_sp]])</f>
        <v>B-</v>
      </c>
      <c r="P166" s="2" t="str" cm="1">
        <f t="array" ref="P166">_xll.BDP(bonds[[#This Row],[worksheet get]],bonds[[#Headers],[bb_composite]])</f>
        <v>NR</v>
      </c>
      <c r="Q166" s="13" cm="1">
        <f t="array" ref="Q166">_xll.BDP(bonds[[#This Row],[worksheet get]],"interval_avg","calc_interval=30d","market_data_override=blp_i_sprd_mid")</f>
        <v>4217.8787241379314</v>
      </c>
      <c r="R166" s="13" cm="1">
        <f t="array" ref="R166">_xll.BDP(bonds[[#This Row],[worksheet get]],"interval_std_dev","calc_interval=30d","market_data_override=blp_i_sprd_mid")</f>
        <v>940.63102047827056</v>
      </c>
      <c r="S166" s="13" cm="1">
        <f t="array" ref="S166">_xll.BDP(bonds[[#This Row],[worksheet get]],"interval_low","calc_interval=30d","market_data_override=blp_i_sprd_mid")</f>
        <v>3149.86</v>
      </c>
      <c r="T166" s="13" cm="1">
        <f t="array" ref="T166">_xll.BDP(bonds[[#This Row],[worksheet get]],"interval_high","calc_interval=30d","market_data_override=blp_i_sprd_mid")</f>
        <v>6120.857</v>
      </c>
      <c r="U166" s="13" t="str" cm="1">
        <f t="array" ref="U166">_xll.BDP(bonds[[#This Row],[worksheet get]],bonds[[#Headers],[green_bond_loan_indicator]])</f>
        <v>N</v>
      </c>
    </row>
    <row r="167" spans="1:21" x14ac:dyDescent="0.25">
      <c r="A167" s="2" t="s">
        <v>282</v>
      </c>
      <c r="B167" s="2" t="str" cm="1">
        <f t="array" ref="B167">_xll.BDP(bonds[[#This Row],[worksheet get]],bonds[[#Headers],[ID_ISIN]])</f>
        <v>XS1716927766</v>
      </c>
      <c r="C167" s="2" t="str" cm="1">
        <f t="array" ref="C167">_xll.BDP(bonds[[#This Row],[worksheet get]],bonds[[#Headers],[security name]])</f>
        <v>FERSM 2.124 PERP</v>
      </c>
      <c r="D167" s="2" t="str" cm="1">
        <f t="array" ref="D167">_xll.BDP(bonds[[#This Row],[worksheet get]],bonds[[#Headers],[ticker]])</f>
        <v>FERSM</v>
      </c>
      <c r="E167" s="2" cm="1">
        <f t="array" ref="E167">_xll.BDP(bonds[[#This Row],[worksheet get]],bonds[[#Headers],[coupon]])</f>
        <v>2.1240000000000001</v>
      </c>
      <c r="F167" s="7" cm="1">
        <f t="array" ref="F167">_xll.BDP(bonds[[#This Row],[worksheet get]],bonds[[#Headers],[nxt_call_dt]])*1</f>
        <v>44971</v>
      </c>
      <c r="G167" s="2" t="str" cm="1">
        <f t="array" ref="G167">_xll.BDP(bonds[[#This Row],[worksheet get]],bonds[[#Headers],[mty_typ]])</f>
        <v>PERP/CALL</v>
      </c>
      <c r="H167" s="2" t="str" cm="1">
        <f t="array" ref="H167">_xll.BDP(bonds[[#This Row],[worksheet get]],bonds[[#Headers],[crncy]])</f>
        <v>EUR</v>
      </c>
      <c r="I167" s="8" cm="1">
        <f t="array" ref="I167">_xll.BDP(bonds[[#This Row],[worksheet get]],bonds[[#Headers],[amt_outstanding]])</f>
        <v>500000000</v>
      </c>
      <c r="J167" s="2" t="str" cm="1">
        <f t="array" ref="J167">_xll.BDP(bonds[[#This Row],[worksheet get]],bonds[[#Headers],[industry_sector]])</f>
        <v>Industrial</v>
      </c>
      <c r="K167" s="2" t="str">
        <f>bonds[[#This Row],[security name]]&amp;" nc-"&amp;RIGHT(YEAR(bonds[[#This Row],[nxt_call_dt]]),2)</f>
        <v>FERSM 2.124 PERP nc-23</v>
      </c>
      <c r="L167" s="11" cm="1">
        <f t="array" ref="L167">_xll.BDP(bonds[[#This Row],[worksheet get]],bonds[[#Headers],[yas_ispread]])</f>
        <v>450.12355030049014</v>
      </c>
      <c r="M167" s="11" cm="1">
        <f t="array" ref="M167">_xll.BDP(bonds[[#This Row],[worksheet get]],bonds[[#Headers],[blp_i_sprd_mid]])</f>
        <v>470.03256225585938</v>
      </c>
      <c r="N167" s="2" t="str" cm="1">
        <f t="array" ref="N167">_xll.BDP(bonds[[#This Row],[worksheet get]],bonds[[#Headers],[rtg_moody]])</f>
        <v>#N/A N/A</v>
      </c>
      <c r="O167" s="2" t="str" cm="1">
        <f t="array" ref="O167">_xll.BDP(bonds[[#This Row],[worksheet get]],bonds[[#Headers],[rtg_sp]])</f>
        <v>BB+</v>
      </c>
      <c r="P167" s="2" t="str" cm="1">
        <f t="array" ref="P167">_xll.BDP(bonds[[#This Row],[worksheet get]],bonds[[#Headers],[bb_composite]])</f>
        <v>BB+</v>
      </c>
      <c r="Q167" s="13" cm="1">
        <f t="array" ref="Q167">_xll.BDP(bonds[[#This Row],[worksheet get]],"interval_avg","calc_interval=30d","market_data_override=blp_i_sprd_mid")</f>
        <v>505.01586206896548</v>
      </c>
      <c r="R167" s="13" cm="1">
        <f t="array" ref="R167">_xll.BDP(bonds[[#This Row],[worksheet get]],"interval_std_dev","calc_interval=30d","market_data_override=blp_i_sprd_mid")</f>
        <v>75.067046612023631</v>
      </c>
      <c r="S167" s="13" cm="1">
        <f t="array" ref="S167">_xll.BDP(bonds[[#This Row],[worksheet get]],"interval_low","calc_interval=30d","market_data_override=blp_i_sprd_mid")</f>
        <v>375.45299999999997</v>
      </c>
      <c r="T167" s="13" cm="1">
        <f t="array" ref="T167">_xll.BDP(bonds[[#This Row],[worksheet get]],"interval_high","calc_interval=30d","market_data_override=blp_i_sprd_mid")</f>
        <v>690.84500000000003</v>
      </c>
      <c r="U167" s="13" t="str" cm="1">
        <f t="array" ref="U167">_xll.BDP(bonds[[#This Row],[worksheet get]],bonds[[#Headers],[green_bond_loan_indicator]])</f>
        <v>N</v>
      </c>
    </row>
    <row r="168" spans="1:21" x14ac:dyDescent="0.25">
      <c r="A168" s="2" t="s">
        <v>283</v>
      </c>
      <c r="B168" s="2" t="str" cm="1">
        <f t="array" ref="B168">_xll.BDP(bonds[[#This Row],[worksheet get]],bonds[[#Headers],[ID_ISIN]])</f>
        <v>XS1117300837</v>
      </c>
      <c r="C168" s="2" t="str" cm="1">
        <f t="array" ref="C168">_xll.BDP(bonds[[#This Row],[worksheet get]],bonds[[#Headers],[security name]])</f>
        <v>ANNGR 4 PERP</v>
      </c>
      <c r="D168" s="2" t="str" cm="1">
        <f t="array" ref="D168">_xll.BDP(bonds[[#This Row],[worksheet get]],bonds[[#Headers],[ticker]])</f>
        <v>ANNGR</v>
      </c>
      <c r="E168" s="2" cm="1">
        <f t="array" ref="E168">_xll.BDP(bonds[[#This Row],[worksheet get]],bonds[[#Headers],[coupon]])</f>
        <v>4</v>
      </c>
      <c r="F168" s="7" cm="1">
        <f t="array" ref="F168">_xll.BDP(bonds[[#This Row],[worksheet get]],bonds[[#Headers],[nxt_call_dt]])*1</f>
        <v>44547</v>
      </c>
      <c r="G168" s="2" t="str" cm="1">
        <f t="array" ref="G168">_xll.BDP(bonds[[#This Row],[worksheet get]],bonds[[#Headers],[mty_typ]])</f>
        <v>PERP/CALL</v>
      </c>
      <c r="H168" s="2" t="str" cm="1">
        <f t="array" ref="H168">_xll.BDP(bonds[[#This Row],[worksheet get]],bonds[[#Headers],[crncy]])</f>
        <v>EUR</v>
      </c>
      <c r="I168" s="8" cm="1">
        <f t="array" ref="I168">_xll.BDP(bonds[[#This Row],[worksheet get]],bonds[[#Headers],[amt_outstanding]])</f>
        <v>1000000000</v>
      </c>
      <c r="J168" s="2" t="str" cm="1">
        <f t="array" ref="J168">_xll.BDP(bonds[[#This Row],[worksheet get]],bonds[[#Headers],[industry_sector]])</f>
        <v>Financial</v>
      </c>
      <c r="K168" s="2" t="str">
        <f>bonds[[#This Row],[security name]]&amp;" nc-"&amp;RIGHT(YEAR(bonds[[#This Row],[nxt_call_dt]]),2)</f>
        <v>ANNGR 4 PERP nc-21</v>
      </c>
      <c r="L168" s="11" cm="1">
        <f t="array" ref="L168">_xll.BDP(bonds[[#This Row],[worksheet get]],bonds[[#Headers],[yas_ispread]])</f>
        <v>235.39405916050328</v>
      </c>
      <c r="M168" s="11" cm="1">
        <f t="array" ref="M168">_xll.BDP(bonds[[#This Row],[worksheet get]],bonds[[#Headers],[blp_i_sprd_mid]])</f>
        <v>234.26416015625</v>
      </c>
      <c r="N168" s="2" t="str" cm="1">
        <f t="array" ref="N168">_xll.BDP(bonds[[#This Row],[worksheet get]],bonds[[#Headers],[rtg_moody]])</f>
        <v>#N/A N/A</v>
      </c>
      <c r="O168" s="2" t="str" cm="1">
        <f t="array" ref="O168">_xll.BDP(bonds[[#This Row],[worksheet get]],bonds[[#Headers],[rtg_sp]])</f>
        <v>BBB-</v>
      </c>
      <c r="P168" s="2" t="str" cm="1">
        <f t="array" ref="P168">_xll.BDP(bonds[[#This Row],[worksheet get]],bonds[[#Headers],[bb_composite]])</f>
        <v>NR</v>
      </c>
      <c r="Q168" s="13" cm="1">
        <f t="array" ref="Q168">_xll.BDP(bonds[[#This Row],[worksheet get]],"interval_avg","calc_interval=30d","market_data_override=blp_i_sprd_mid")</f>
        <v>229.79031034482762</v>
      </c>
      <c r="R168" s="13" cm="1">
        <f t="array" ref="R168">_xll.BDP(bonds[[#This Row],[worksheet get]],"interval_std_dev","calc_interval=30d","market_data_override=blp_i_sprd_mid")</f>
        <v>21.604863377925298</v>
      </c>
      <c r="S168" s="13" cm="1">
        <f t="array" ref="S168">_xll.BDP(bonds[[#This Row],[worksheet get]],"interval_low","calc_interval=30d","market_data_override=blp_i_sprd_mid")</f>
        <v>170.762</v>
      </c>
      <c r="T168" s="13" cm="1">
        <f t="array" ref="T168">_xll.BDP(bonds[[#This Row],[worksheet get]],"interval_high","calc_interval=30d","market_data_override=blp_i_sprd_mid")</f>
        <v>274.33600000000001</v>
      </c>
      <c r="U168" s="13" t="str" cm="1">
        <f t="array" ref="U168">_xll.BDP(bonds[[#This Row],[worksheet get]],bonds[[#Headers],[green_bond_loan_indicator]])</f>
        <v>N</v>
      </c>
    </row>
    <row r="169" spans="1:21" x14ac:dyDescent="0.25">
      <c r="A169" s="2" t="s">
        <v>284</v>
      </c>
      <c r="B169" s="2" t="str" cm="1">
        <f t="array" ref="B169">_xll.BDP(bonds[[#This Row],[worksheet get]],bonds[[#Headers],[ID_ISIN]])</f>
        <v>FR0013330529</v>
      </c>
      <c r="C169" s="2" t="str" cm="1">
        <f t="array" ref="C169">_xll.BDP(bonds[[#This Row],[worksheet get]],bonds[[#Headers],[security name]])</f>
        <v>ULFP 2 1/8 PERP</v>
      </c>
      <c r="D169" s="2" t="str" cm="1">
        <f t="array" ref="D169">_xll.BDP(bonds[[#This Row],[worksheet get]],bonds[[#Headers],[ticker]])</f>
        <v>ULFP</v>
      </c>
      <c r="E169" s="2" cm="1">
        <f t="array" ref="E169">_xll.BDP(bonds[[#This Row],[worksheet get]],bonds[[#Headers],[coupon]])</f>
        <v>2.125</v>
      </c>
      <c r="F169" s="7" cm="1">
        <f t="array" ref="F169">_xll.BDP(bonds[[#This Row],[worksheet get]],bonds[[#Headers],[nxt_call_dt]])*1</f>
        <v>45132</v>
      </c>
      <c r="G169" s="2" t="str" cm="1">
        <f t="array" ref="G169">_xll.BDP(bonds[[#This Row],[worksheet get]],bonds[[#Headers],[mty_typ]])</f>
        <v>PERP/CALL</v>
      </c>
      <c r="H169" s="2" t="str" cm="1">
        <f t="array" ref="H169">_xll.BDP(bonds[[#This Row],[worksheet get]],bonds[[#Headers],[crncy]])</f>
        <v>EUR</v>
      </c>
      <c r="I169" s="8" cm="1">
        <f t="array" ref="I169">_xll.BDP(bonds[[#This Row],[worksheet get]],bonds[[#Headers],[amt_outstanding]])</f>
        <v>1250000000</v>
      </c>
      <c r="J169" s="2" t="str" cm="1">
        <f t="array" ref="J169">_xll.BDP(bonds[[#This Row],[worksheet get]],bonds[[#Headers],[industry_sector]])</f>
        <v>Financial</v>
      </c>
      <c r="K169" s="2" t="str">
        <f>bonds[[#This Row],[security name]]&amp;" nc-"&amp;RIGHT(YEAR(bonds[[#This Row],[nxt_call_dt]]),2)</f>
        <v>ULFP 2 1/8 PERP nc-23</v>
      </c>
      <c r="L169" s="11" cm="1">
        <f t="array" ref="L169">_xll.BDP(bonds[[#This Row],[worksheet get]],bonds[[#Headers],[yas_ispread]])</f>
        <v>697.96650056835654</v>
      </c>
      <c r="M169" s="11" cm="1">
        <f t="array" ref="M169">_xll.BDP(bonds[[#This Row],[worksheet get]],bonds[[#Headers],[blp_i_sprd_mid]])</f>
        <v>695.7113037109375</v>
      </c>
      <c r="N169" s="2" t="str" cm="1">
        <f t="array" ref="N169">_xll.BDP(bonds[[#This Row],[worksheet get]],bonds[[#Headers],[rtg_moody]])</f>
        <v>Baa2</v>
      </c>
      <c r="O169" s="2" t="str" cm="1">
        <f t="array" ref="O169">_xll.BDP(bonds[[#This Row],[worksheet get]],bonds[[#Headers],[rtg_sp]])</f>
        <v>BBB</v>
      </c>
      <c r="P169" s="2" t="str" cm="1">
        <f t="array" ref="P169">_xll.BDP(bonds[[#This Row],[worksheet get]],bonds[[#Headers],[bb_composite]])</f>
        <v>BBB</v>
      </c>
      <c r="Q169" s="13" cm="1">
        <f t="array" ref="Q169">_xll.BDP(bonds[[#This Row],[worksheet get]],"interval_avg","calc_interval=30d","market_data_override=blp_i_sprd_mid")</f>
        <v>641.6938620689657</v>
      </c>
      <c r="R169" s="13" cm="1">
        <f t="array" ref="R169">_xll.BDP(bonds[[#This Row],[worksheet get]],"interval_std_dev","calc_interval=30d","market_data_override=blp_i_sprd_mid")</f>
        <v>83.924612570161599</v>
      </c>
      <c r="S169" s="13" cm="1">
        <f t="array" ref="S169">_xll.BDP(bonds[[#This Row],[worksheet get]],"interval_low","calc_interval=30d","market_data_override=blp_i_sprd_mid")</f>
        <v>431.44400000000002</v>
      </c>
      <c r="T169" s="13" cm="1">
        <f t="array" ref="T169">_xll.BDP(bonds[[#This Row],[worksheet get]],"interval_high","calc_interval=30d","market_data_override=blp_i_sprd_mid")</f>
        <v>813.80100000000004</v>
      </c>
      <c r="U169" s="13" t="str" cm="1">
        <f t="array" ref="U169">_xll.BDP(bonds[[#This Row],[worksheet get]],bonds[[#Headers],[green_bond_loan_indicator]])</f>
        <v>N</v>
      </c>
    </row>
    <row r="170" spans="1:21" x14ac:dyDescent="0.25">
      <c r="A170" s="2" t="s">
        <v>285</v>
      </c>
      <c r="B170" s="2" t="str" cm="1">
        <f t="array" ref="B170">_xll.BDP(bonds[[#This Row],[worksheet get]],bonds[[#Headers],[ID_ISIN]])</f>
        <v>FR0013330537</v>
      </c>
      <c r="C170" s="2" t="str" cm="1">
        <f t="array" ref="C170">_xll.BDP(bonds[[#This Row],[worksheet get]],bonds[[#Headers],[security name]])</f>
        <v>ULFP 2 7/8 PERP</v>
      </c>
      <c r="D170" s="2" t="str" cm="1">
        <f t="array" ref="D170">_xll.BDP(bonds[[#This Row],[worksheet get]],bonds[[#Headers],[ticker]])</f>
        <v>ULFP</v>
      </c>
      <c r="E170" s="2" cm="1">
        <f t="array" ref="E170">_xll.BDP(bonds[[#This Row],[worksheet get]],bonds[[#Headers],[coupon]])</f>
        <v>2.875</v>
      </c>
      <c r="F170" s="7" cm="1">
        <f t="array" ref="F170">_xll.BDP(bonds[[#This Row],[worksheet get]],bonds[[#Headers],[nxt_call_dt]])*1</f>
        <v>46047</v>
      </c>
      <c r="G170" s="2" t="str" cm="1">
        <f t="array" ref="G170">_xll.BDP(bonds[[#This Row],[worksheet get]],bonds[[#Headers],[mty_typ]])</f>
        <v>PERP/CALL</v>
      </c>
      <c r="H170" s="2" t="str" cm="1">
        <f t="array" ref="H170">_xll.BDP(bonds[[#This Row],[worksheet get]],bonds[[#Headers],[crncy]])</f>
        <v>EUR</v>
      </c>
      <c r="I170" s="8" cm="1">
        <f t="array" ref="I170">_xll.BDP(bonds[[#This Row],[worksheet get]],bonds[[#Headers],[amt_outstanding]])</f>
        <v>750000000</v>
      </c>
      <c r="J170" s="2" t="str" cm="1">
        <f t="array" ref="J170">_xll.BDP(bonds[[#This Row],[worksheet get]],bonds[[#Headers],[industry_sector]])</f>
        <v>Financial</v>
      </c>
      <c r="K170" s="2" t="str">
        <f>bonds[[#This Row],[security name]]&amp;" nc-"&amp;RIGHT(YEAR(bonds[[#This Row],[nxt_call_dt]]),2)</f>
        <v>ULFP 2 7/8 PERP nc-26</v>
      </c>
      <c r="L170" s="11" cm="1">
        <f t="array" ref="L170">_xll.BDP(bonds[[#This Row],[worksheet get]],bonds[[#Headers],[yas_ispread]])</f>
        <v>552.41533683757496</v>
      </c>
      <c r="M170" s="11" cm="1">
        <f t="array" ref="M170">_xll.BDP(bonds[[#This Row],[worksheet get]],bonds[[#Headers],[blp_i_sprd_mid]])</f>
        <v>552.78955078125</v>
      </c>
      <c r="N170" s="2" t="str" cm="1">
        <f t="array" ref="N170">_xll.BDP(bonds[[#This Row],[worksheet get]],bonds[[#Headers],[rtg_moody]])</f>
        <v>Baa2</v>
      </c>
      <c r="O170" s="2" t="str" cm="1">
        <f t="array" ref="O170">_xll.BDP(bonds[[#This Row],[worksheet get]],bonds[[#Headers],[rtg_sp]])</f>
        <v>BBB</v>
      </c>
      <c r="P170" s="2" t="str" cm="1">
        <f t="array" ref="P170">_xll.BDP(bonds[[#This Row],[worksheet get]],bonds[[#Headers],[bb_composite]])</f>
        <v>BBB</v>
      </c>
      <c r="Q170" s="13" cm="1">
        <f t="array" ref="Q170">_xll.BDP(bonds[[#This Row],[worksheet get]],"interval_avg","calc_interval=30d","market_data_override=blp_i_sprd_mid")</f>
        <v>538.97941379310339</v>
      </c>
      <c r="R170" s="13" cm="1">
        <f t="array" ref="R170">_xll.BDP(bonds[[#This Row],[worksheet get]],"interval_std_dev","calc_interval=30d","market_data_override=blp_i_sprd_mid")</f>
        <v>48.989900444973102</v>
      </c>
      <c r="S170" s="13" cm="1">
        <f t="array" ref="S170">_xll.BDP(bonds[[#This Row],[worksheet get]],"interval_low","calc_interval=30d","market_data_override=blp_i_sprd_mid")</f>
        <v>421.20499999999998</v>
      </c>
      <c r="T170" s="13" cm="1">
        <f t="array" ref="T170">_xll.BDP(bonds[[#This Row],[worksheet get]],"interval_high","calc_interval=30d","market_data_override=blp_i_sprd_mid")</f>
        <v>664.04600000000005</v>
      </c>
      <c r="U170" s="13" t="str" cm="1">
        <f t="array" ref="U170">_xll.BDP(bonds[[#This Row],[worksheet get]],bonds[[#Headers],[green_bond_loan_indicator]])</f>
        <v>N</v>
      </c>
    </row>
    <row r="171" spans="1:21" x14ac:dyDescent="0.25">
      <c r="A171" s="2" t="s">
        <v>286</v>
      </c>
      <c r="B171" s="2" t="str" cm="1">
        <f t="array" ref="B171">_xll.BDP(bonds[[#This Row],[worksheet get]],bonds[[#Headers],[ID_ISIN]])</f>
        <v>XS1788973573</v>
      </c>
      <c r="C171" s="2" t="str" cm="1">
        <f t="array" ref="C171">_xll.BDP(bonds[[#This Row],[worksheet get]],bonds[[#Headers],[security name]])</f>
        <v>AKFAST 3 7/8 10/05/78</v>
      </c>
      <c r="D171" s="2" t="str" cm="1">
        <f t="array" ref="D171">_xll.BDP(bonds[[#This Row],[worksheet get]],bonds[[#Headers],[ticker]])</f>
        <v>AKFAST</v>
      </c>
      <c r="E171" s="2" cm="1">
        <f t="array" ref="E171">_xll.BDP(bonds[[#This Row],[worksheet get]],bonds[[#Headers],[coupon]])</f>
        <v>3.875</v>
      </c>
      <c r="F171" s="7" cm="1">
        <f t="array" ref="F171">_xll.BDP(bonds[[#This Row],[worksheet get]],bonds[[#Headers],[nxt_call_dt]])*1</f>
        <v>45115</v>
      </c>
      <c r="G171" s="2" t="str" cm="1">
        <f t="array" ref="G171">_xll.BDP(bonds[[#This Row],[worksheet get]],bonds[[#Headers],[mty_typ]])</f>
        <v>CALLABLE</v>
      </c>
      <c r="H171" s="2" t="str" cm="1">
        <f t="array" ref="H171">_xll.BDP(bonds[[#This Row],[worksheet get]],bonds[[#Headers],[crncy]])</f>
        <v>EUR</v>
      </c>
      <c r="I171" s="8" cm="1">
        <f t="array" ref="I171">_xll.BDP(bonds[[#This Row],[worksheet get]],bonds[[#Headers],[amt_outstanding]])</f>
        <v>500000000</v>
      </c>
      <c r="J171" s="2" t="str" cm="1">
        <f t="array" ref="J171">_xll.BDP(bonds[[#This Row],[worksheet get]],bonds[[#Headers],[industry_sector]])</f>
        <v>Financial</v>
      </c>
      <c r="K171" s="2" t="str">
        <f>bonds[[#This Row],[security name]]&amp;" nc-"&amp;RIGHT(YEAR(bonds[[#This Row],[nxt_call_dt]]),2)</f>
        <v>AKFAST 3 7/8 10/05/78 nc-23</v>
      </c>
      <c r="L171" s="11" cm="1">
        <f t="array" ref="L171">_xll.BDP(bonds[[#This Row],[worksheet get]],bonds[[#Headers],[yas_ispread]])</f>
        <v>396.72454133060057</v>
      </c>
      <c r="M171" s="11" cm="1">
        <f t="array" ref="M171">_xll.BDP(bonds[[#This Row],[worksheet get]],bonds[[#Headers],[blp_i_sprd_mid]])</f>
        <v>395.20941162109375</v>
      </c>
      <c r="N171" s="2" t="str" cm="1">
        <f t="array" ref="N171">_xll.BDP(bonds[[#This Row],[worksheet get]],bonds[[#Headers],[rtg_moody]])</f>
        <v>#N/A N/A</v>
      </c>
      <c r="O171" s="2" t="str" cm="1">
        <f t="array" ref="O171">_xll.BDP(bonds[[#This Row],[worksheet get]],bonds[[#Headers],[rtg_sp]])</f>
        <v>BB+</v>
      </c>
      <c r="P171" s="2" t="str" cm="1">
        <f t="array" ref="P171">_xll.BDP(bonds[[#This Row],[worksheet get]],bonds[[#Headers],[bb_composite]])</f>
        <v>NR</v>
      </c>
      <c r="Q171" s="13" cm="1">
        <f t="array" ref="Q171">_xll.BDP(bonds[[#This Row],[worksheet get]],"interval_avg","calc_interval=30d","market_data_override=blp_i_sprd_mid")</f>
        <v>393.12413793103451</v>
      </c>
      <c r="R171" s="13" cm="1">
        <f t="array" ref="R171">_xll.BDP(bonds[[#This Row],[worksheet get]],"interval_std_dev","calc_interval=30d","market_data_override=blp_i_sprd_mid")</f>
        <v>23.857378989864124</v>
      </c>
      <c r="S171" s="13" cm="1">
        <f t="array" ref="S171">_xll.BDP(bonds[[#This Row],[worksheet get]],"interval_low","calc_interval=30d","market_data_override=blp_i_sprd_mid")</f>
        <v>341.15499999999997</v>
      </c>
      <c r="T171" s="13" cm="1">
        <f t="array" ref="T171">_xll.BDP(bonds[[#This Row],[worksheet get]],"interval_high","calc_interval=30d","market_data_override=blp_i_sprd_mid")</f>
        <v>450.41500000000002</v>
      </c>
      <c r="U171" s="13" t="str" cm="1">
        <f t="array" ref="U171">_xll.BDP(bonds[[#This Row],[worksheet get]],bonds[[#Headers],[green_bond_loan_indicator]])</f>
        <v>N</v>
      </c>
    </row>
    <row r="172" spans="1:21" x14ac:dyDescent="0.25">
      <c r="A172" s="2" t="s">
        <v>287</v>
      </c>
      <c r="B172" s="2" t="str" cm="1">
        <f t="array" ref="B172">_xll.BDP(bonds[[#This Row],[worksheet get]],bonds[[#Headers],[ID_ISIN]])</f>
        <v>XS2110077299</v>
      </c>
      <c r="C172" s="2" t="str" cm="1">
        <f t="array" ref="C172">_xll.BDP(bonds[[#This Row],[worksheet get]],bonds[[#Headers],[security name]])</f>
        <v>AKFAST 2.249 05/17/81</v>
      </c>
      <c r="D172" s="2" t="str" cm="1">
        <f t="array" ref="D172">_xll.BDP(bonds[[#This Row],[worksheet get]],bonds[[#Headers],[ticker]])</f>
        <v>AKFAST</v>
      </c>
      <c r="E172" s="2" cm="1">
        <f t="array" ref="E172">_xll.BDP(bonds[[#This Row],[worksheet get]],bonds[[#Headers],[coupon]])</f>
        <v>2.2490000000000001</v>
      </c>
      <c r="F172" s="7" cm="1">
        <f t="array" ref="F172">_xll.BDP(bonds[[#This Row],[worksheet get]],bonds[[#Headers],[nxt_call_dt]])*1</f>
        <v>46070</v>
      </c>
      <c r="G172" s="2" t="str" cm="1">
        <f t="array" ref="G172">_xll.BDP(bonds[[#This Row],[worksheet get]],bonds[[#Headers],[mty_typ]])</f>
        <v>CALLABLE</v>
      </c>
      <c r="H172" s="2" t="str" cm="1">
        <f t="array" ref="H172">_xll.BDP(bonds[[#This Row],[worksheet get]],bonds[[#Headers],[crncy]])</f>
        <v>EUR</v>
      </c>
      <c r="I172" s="8" cm="1">
        <f t="array" ref="I172">_xll.BDP(bonds[[#This Row],[worksheet get]],bonds[[#Headers],[amt_outstanding]])</f>
        <v>500000000</v>
      </c>
      <c r="J172" s="2" t="str" cm="1">
        <f t="array" ref="J172">_xll.BDP(bonds[[#This Row],[worksheet get]],bonds[[#Headers],[industry_sector]])</f>
        <v>Financial</v>
      </c>
      <c r="K172" s="2" t="str">
        <f>bonds[[#This Row],[security name]]&amp;" nc-"&amp;RIGHT(YEAR(bonds[[#This Row],[nxt_call_dt]]),2)</f>
        <v>AKFAST 2.249 05/17/81 nc-26</v>
      </c>
      <c r="L172" s="11" cm="1">
        <f t="array" ref="L172">_xll.BDP(bonds[[#This Row],[worksheet get]],bonds[[#Headers],[yas_ispread]])</f>
        <v>427.00369466330238</v>
      </c>
      <c r="M172" s="11" cm="1">
        <f t="array" ref="M172">_xll.BDP(bonds[[#This Row],[worksheet get]],bonds[[#Headers],[blp_i_sprd_mid]])</f>
        <v>426.77444458007813</v>
      </c>
      <c r="N172" s="2" t="str" cm="1">
        <f t="array" ref="N172">_xll.BDP(bonds[[#This Row],[worksheet get]],bonds[[#Headers],[rtg_moody]])</f>
        <v>#N/A N/A</v>
      </c>
      <c r="O172" s="2" t="str" cm="1">
        <f t="array" ref="O172">_xll.BDP(bonds[[#This Row],[worksheet get]],bonds[[#Headers],[rtg_sp]])</f>
        <v>BB+</v>
      </c>
      <c r="P172" s="2" t="str" cm="1">
        <f t="array" ref="P172">_xll.BDP(bonds[[#This Row],[worksheet get]],bonds[[#Headers],[bb_composite]])</f>
        <v>NR</v>
      </c>
      <c r="Q172" s="13" cm="1">
        <f t="array" ref="Q172">_xll.BDP(bonds[[#This Row],[worksheet get]],"interval_avg","calc_interval=30d","market_data_override=blp_i_sprd_mid")</f>
        <v>422.38962068965515</v>
      </c>
      <c r="R172" s="13" cm="1">
        <f t="array" ref="R172">_xll.BDP(bonds[[#This Row],[worksheet get]],"interval_std_dev","calc_interval=30d","market_data_override=blp_i_sprd_mid")</f>
        <v>21.276069069016401</v>
      </c>
      <c r="S172" s="13" cm="1">
        <f t="array" ref="S172">_xll.BDP(bonds[[#This Row],[worksheet get]],"interval_low","calc_interval=30d","market_data_override=blp_i_sprd_mid")</f>
        <v>377.62</v>
      </c>
      <c r="T172" s="13" cm="1">
        <f t="array" ref="T172">_xll.BDP(bonds[[#This Row],[worksheet get]],"interval_high","calc_interval=30d","market_data_override=blp_i_sprd_mid")</f>
        <v>470.76499999999999</v>
      </c>
      <c r="U172" s="13" t="str" cm="1">
        <f t="array" ref="U172">_xll.BDP(bonds[[#This Row],[worksheet get]],bonds[[#Headers],[green_bond_loan_indicator]])</f>
        <v>N</v>
      </c>
    </row>
    <row r="173" spans="1:21" x14ac:dyDescent="0.25">
      <c r="A173" s="2" t="s">
        <v>288</v>
      </c>
      <c r="B173" s="2" t="str" cm="1">
        <f t="array" ref="B173">_xll.BDP(bonds[[#This Row],[worksheet get]],bonds[[#Headers],[ID_ISIN]])</f>
        <v>XS1677911825</v>
      </c>
      <c r="C173" s="2" t="str" cm="1">
        <f t="array" ref="C173">_xll.BDP(bonds[[#This Row],[worksheet get]],bonds[[#Headers],[security name]])</f>
        <v>BALDER 3 03/07/78</v>
      </c>
      <c r="D173" s="2" t="str" cm="1">
        <f t="array" ref="D173">_xll.BDP(bonds[[#This Row],[worksheet get]],bonds[[#Headers],[ticker]])</f>
        <v>BALDER</v>
      </c>
      <c r="E173" s="2" cm="1">
        <f t="array" ref="E173">_xll.BDP(bonds[[#This Row],[worksheet get]],bonds[[#Headers],[coupon]])</f>
        <v>3</v>
      </c>
      <c r="F173" s="7" cm="1">
        <f t="array" ref="F173">_xll.BDP(bonds[[#This Row],[worksheet get]],bonds[[#Headers],[nxt_call_dt]])*1</f>
        <v>44992</v>
      </c>
      <c r="G173" s="2" t="str" cm="1">
        <f t="array" ref="G173">_xll.BDP(bonds[[#This Row],[worksheet get]],bonds[[#Headers],[mty_typ]])</f>
        <v>CALLABLE</v>
      </c>
      <c r="H173" s="2" t="str" cm="1">
        <f t="array" ref="H173">_xll.BDP(bonds[[#This Row],[worksheet get]],bonds[[#Headers],[crncy]])</f>
        <v>EUR</v>
      </c>
      <c r="I173" s="8" cm="1">
        <f t="array" ref="I173">_xll.BDP(bonds[[#This Row],[worksheet get]],bonds[[#Headers],[amt_outstanding]])</f>
        <v>350000000</v>
      </c>
      <c r="J173" s="2" t="str" cm="1">
        <f t="array" ref="J173">_xll.BDP(bonds[[#This Row],[worksheet get]],bonds[[#Headers],[industry_sector]])</f>
        <v>Financial</v>
      </c>
      <c r="K173" s="2" t="str">
        <f>bonds[[#This Row],[security name]]&amp;" nc-"&amp;RIGHT(YEAR(bonds[[#This Row],[nxt_call_dt]]),2)</f>
        <v>BALDER 3 03/07/78 nc-23</v>
      </c>
      <c r="L173" s="11" cm="1">
        <f t="array" ref="L173">_xll.BDP(bonds[[#This Row],[worksheet get]],bonds[[#Headers],[yas_ispread]])</f>
        <v>485.4792868225685</v>
      </c>
      <c r="M173" s="11" cm="1">
        <f t="array" ref="M173">_xll.BDP(bonds[[#This Row],[worksheet get]],bonds[[#Headers],[blp_i_sprd_mid]])</f>
        <v>483.68630981445313</v>
      </c>
      <c r="N173" s="2" t="str" cm="1">
        <f t="array" ref="N173">_xll.BDP(bonds[[#This Row],[worksheet get]],bonds[[#Headers],[rtg_moody]])</f>
        <v>Ba2u</v>
      </c>
      <c r="O173" s="2" t="str" cm="1">
        <f t="array" ref="O173">_xll.BDP(bonds[[#This Row],[worksheet get]],bonds[[#Headers],[rtg_sp]])</f>
        <v>BB+</v>
      </c>
      <c r="P173" s="2" t="str" cm="1">
        <f t="array" ref="P173">_xll.BDP(bonds[[#This Row],[worksheet get]],bonds[[#Headers],[bb_composite]])</f>
        <v>NR</v>
      </c>
      <c r="Q173" s="13" cm="1">
        <f t="array" ref="Q173">_xll.BDP(bonds[[#This Row],[worksheet get]],"interval_avg","calc_interval=30d","market_data_override=blp_i_sprd_mid")</f>
        <v>530.14624137931025</v>
      </c>
      <c r="R173" s="13" cm="1">
        <f t="array" ref="R173">_xll.BDP(bonds[[#This Row],[worksheet get]],"interval_std_dev","calc_interval=30d","market_data_override=blp_i_sprd_mid")</f>
        <v>36.05384014979262</v>
      </c>
      <c r="S173" s="13" cm="1">
        <f t="array" ref="S173">_xll.BDP(bonds[[#This Row],[worksheet get]],"interval_low","calc_interval=30d","market_data_override=blp_i_sprd_mid")</f>
        <v>481.97199999999998</v>
      </c>
      <c r="T173" s="13" cm="1">
        <f t="array" ref="T173">_xll.BDP(bonds[[#This Row],[worksheet get]],"interval_high","calc_interval=30d","market_data_override=blp_i_sprd_mid")</f>
        <v>606.65200000000004</v>
      </c>
      <c r="U173" s="13" t="str" cm="1">
        <f t="array" ref="U173">_xll.BDP(bonds[[#This Row],[worksheet get]],bonds[[#Headers],[green_bond_loan_indicator]])</f>
        <v>N</v>
      </c>
    </row>
    <row r="174" spans="1:21" x14ac:dyDescent="0.25">
      <c r="A174" s="2" t="s">
        <v>289</v>
      </c>
      <c r="B174" s="2" t="str" cm="1">
        <f t="array" ref="B174">_xll.BDP(bonds[[#This Row],[worksheet get]],bonds[[#Headers],[ID_ISIN]])</f>
        <v>XS2055106210</v>
      </c>
      <c r="C174" s="2" t="str" cm="1">
        <f t="array" ref="C174">_xll.BDP(bonds[[#This Row],[worksheet get]],bonds[[#Headers],[security name]])</f>
        <v>TLGGR 3 3/8 PERP</v>
      </c>
      <c r="D174" s="2" t="str" cm="1">
        <f t="array" ref="D174">_xll.BDP(bonds[[#This Row],[worksheet get]],bonds[[#Headers],[ticker]])</f>
        <v>TLGGR</v>
      </c>
      <c r="E174" s="2" cm="1">
        <f t="array" ref="E174">_xll.BDP(bonds[[#This Row],[worksheet get]],bonds[[#Headers],[coupon]])</f>
        <v>3.375</v>
      </c>
      <c r="F174" s="7" cm="1">
        <f t="array" ref="F174">_xll.BDP(bonds[[#This Row],[worksheet get]],bonds[[#Headers],[nxt_call_dt]])*1</f>
        <v>45558</v>
      </c>
      <c r="G174" s="2" t="str" cm="1">
        <f t="array" ref="G174">_xll.BDP(bonds[[#This Row],[worksheet get]],bonds[[#Headers],[mty_typ]])</f>
        <v>PERP/CALL</v>
      </c>
      <c r="H174" s="2" t="str" cm="1">
        <f t="array" ref="H174">_xll.BDP(bonds[[#This Row],[worksheet get]],bonds[[#Headers],[crncy]])</f>
        <v>EUR</v>
      </c>
      <c r="I174" s="8" cm="1">
        <f t="array" ref="I174">_xll.BDP(bonds[[#This Row],[worksheet get]],bonds[[#Headers],[amt_outstanding]])</f>
        <v>600000000</v>
      </c>
      <c r="J174" s="2" t="str" cm="1">
        <f t="array" ref="J174">_xll.BDP(bonds[[#This Row],[worksheet get]],bonds[[#Headers],[industry_sector]])</f>
        <v>Financial</v>
      </c>
      <c r="K174" s="2" t="str">
        <f>bonds[[#This Row],[security name]]&amp;" nc-"&amp;RIGHT(YEAR(bonds[[#This Row],[nxt_call_dt]]),2)</f>
        <v>TLGGR 3 3/8 PERP nc-24</v>
      </c>
      <c r="L174" s="11" cm="1">
        <f t="array" ref="L174">_xll.BDP(bonds[[#This Row],[worksheet get]],bonds[[#Headers],[yas_ispread]])</f>
        <v>501.34811953271895</v>
      </c>
      <c r="M174" s="11" cm="1">
        <f t="array" ref="M174">_xll.BDP(bonds[[#This Row],[worksheet get]],bonds[[#Headers],[blp_i_sprd_mid]])</f>
        <v>501.49755859375</v>
      </c>
      <c r="N174" s="2" t="str" cm="1">
        <f t="array" ref="N174">_xll.BDP(bonds[[#This Row],[worksheet get]],bonds[[#Headers],[rtg_moody]])</f>
        <v>Ba1</v>
      </c>
      <c r="O174" s="2" t="str" cm="1">
        <f t="array" ref="O174">_xll.BDP(bonds[[#This Row],[worksheet get]],bonds[[#Headers],[rtg_sp]])</f>
        <v>BBB-</v>
      </c>
      <c r="P174" s="2" t="str" cm="1">
        <f t="array" ref="P174">_xll.BDP(bonds[[#This Row],[worksheet get]],bonds[[#Headers],[bb_composite]])</f>
        <v>BB+</v>
      </c>
      <c r="Q174" s="13" cm="1">
        <f t="array" ref="Q174">_xll.BDP(bonds[[#This Row],[worksheet get]],"interval_avg","calc_interval=30d","market_data_override=blp_i_sprd_mid")</f>
        <v>493.61895222981769</v>
      </c>
      <c r="R174" s="13" cm="1">
        <f t="array" ref="R174">_xll.BDP(bonds[[#This Row],[worksheet get]],"interval_std_dev","calc_interval=30d","market_data_override=blp_i_sprd_mid")</f>
        <v>20.463160863371954</v>
      </c>
      <c r="S174" s="13" cm="1">
        <f t="array" ref="S174">_xll.BDP(bonds[[#This Row],[worksheet get]],"interval_low","calc_interval=30d","market_data_override=blp_i_sprd_mid")</f>
        <v>459.05200000000002</v>
      </c>
      <c r="T174" s="13" cm="1">
        <f t="array" ref="T174">_xll.BDP(bonds[[#This Row],[worksheet get]],"interval_high","calc_interval=30d","market_data_override=blp_i_sprd_mid")</f>
        <v>533.84</v>
      </c>
      <c r="U174" s="13" t="str" cm="1">
        <f t="array" ref="U174">_xll.BDP(bonds[[#This Row],[worksheet get]],bonds[[#Headers],[green_bond_loan_indicator]])</f>
        <v>N</v>
      </c>
    </row>
    <row r="175" spans="1:21" x14ac:dyDescent="0.25">
      <c r="A175" s="2" t="s">
        <v>290</v>
      </c>
      <c r="B175" s="2" t="str" cm="1">
        <f t="array" ref="B175">_xll.BDP(bonds[[#This Row],[worksheet get]],bonds[[#Headers],[ID_ISIN]])</f>
        <v>XS2010037765</v>
      </c>
      <c r="C175" s="2" t="str" cm="1">
        <f t="array" ref="C175">_xll.BDP(bonds[[#This Row],[worksheet get]],bonds[[#Headers],[security name]])</f>
        <v>HEIBOS 3.248 PERP</v>
      </c>
      <c r="D175" s="2" t="str" cm="1">
        <f t="array" ref="D175">_xll.BDP(bonds[[#This Row],[worksheet get]],bonds[[#Headers],[ticker]])</f>
        <v>HEIBOS</v>
      </c>
      <c r="E175" s="2" cm="1">
        <f t="array" ref="E175">_xll.BDP(bonds[[#This Row],[worksheet get]],bonds[[#Headers],[coupon]])</f>
        <v>3.2480000000000002</v>
      </c>
      <c r="F175" s="7" cm="1">
        <f t="array" ref="F175">_xll.BDP(bonds[[#This Row],[worksheet get]],bonds[[#Headers],[nxt_call_dt]])*1</f>
        <v>45615</v>
      </c>
      <c r="G175" s="2" t="str" cm="1">
        <f t="array" ref="G175">_xll.BDP(bonds[[#This Row],[worksheet get]],bonds[[#Headers],[mty_typ]])</f>
        <v>PERP/CALL</v>
      </c>
      <c r="H175" s="2" t="str" cm="1">
        <f t="array" ref="H175">_xll.BDP(bonds[[#This Row],[worksheet get]],bonds[[#Headers],[crncy]])</f>
        <v>EUR</v>
      </c>
      <c r="I175" s="8" cm="1">
        <f t="array" ref="I175">_xll.BDP(bonds[[#This Row],[worksheet get]],bonds[[#Headers],[amt_outstanding]])</f>
        <v>800000000</v>
      </c>
      <c r="J175" s="2" t="str" cm="1">
        <f t="array" ref="J175">_xll.BDP(bonds[[#This Row],[worksheet get]],bonds[[#Headers],[industry_sector]])</f>
        <v>Financial</v>
      </c>
      <c r="K175" s="2" t="str">
        <f>bonds[[#This Row],[security name]]&amp;" nc-"&amp;RIGHT(YEAR(bonds[[#This Row],[nxt_call_dt]]),2)</f>
        <v>HEIBOS 3.248 PERP nc-24</v>
      </c>
      <c r="L175" s="11" cm="1">
        <f t="array" ref="L175">_xll.BDP(bonds[[#This Row],[worksheet get]],bonds[[#Headers],[yas_ispread]])</f>
        <v>447.49873286437918</v>
      </c>
      <c r="M175" s="11" cm="1">
        <f t="array" ref="M175">_xll.BDP(bonds[[#This Row],[worksheet get]],bonds[[#Headers],[blp_i_sprd_mid]])</f>
        <v>452.4837646484375</v>
      </c>
      <c r="N175" s="2" t="str" cm="1">
        <f t="array" ref="N175">_xll.BDP(bonds[[#This Row],[worksheet get]],bonds[[#Headers],[rtg_moody]])</f>
        <v>#N/A N/A</v>
      </c>
      <c r="O175" s="2" t="str" cm="1">
        <f t="array" ref="O175">_xll.BDP(bonds[[#This Row],[worksheet get]],bonds[[#Headers],[rtg_sp]])</f>
        <v>BB</v>
      </c>
      <c r="P175" s="2" t="str" cm="1">
        <f t="array" ref="P175">_xll.BDP(bonds[[#This Row],[worksheet get]],bonds[[#Headers],[bb_composite]])</f>
        <v>NR</v>
      </c>
      <c r="Q175" s="13" cm="1">
        <f t="array" ref="Q175">_xll.BDP(bonds[[#This Row],[worksheet get]],"interval_avg","calc_interval=30d","market_data_override=blp_i_sprd_mid")</f>
        <v>475.37089655172412</v>
      </c>
      <c r="R175" s="13" cm="1">
        <f t="array" ref="R175">_xll.BDP(bonds[[#This Row],[worksheet get]],"interval_std_dev","calc_interval=30d","market_data_override=blp_i_sprd_mid")</f>
        <v>16.9123852426575</v>
      </c>
      <c r="S175" s="13" cm="1">
        <f t="array" ref="S175">_xll.BDP(bonds[[#This Row],[worksheet get]],"interval_low","calc_interval=30d","market_data_override=blp_i_sprd_mid")</f>
        <v>440.428</v>
      </c>
      <c r="T175" s="13" cm="1">
        <f t="array" ref="T175">_xll.BDP(bonds[[#This Row],[worksheet get]],"interval_high","calc_interval=30d","market_data_override=blp_i_sprd_mid")</f>
        <v>506.815</v>
      </c>
      <c r="U175" s="13" t="str" cm="1">
        <f t="array" ref="U175">_xll.BDP(bonds[[#This Row],[worksheet get]],bonds[[#Headers],[green_bond_loan_indicator]])</f>
        <v>N</v>
      </c>
    </row>
    <row r="176" spans="1:21" x14ac:dyDescent="0.25">
      <c r="A176" s="2" t="s">
        <v>291</v>
      </c>
      <c r="B176" s="2" t="str" cm="1">
        <f t="array" ref="B176">_xll.BDP(bonds[[#This Row],[worksheet get]],bonds[[#Headers],[ID_ISIN]])</f>
        <v>XS1974894138</v>
      </c>
      <c r="C176" s="2" t="str" cm="1">
        <f t="array" ref="C176">_xll.BDP(bonds[[#This Row],[worksheet get]],bonds[[#Headers],[security name]])</f>
        <v>SBBBSS 4 5/8 PERP</v>
      </c>
      <c r="D176" s="2" t="str" cm="1">
        <f t="array" ref="D176">_xll.BDP(bonds[[#This Row],[worksheet get]],bonds[[#Headers],[ticker]])</f>
        <v>SBBBSS</v>
      </c>
      <c r="E176" s="2" cm="1">
        <f t="array" ref="E176">_xll.BDP(bonds[[#This Row],[worksheet get]],bonds[[#Headers],[coupon]])</f>
        <v>4.625</v>
      </c>
      <c r="F176" s="7" cm="1">
        <f t="array" ref="F176">_xll.BDP(bonds[[#This Row],[worksheet get]],bonds[[#Headers],[nxt_call_dt]])*1</f>
        <v>45409</v>
      </c>
      <c r="G176" s="2" t="str" cm="1">
        <f t="array" ref="G176">_xll.BDP(bonds[[#This Row],[worksheet get]],bonds[[#Headers],[mty_typ]])</f>
        <v>PERP/CALL</v>
      </c>
      <c r="H176" s="2" t="str" cm="1">
        <f t="array" ref="H176">_xll.BDP(bonds[[#This Row],[worksheet get]],bonds[[#Headers],[crncy]])</f>
        <v>EUR</v>
      </c>
      <c r="I176" s="8" cm="1">
        <f t="array" ref="I176">_xll.BDP(bonds[[#This Row],[worksheet get]],bonds[[#Headers],[amt_outstanding]])</f>
        <v>300000000</v>
      </c>
      <c r="J176" s="2" t="str" cm="1">
        <f t="array" ref="J176">_xll.BDP(bonds[[#This Row],[worksheet get]],bonds[[#Headers],[industry_sector]])</f>
        <v>Financial</v>
      </c>
      <c r="K176" s="2" t="str">
        <f>bonds[[#This Row],[security name]]&amp;" nc-"&amp;RIGHT(YEAR(bonds[[#This Row],[nxt_call_dt]]),2)</f>
        <v>SBBBSS 4 5/8 PERP nc-24</v>
      </c>
      <c r="L176" s="11" cm="1">
        <f t="array" ref="L176">_xll.BDP(bonds[[#This Row],[worksheet get]],bonds[[#Headers],[yas_ispread]])</f>
        <v>473.37623241017246</v>
      </c>
      <c r="M176" s="11" cm="1">
        <f t="array" ref="M176">_xll.BDP(bonds[[#This Row],[worksheet get]],bonds[[#Headers],[blp_i_sprd_mid]])</f>
        <v>473.29592895507813</v>
      </c>
      <c r="N176" s="2" t="str" cm="1">
        <f t="array" ref="N176">_xll.BDP(bonds[[#This Row],[worksheet get]],bonds[[#Headers],[rtg_moody]])</f>
        <v>#N/A N/A</v>
      </c>
      <c r="O176" s="2" t="str" cm="1">
        <f t="array" ref="O176">_xll.BDP(bonds[[#This Row],[worksheet get]],bonds[[#Headers],[rtg_sp]])</f>
        <v>BB</v>
      </c>
      <c r="P176" s="2" t="str" cm="1">
        <f t="array" ref="P176">_xll.BDP(bonds[[#This Row],[worksheet get]],bonds[[#Headers],[bb_composite]])</f>
        <v>BB</v>
      </c>
      <c r="Q176" s="13" cm="1">
        <f t="array" ref="Q176">_xll.BDP(bonds[[#This Row],[worksheet get]],"interval_avg","calc_interval=30d","market_data_override=blp_i_sprd_mid")</f>
        <v>542.83772413793099</v>
      </c>
      <c r="R176" s="13" cm="1">
        <f t="array" ref="R176">_xll.BDP(bonds[[#This Row],[worksheet get]],"interval_std_dev","calc_interval=30d","market_data_override=blp_i_sprd_mid")</f>
        <v>87.58872190890483</v>
      </c>
      <c r="S176" s="13" cm="1">
        <f t="array" ref="S176">_xll.BDP(bonds[[#This Row],[worksheet get]],"interval_low","calc_interval=30d","market_data_override=blp_i_sprd_mid")</f>
        <v>455.755</v>
      </c>
      <c r="T176" s="13" cm="1">
        <f t="array" ref="T176">_xll.BDP(bonds[[#This Row],[worksheet get]],"interval_high","calc_interval=30d","market_data_override=blp_i_sprd_mid")</f>
        <v>698.93799999999999</v>
      </c>
      <c r="U176" s="13" t="str" cm="1">
        <f t="array" ref="U176">_xll.BDP(bonds[[#This Row],[worksheet get]],bonds[[#Headers],[green_bond_loan_indicator]])</f>
        <v>N</v>
      </c>
    </row>
    <row r="177" spans="1:21" x14ac:dyDescent="0.25">
      <c r="A177" s="2" t="s">
        <v>292</v>
      </c>
      <c r="B177" s="2" t="str" cm="1">
        <f t="array" ref="B177">_xll.BDP(bonds[[#This Row],[worksheet get]],bonds[[#Headers],[ID_ISIN]])</f>
        <v>XS2010032618</v>
      </c>
      <c r="C177" s="2" t="str" cm="1">
        <f t="array" ref="C177">_xll.BDP(bonds[[#This Row],[worksheet get]],bonds[[#Headers],[security name]])</f>
        <v>SBBBSS 2.624 PERP</v>
      </c>
      <c r="D177" s="2" t="str" cm="1">
        <f t="array" ref="D177">_xll.BDP(bonds[[#This Row],[worksheet get]],bonds[[#Headers],[ticker]])</f>
        <v>SBBBSS</v>
      </c>
      <c r="E177" s="2" cm="1">
        <f t="array" ref="E177">_xll.BDP(bonds[[#This Row],[worksheet get]],bonds[[#Headers],[coupon]])</f>
        <v>2.6240000000000001</v>
      </c>
      <c r="F177" s="7" cm="1">
        <f t="array" ref="F177">_xll.BDP(bonds[[#This Row],[worksheet get]],bonds[[#Headers],[nxt_call_dt]])*1</f>
        <v>45687</v>
      </c>
      <c r="G177" s="2" t="str" cm="1">
        <f t="array" ref="G177">_xll.BDP(bonds[[#This Row],[worksheet get]],bonds[[#Headers],[mty_typ]])</f>
        <v>PERP/CALL</v>
      </c>
      <c r="H177" s="2" t="str" cm="1">
        <f t="array" ref="H177">_xll.BDP(bonds[[#This Row],[worksheet get]],bonds[[#Headers],[crncy]])</f>
        <v>EUR</v>
      </c>
      <c r="I177" s="8" cm="1">
        <f t="array" ref="I177">_xll.BDP(bonds[[#This Row],[worksheet get]],bonds[[#Headers],[amt_outstanding]])</f>
        <v>500000000</v>
      </c>
      <c r="J177" s="2" t="str" cm="1">
        <f t="array" ref="J177">_xll.BDP(bonds[[#This Row],[worksheet get]],bonds[[#Headers],[industry_sector]])</f>
        <v>Financial</v>
      </c>
      <c r="K177" s="2" t="str">
        <f>bonds[[#This Row],[security name]]&amp;" nc-"&amp;RIGHT(YEAR(bonds[[#This Row],[nxt_call_dt]]),2)</f>
        <v>SBBBSS 2.624 PERP nc-25</v>
      </c>
      <c r="L177" s="11" cm="1">
        <f t="array" ref="L177">_xll.BDP(bonds[[#This Row],[worksheet get]],bonds[[#Headers],[yas_ispread]])</f>
        <v>487.60404706393723</v>
      </c>
      <c r="M177" s="11" cm="1">
        <f t="array" ref="M177">_xll.BDP(bonds[[#This Row],[worksheet get]],bonds[[#Headers],[blp_i_sprd_mid]])</f>
        <v>488.4114990234375</v>
      </c>
      <c r="N177" s="2" t="str" cm="1">
        <f t="array" ref="N177">_xll.BDP(bonds[[#This Row],[worksheet get]],bonds[[#Headers],[rtg_moody]])</f>
        <v>#N/A N/A</v>
      </c>
      <c r="O177" s="2" t="str" cm="1">
        <f t="array" ref="O177">_xll.BDP(bonds[[#This Row],[worksheet get]],bonds[[#Headers],[rtg_sp]])</f>
        <v>BB</v>
      </c>
      <c r="P177" s="2" t="str" cm="1">
        <f t="array" ref="P177">_xll.BDP(bonds[[#This Row],[worksheet get]],bonds[[#Headers],[bb_composite]])</f>
        <v>BB</v>
      </c>
      <c r="Q177" s="13" cm="1">
        <f t="array" ref="Q177">_xll.BDP(bonds[[#This Row],[worksheet get]],"interval_avg","calc_interval=30d","market_data_override=blp_i_sprd_mid")</f>
        <v>527.82975862068963</v>
      </c>
      <c r="R177" s="13" cm="1">
        <f t="array" ref="R177">_xll.BDP(bonds[[#This Row],[worksheet get]],"interval_std_dev","calc_interval=30d","market_data_override=blp_i_sprd_mid")</f>
        <v>62.076223446694485</v>
      </c>
      <c r="S177" s="13" cm="1">
        <f t="array" ref="S177">_xll.BDP(bonds[[#This Row],[worksheet get]],"interval_low","calc_interval=30d","market_data_override=blp_i_sprd_mid")</f>
        <v>464.18200000000002</v>
      </c>
      <c r="T177" s="13" cm="1">
        <f t="array" ref="T177">_xll.BDP(bonds[[#This Row],[worksheet get]],"interval_high","calc_interval=30d","market_data_override=blp_i_sprd_mid")</f>
        <v>645.58100000000002</v>
      </c>
      <c r="U177" s="13" t="str" cm="1">
        <f t="array" ref="U177">_xll.BDP(bonds[[#This Row],[worksheet get]],bonds[[#Headers],[green_bond_loan_indicator]])</f>
        <v>N</v>
      </c>
    </row>
    <row r="178" spans="1:21" x14ac:dyDescent="0.25">
      <c r="A178" s="2" t="s">
        <v>293</v>
      </c>
      <c r="B178" s="2" t="str" cm="1">
        <f t="array" ref="B178">_xll.BDP(bonds[[#This Row],[worksheet get]],bonds[[#Headers],[ID_ISIN]])</f>
        <v>XS1508392625</v>
      </c>
      <c r="C178" s="2" t="str" cm="1">
        <f t="array" ref="C178">_xll.BDP(bonds[[#This Row],[worksheet get]],bonds[[#Headers],[security name]])</f>
        <v>ARNDTN 3 3/4 PERP</v>
      </c>
      <c r="D178" s="2" t="str" cm="1">
        <f t="array" ref="D178">_xll.BDP(bonds[[#This Row],[worksheet get]],bonds[[#Headers],[ticker]])</f>
        <v>ARNDTN</v>
      </c>
      <c r="E178" s="2" cm="1">
        <f t="array" ref="E178">_xll.BDP(bonds[[#This Row],[worksheet get]],bonds[[#Headers],[coupon]])</f>
        <v>3.75</v>
      </c>
      <c r="F178" s="7" cm="1">
        <f t="array" ref="F178">_xll.BDP(bonds[[#This Row],[worksheet get]],bonds[[#Headers],[nxt_call_dt]])*1</f>
        <v>44946</v>
      </c>
      <c r="G178" s="2" t="str" cm="1">
        <f t="array" ref="G178">_xll.BDP(bonds[[#This Row],[worksheet get]],bonds[[#Headers],[mty_typ]])</f>
        <v>PERP/CALL</v>
      </c>
      <c r="H178" s="2" t="str" cm="1">
        <f t="array" ref="H178">_xll.BDP(bonds[[#This Row],[worksheet get]],bonds[[#Headers],[crncy]])</f>
        <v>EUR</v>
      </c>
      <c r="I178" s="8" cm="1">
        <f t="array" ref="I178">_xll.BDP(bonds[[#This Row],[worksheet get]],bonds[[#Headers],[amt_outstanding]])</f>
        <v>600000000</v>
      </c>
      <c r="J178" s="2" t="str" cm="1">
        <f t="array" ref="J178">_xll.BDP(bonds[[#This Row],[worksheet get]],bonds[[#Headers],[industry_sector]])</f>
        <v>Financial</v>
      </c>
      <c r="K178" s="2" t="str">
        <f>bonds[[#This Row],[security name]]&amp;" nc-"&amp;RIGHT(YEAR(bonds[[#This Row],[nxt_call_dt]]),2)</f>
        <v>ARNDTN 3 3/4 PERP nc-23</v>
      </c>
      <c r="L178" s="11" cm="1">
        <f t="array" ref="L178">_xll.BDP(bonds[[#This Row],[worksheet get]],bonds[[#Headers],[yas_ispread]])</f>
        <v>431.18130700847149</v>
      </c>
      <c r="M178" s="11" cm="1">
        <f t="array" ref="M178">_xll.BDP(bonds[[#This Row],[worksheet get]],bonds[[#Headers],[blp_i_sprd_mid]])</f>
        <v>428.6051025390625</v>
      </c>
      <c r="N178" s="2" t="str" cm="1">
        <f t="array" ref="N178">_xll.BDP(bonds[[#This Row],[worksheet get]],bonds[[#Headers],[rtg_moody]])</f>
        <v>#N/A N/A</v>
      </c>
      <c r="O178" s="2" t="str" cm="1">
        <f t="array" ref="O178">_xll.BDP(bonds[[#This Row],[worksheet get]],bonds[[#Headers],[rtg_sp]])</f>
        <v>BBB-</v>
      </c>
      <c r="P178" s="2" t="str" cm="1">
        <f t="array" ref="P178">_xll.BDP(bonds[[#This Row],[worksheet get]],bonds[[#Headers],[bb_composite]])</f>
        <v>NR</v>
      </c>
      <c r="Q178" s="13" cm="1">
        <f t="array" ref="Q178">_xll.BDP(bonds[[#This Row],[worksheet get]],"interval_avg","calc_interval=30d","market_data_override=blp_i_sprd_mid")</f>
        <v>405.25013793103443</v>
      </c>
      <c r="R178" s="13" cm="1">
        <f t="array" ref="R178">_xll.BDP(bonds[[#This Row],[worksheet get]],"interval_std_dev","calc_interval=30d","market_data_override=blp_i_sprd_mid")</f>
        <v>27.253930885187589</v>
      </c>
      <c r="S178" s="13" cm="1">
        <f t="array" ref="S178">_xll.BDP(bonds[[#This Row],[worksheet get]],"interval_low","calc_interval=30d","market_data_override=blp_i_sprd_mid")</f>
        <v>338.69099999999997</v>
      </c>
      <c r="T178" s="13" cm="1">
        <f t="array" ref="T178">_xll.BDP(bonds[[#This Row],[worksheet get]],"interval_high","calc_interval=30d","market_data_override=blp_i_sprd_mid")</f>
        <v>454.471</v>
      </c>
      <c r="U178" s="13" t="str" cm="1">
        <f t="array" ref="U178">_xll.BDP(bonds[[#This Row],[worksheet get]],bonds[[#Headers],[green_bond_loan_indicator]])</f>
        <v>N</v>
      </c>
    </row>
    <row r="179" spans="1:21" x14ac:dyDescent="0.25">
      <c r="A179" s="2" t="s">
        <v>294</v>
      </c>
      <c r="B179" s="2" t="str" cm="1">
        <f t="array" ref="B179">_xll.BDP(bonds[[#This Row],[worksheet get]],bonds[[#Headers],[ID_ISIN]])</f>
        <v>XS1752984440</v>
      </c>
      <c r="C179" s="2" t="str" cm="1">
        <f t="array" ref="C179">_xll.BDP(bonds[[#This Row],[worksheet get]],bonds[[#Headers],[security name]])</f>
        <v>ARNDTN 2 1/8 PERP</v>
      </c>
      <c r="D179" s="2" t="str" cm="1">
        <f t="array" ref="D179">_xll.BDP(bonds[[#This Row],[worksheet get]],bonds[[#Headers],[ticker]])</f>
        <v>ARNDTN</v>
      </c>
      <c r="E179" s="2" cm="1">
        <f t="array" ref="E179">_xll.BDP(bonds[[#This Row],[worksheet get]],bonds[[#Headers],[coupon]])</f>
        <v>2.125</v>
      </c>
      <c r="F179" s="7" cm="1">
        <f t="array" ref="F179">_xll.BDP(bonds[[#This Row],[worksheet get]],bonds[[#Headers],[nxt_call_dt]])*1</f>
        <v>45308</v>
      </c>
      <c r="G179" s="2" t="str" cm="1">
        <f t="array" ref="G179">_xll.BDP(bonds[[#This Row],[worksheet get]],bonds[[#Headers],[mty_typ]])</f>
        <v>PERP/CALL</v>
      </c>
      <c r="H179" s="2" t="str" cm="1">
        <f t="array" ref="H179">_xll.BDP(bonds[[#This Row],[worksheet get]],bonds[[#Headers],[crncy]])</f>
        <v>EUR</v>
      </c>
      <c r="I179" s="8" cm="1">
        <f t="array" ref="I179">_xll.BDP(bonds[[#This Row],[worksheet get]],bonds[[#Headers],[amt_outstanding]])</f>
        <v>400000000</v>
      </c>
      <c r="J179" s="2" t="str" cm="1">
        <f t="array" ref="J179">_xll.BDP(bonds[[#This Row],[worksheet get]],bonds[[#Headers],[industry_sector]])</f>
        <v>Financial</v>
      </c>
      <c r="K179" s="2" t="str">
        <f>bonds[[#This Row],[security name]]&amp;" nc-"&amp;RIGHT(YEAR(bonds[[#This Row],[nxt_call_dt]]),2)</f>
        <v>ARNDTN 2 1/8 PERP nc-24</v>
      </c>
      <c r="L179" s="11" cm="1">
        <f t="array" ref="L179">_xll.BDP(bonds[[#This Row],[worksheet get]],bonds[[#Headers],[yas_ispread]])</f>
        <v>463.28696150532249</v>
      </c>
      <c r="M179" s="11" cm="1">
        <f t="array" ref="M179">_xll.BDP(bonds[[#This Row],[worksheet get]],bonds[[#Headers],[blp_i_sprd_mid]])</f>
        <v>463.29925537109375</v>
      </c>
      <c r="N179" s="2" t="str" cm="1">
        <f t="array" ref="N179">_xll.BDP(bonds[[#This Row],[worksheet get]],bonds[[#Headers],[rtg_moody]])</f>
        <v>#N/A N/A</v>
      </c>
      <c r="O179" s="2" t="str" cm="1">
        <f t="array" ref="O179">_xll.BDP(bonds[[#This Row],[worksheet get]],bonds[[#Headers],[rtg_sp]])</f>
        <v>BBB-</v>
      </c>
      <c r="P179" s="2" t="str" cm="1">
        <f t="array" ref="P179">_xll.BDP(bonds[[#This Row],[worksheet get]],bonds[[#Headers],[bb_composite]])</f>
        <v>NR</v>
      </c>
      <c r="Q179" s="13" cm="1">
        <f t="array" ref="Q179">_xll.BDP(bonds[[#This Row],[worksheet get]],"interval_avg","calc_interval=30d","market_data_override=blp_i_sprd_mid")</f>
        <v>461.48457517903643</v>
      </c>
      <c r="R179" s="13" cm="1">
        <f t="array" ref="R179">_xll.BDP(bonds[[#This Row],[worksheet get]],"interval_std_dev","calc_interval=30d","market_data_override=blp_i_sprd_mid")</f>
        <v>43.415285090875287</v>
      </c>
      <c r="S179" s="13" cm="1">
        <f t="array" ref="S179">_xll.BDP(bonds[[#This Row],[worksheet get]],"interval_low","calc_interval=30d","market_data_override=blp_i_sprd_mid")</f>
        <v>391.529</v>
      </c>
      <c r="T179" s="13" cm="1">
        <f t="array" ref="T179">_xll.BDP(bonds[[#This Row],[worksheet get]],"interval_high","calc_interval=30d","market_data_override=blp_i_sprd_mid")</f>
        <v>577.83900000000006</v>
      </c>
      <c r="U179" s="13" t="str" cm="1">
        <f t="array" ref="U179">_xll.BDP(bonds[[#This Row],[worksheet get]],bonds[[#Headers],[green_bond_loan_indicator]])</f>
        <v>N</v>
      </c>
    </row>
    <row r="180" spans="1:21" x14ac:dyDescent="0.25">
      <c r="A180" s="2" t="s">
        <v>295</v>
      </c>
      <c r="B180" s="2" t="str" cm="1">
        <f t="array" ref="B180">_xll.BDP(bonds[[#This Row],[worksheet get]],bonds[[#Headers],[ID_ISIN]])</f>
        <v>XS2027946610</v>
      </c>
      <c r="C180" s="2" t="str" cm="1">
        <f t="array" ref="C180">_xll.BDP(bonds[[#This Row],[worksheet get]],bonds[[#Headers],[security name]])</f>
        <v>ARNDTN 2 7/8 PERP</v>
      </c>
      <c r="D180" s="2" t="str" cm="1">
        <f t="array" ref="D180">_xll.BDP(bonds[[#This Row],[worksheet get]],bonds[[#Headers],[ticker]])</f>
        <v>ARNDTN</v>
      </c>
      <c r="E180" s="2" cm="1">
        <f t="array" ref="E180">_xll.BDP(bonds[[#This Row],[worksheet get]],bonds[[#Headers],[coupon]])</f>
        <v>2.875</v>
      </c>
      <c r="F180" s="7" cm="1">
        <f t="array" ref="F180">_xll.BDP(bonds[[#This Row],[worksheet get]],bonds[[#Headers],[nxt_call_dt]])*1</f>
        <v>45669</v>
      </c>
      <c r="G180" s="2" t="str" cm="1">
        <f t="array" ref="G180">_xll.BDP(bonds[[#This Row],[worksheet get]],bonds[[#Headers],[mty_typ]])</f>
        <v>PERP/CALL</v>
      </c>
      <c r="H180" s="2" t="str" cm="1">
        <f t="array" ref="H180">_xll.BDP(bonds[[#This Row],[worksheet get]],bonds[[#Headers],[crncy]])</f>
        <v>EUR</v>
      </c>
      <c r="I180" s="8" cm="1">
        <f t="array" ref="I180">_xll.BDP(bonds[[#This Row],[worksheet get]],bonds[[#Headers],[amt_outstanding]])</f>
        <v>500000000</v>
      </c>
      <c r="J180" s="2" t="str" cm="1">
        <f t="array" ref="J180">_xll.BDP(bonds[[#This Row],[worksheet get]],bonds[[#Headers],[industry_sector]])</f>
        <v>Financial</v>
      </c>
      <c r="K180" s="2" t="str">
        <f>bonds[[#This Row],[security name]]&amp;" nc-"&amp;RIGHT(YEAR(bonds[[#This Row],[nxt_call_dt]]),2)</f>
        <v>ARNDTN 2 7/8 PERP nc-25</v>
      </c>
      <c r="L180" s="11" cm="1">
        <f t="array" ref="L180">_xll.BDP(bonds[[#This Row],[worksheet get]],bonds[[#Headers],[yas_ispread]])</f>
        <v>448.08256879244385</v>
      </c>
      <c r="M180" s="11" cm="1">
        <f t="array" ref="M180">_xll.BDP(bonds[[#This Row],[worksheet get]],bonds[[#Headers],[blp_i_sprd_mid]])</f>
        <v>448.206298828125</v>
      </c>
      <c r="N180" s="2" t="str" cm="1">
        <f t="array" ref="N180">_xll.BDP(bonds[[#This Row],[worksheet get]],bonds[[#Headers],[rtg_moody]])</f>
        <v>#N/A N/A</v>
      </c>
      <c r="O180" s="2" t="str" cm="1">
        <f t="array" ref="O180">_xll.BDP(bonds[[#This Row],[worksheet get]],bonds[[#Headers],[rtg_sp]])</f>
        <v>BBB-</v>
      </c>
      <c r="P180" s="2" t="str" cm="1">
        <f t="array" ref="P180">_xll.BDP(bonds[[#This Row],[worksheet get]],bonds[[#Headers],[bb_composite]])</f>
        <v>NR</v>
      </c>
      <c r="Q180" s="13" cm="1">
        <f t="array" ref="Q180">_xll.BDP(bonds[[#This Row],[worksheet get]],"interval_avg","calc_interval=30d","market_data_override=blp_i_sprd_mid")</f>
        <v>453.15785791015628</v>
      </c>
      <c r="R180" s="13" cm="1">
        <f t="array" ref="R180">_xll.BDP(bonds[[#This Row],[worksheet get]],"interval_std_dev","calc_interval=30d","market_data_override=blp_i_sprd_mid")</f>
        <v>36.802844303780979</v>
      </c>
      <c r="S180" s="13" cm="1">
        <f t="array" ref="S180">_xll.BDP(bonds[[#This Row],[worksheet get]],"interval_low","calc_interval=30d","market_data_override=blp_i_sprd_mid")</f>
        <v>396.21</v>
      </c>
      <c r="T180" s="13" cm="1">
        <f t="array" ref="T180">_xll.BDP(bonds[[#This Row],[worksheet get]],"interval_high","calc_interval=30d","market_data_override=blp_i_sprd_mid")</f>
        <v>546.27099999999996</v>
      </c>
      <c r="U180" s="13" t="str" cm="1">
        <f t="array" ref="U180">_xll.BDP(bonds[[#This Row],[worksheet get]],bonds[[#Headers],[green_bond_loan_indicator]])</f>
        <v>N</v>
      </c>
    </row>
    <row r="181" spans="1:21" x14ac:dyDescent="0.25">
      <c r="A181" s="2" t="s">
        <v>296</v>
      </c>
      <c r="B181" s="2" t="str" cm="1">
        <f t="array" ref="B181">_xll.BDP(bonds[[#This Row],[worksheet get]],bonds[[#Headers],[ID_ISIN]])</f>
        <v>XS1634523754</v>
      </c>
      <c r="C181" s="2" t="str" cm="1">
        <f t="array" ref="C181">_xll.BDP(bonds[[#This Row],[worksheet get]],bonds[[#Headers],[security name]])</f>
        <v>ARNDTN 5 1/4 PERP</v>
      </c>
      <c r="D181" s="2" t="str" cm="1">
        <f t="array" ref="D181">_xll.BDP(bonds[[#This Row],[worksheet get]],bonds[[#Headers],[ticker]])</f>
        <v>ARNDTN</v>
      </c>
      <c r="E181" s="2" cm="1">
        <f t="array" ref="E181">_xll.BDP(bonds[[#This Row],[worksheet get]],bonds[[#Headers],[coupon]])</f>
        <v>5.25</v>
      </c>
      <c r="F181" s="7" cm="1">
        <f t="array" ref="F181">_xll.BDP(bonds[[#This Row],[worksheet get]],bonds[[#Headers],[nxt_call_dt]])*1</f>
        <v>45128</v>
      </c>
      <c r="G181" s="2" t="str" cm="1">
        <f t="array" ref="G181">_xll.BDP(bonds[[#This Row],[worksheet get]],bonds[[#Headers],[mty_typ]])</f>
        <v>PERP/CALL</v>
      </c>
      <c r="H181" s="2" t="str" cm="1">
        <f t="array" ref="H181">_xll.BDP(bonds[[#This Row],[worksheet get]],bonds[[#Headers],[crncy]])</f>
        <v>USD</v>
      </c>
      <c r="I181" s="8" cm="1">
        <f t="array" ref="I181">_xll.BDP(bonds[[#This Row],[worksheet get]],bonds[[#Headers],[amt_outstanding]])</f>
        <v>641500000</v>
      </c>
      <c r="J181" s="2" t="str" cm="1">
        <f t="array" ref="J181">_xll.BDP(bonds[[#This Row],[worksheet get]],bonds[[#Headers],[industry_sector]])</f>
        <v>Financial</v>
      </c>
      <c r="K181" s="2" t="str">
        <f>bonds[[#This Row],[security name]]&amp;" nc-"&amp;RIGHT(YEAR(bonds[[#This Row],[nxt_call_dt]]),2)</f>
        <v>ARNDTN 5 1/4 PERP nc-23</v>
      </c>
      <c r="L181" s="11" cm="1">
        <f t="array" ref="L181">_xll.BDP(bonds[[#This Row],[worksheet get]],bonds[[#Headers],[yas_ispread]])</f>
        <v>485.93658783530509</v>
      </c>
      <c r="M181" s="11" cm="1">
        <f t="array" ref="M181">_xll.BDP(bonds[[#This Row],[worksheet get]],bonds[[#Headers],[blp_i_sprd_mid]])</f>
        <v>485.09848022460938</v>
      </c>
      <c r="N181" s="2" t="str" cm="1">
        <f t="array" ref="N181">_xll.BDP(bonds[[#This Row],[worksheet get]],bonds[[#Headers],[rtg_moody]])</f>
        <v>#N/A N/A</v>
      </c>
      <c r="O181" s="2" t="str" cm="1">
        <f t="array" ref="O181">_xll.BDP(bonds[[#This Row],[worksheet get]],bonds[[#Headers],[rtg_sp]])</f>
        <v>BBB-</v>
      </c>
      <c r="P181" s="2" t="str" cm="1">
        <f t="array" ref="P181">_xll.BDP(bonds[[#This Row],[worksheet get]],bonds[[#Headers],[bb_composite]])</f>
        <v>NR</v>
      </c>
      <c r="Q181" s="13" cm="1">
        <f t="array" ref="Q181">_xll.BDP(bonds[[#This Row],[worksheet get]],"interval_avg","calc_interval=30d","market_data_override=blp_i_sprd_mid")</f>
        <v>504.02254777242723</v>
      </c>
      <c r="R181" s="13" cm="1">
        <f t="array" ref="R181">_xll.BDP(bonds[[#This Row],[worksheet get]],"interval_std_dev","calc_interval=30d","market_data_override=blp_i_sprd_mid")</f>
        <v>54.746986387984116</v>
      </c>
      <c r="S181" s="13" cm="1">
        <f t="array" ref="S181">_xll.BDP(bonds[[#This Row],[worksheet get]],"interval_low","calc_interval=30d","market_data_override=blp_i_sprd_mid")</f>
        <v>430.11160000000001</v>
      </c>
      <c r="T181" s="13" cm="1">
        <f t="array" ref="T181">_xll.BDP(bonds[[#This Row],[worksheet get]],"interval_high","calc_interval=30d","market_data_override=blp_i_sprd_mid")</f>
        <v>640.60310000000004</v>
      </c>
      <c r="U181" s="13" t="str" cm="1">
        <f t="array" ref="U181">_xll.BDP(bonds[[#This Row],[worksheet get]],bonds[[#Headers],[green_bond_loan_indicator]])</f>
        <v>N</v>
      </c>
    </row>
    <row r="182" spans="1:21" x14ac:dyDescent="0.25">
      <c r="A182" s="2" t="s">
        <v>297</v>
      </c>
      <c r="B182" s="2" t="str" cm="1">
        <f t="array" ref="B182">_xll.BDP(bonds[[#This Row],[worksheet get]],bonds[[#Headers],[ID_ISIN]])</f>
        <v>XS2017788592</v>
      </c>
      <c r="C182" s="2" t="str" cm="1">
        <f t="array" ref="C182">_xll.BDP(bonds[[#This Row],[worksheet get]],bonds[[#Headers],[security name]])</f>
        <v>ARNDTN 4 3/4 PERP</v>
      </c>
      <c r="D182" s="2" t="str" cm="1">
        <f t="array" ref="D182">_xll.BDP(bonds[[#This Row],[worksheet get]],bonds[[#Headers],[ticker]])</f>
        <v>ARNDTN</v>
      </c>
      <c r="E182" s="2" cm="1">
        <f t="array" ref="E182">_xll.BDP(bonds[[#This Row],[worksheet get]],bonds[[#Headers],[coupon]])</f>
        <v>4.75</v>
      </c>
      <c r="F182" s="7" cm="1">
        <f t="array" ref="F182">_xll.BDP(bonds[[#This Row],[worksheet get]],bonds[[#Headers],[nxt_call_dt]])*1</f>
        <v>45468</v>
      </c>
      <c r="G182" s="2" t="str" cm="1">
        <f t="array" ref="G182">_xll.BDP(bonds[[#This Row],[worksheet get]],bonds[[#Headers],[mty_typ]])</f>
        <v>PERP/CALL</v>
      </c>
      <c r="H182" s="2" t="str" cm="1">
        <f t="array" ref="H182">_xll.BDP(bonds[[#This Row],[worksheet get]],bonds[[#Headers],[crncy]])</f>
        <v>GBP</v>
      </c>
      <c r="I182" s="8" cm="1">
        <f t="array" ref="I182">_xll.BDP(bonds[[#This Row],[worksheet get]],bonds[[#Headers],[amt_outstanding]])</f>
        <v>400000000</v>
      </c>
      <c r="J182" s="2" t="str" cm="1">
        <f t="array" ref="J182">_xll.BDP(bonds[[#This Row],[worksheet get]],bonds[[#Headers],[industry_sector]])</f>
        <v>Financial</v>
      </c>
      <c r="K182" s="2" t="str">
        <f>bonds[[#This Row],[security name]]&amp;" nc-"&amp;RIGHT(YEAR(bonds[[#This Row],[nxt_call_dt]]),2)</f>
        <v>ARNDTN 4 3/4 PERP nc-24</v>
      </c>
      <c r="L182" s="11" cm="1">
        <f t="array" ref="L182">_xll.BDP(bonds[[#This Row],[worksheet get]],bonds[[#Headers],[yas_ispread]])</f>
        <v>441.07301864967667</v>
      </c>
      <c r="M182" s="11" cm="1">
        <f t="array" ref="M182">_xll.BDP(bonds[[#This Row],[worksheet get]],bonds[[#Headers],[blp_i_sprd_mid]])</f>
        <v>439.43634033203125</v>
      </c>
      <c r="N182" s="2" t="str" cm="1">
        <f t="array" ref="N182">_xll.BDP(bonds[[#This Row],[worksheet get]],bonds[[#Headers],[rtg_moody]])</f>
        <v>#N/A N/A</v>
      </c>
      <c r="O182" s="2" t="str" cm="1">
        <f t="array" ref="O182">_xll.BDP(bonds[[#This Row],[worksheet get]],bonds[[#Headers],[rtg_sp]])</f>
        <v>BBB-</v>
      </c>
      <c r="P182" s="2" t="str" cm="1">
        <f t="array" ref="P182">_xll.BDP(bonds[[#This Row],[worksheet get]],bonds[[#Headers],[bb_composite]])</f>
        <v>NR</v>
      </c>
      <c r="Q182" s="13" cm="1">
        <f t="array" ref="Q182">_xll.BDP(bonds[[#This Row],[worksheet get]],"interval_avg","calc_interval=30d","market_data_override=blp_i_sprd_mid")</f>
        <v>460.63894277007</v>
      </c>
      <c r="R182" s="13" cm="1">
        <f t="array" ref="R182">_xll.BDP(bonds[[#This Row],[worksheet get]],"interval_std_dev","calc_interval=30d","market_data_override=blp_i_sprd_mid")</f>
        <v>36.64865625869362</v>
      </c>
      <c r="S182" s="13" cm="1">
        <f t="array" ref="S182">_xll.BDP(bonds[[#This Row],[worksheet get]],"interval_low","calc_interval=30d","market_data_override=blp_i_sprd_mid")</f>
        <v>413.55200000000002</v>
      </c>
      <c r="T182" s="13" cm="1">
        <f t="array" ref="T182">_xll.BDP(bonds[[#This Row],[worksheet get]],"interval_high","calc_interval=30d","market_data_override=blp_i_sprd_mid")</f>
        <v>549.33699999999999</v>
      </c>
      <c r="U182" s="13" t="str" cm="1">
        <f t="array" ref="U182">_xll.BDP(bonds[[#This Row],[worksheet get]],bonds[[#Headers],[green_bond_loan_indicator]])</f>
        <v>N</v>
      </c>
    </row>
    <row r="183" spans="1:21" x14ac:dyDescent="0.25">
      <c r="A183" s="2" t="s">
        <v>298</v>
      </c>
      <c r="B183" s="2" t="str" cm="1">
        <f t="array" ref="B183">_xll.BDP(bonds[[#This Row],[worksheet get]],bonds[[#Headers],[ID_ISIN]])</f>
        <v>XS1191320297</v>
      </c>
      <c r="C183" s="2" t="str" cm="1">
        <f t="array" ref="C183">_xll.BDP(bonds[[#This Row],[worksheet get]],bonds[[#Headers],[security name]])</f>
        <v>GYCGR 3 3/4 PERP</v>
      </c>
      <c r="D183" s="2" t="str" cm="1">
        <f t="array" ref="D183">_xll.BDP(bonds[[#This Row],[worksheet get]],bonds[[#Headers],[ticker]])</f>
        <v>GYCGR</v>
      </c>
      <c r="E183" s="2" cm="1">
        <f t="array" ref="E183">_xll.BDP(bonds[[#This Row],[worksheet get]],bonds[[#Headers],[coupon]])</f>
        <v>3.75</v>
      </c>
      <c r="F183" s="7" cm="1">
        <f t="array" ref="F183">_xll.BDP(bonds[[#This Row],[worksheet get]],bonds[[#Headers],[nxt_call_dt]])*1</f>
        <v>44610</v>
      </c>
      <c r="G183" s="2" t="str" cm="1">
        <f t="array" ref="G183">_xll.BDP(bonds[[#This Row],[worksheet get]],bonds[[#Headers],[mty_typ]])</f>
        <v>PERP/CALL</v>
      </c>
      <c r="H183" s="2" t="str" cm="1">
        <f t="array" ref="H183">_xll.BDP(bonds[[#This Row],[worksheet get]],bonds[[#Headers],[crncy]])</f>
        <v>EUR</v>
      </c>
      <c r="I183" s="8" cm="1">
        <f t="array" ref="I183">_xll.BDP(bonds[[#This Row],[worksheet get]],bonds[[#Headers],[amt_outstanding]])</f>
        <v>500000000</v>
      </c>
      <c r="J183" s="2" t="str" cm="1">
        <f t="array" ref="J183">_xll.BDP(bonds[[#This Row],[worksheet get]],bonds[[#Headers],[industry_sector]])</f>
        <v>Financial</v>
      </c>
      <c r="K183" s="2" t="str">
        <f>bonds[[#This Row],[security name]]&amp;" nc-"&amp;RIGHT(YEAR(bonds[[#This Row],[nxt_call_dt]]),2)</f>
        <v>GYCGR 3 3/4 PERP nc-22</v>
      </c>
      <c r="L183" s="11" cm="1">
        <f t="array" ref="L183">_xll.BDP(bonds[[#This Row],[worksheet get]],bonds[[#Headers],[yas_ispread]])</f>
        <v>262.55286088790564</v>
      </c>
      <c r="M183" s="11" cm="1">
        <f t="array" ref="M183">_xll.BDP(bonds[[#This Row],[worksheet get]],bonds[[#Headers],[blp_i_sprd_mid]])</f>
        <v>262.41128540039063</v>
      </c>
      <c r="N183" s="2" t="str" cm="1">
        <f t="array" ref="N183">_xll.BDP(bonds[[#This Row],[worksheet get]],bonds[[#Headers],[rtg_moody]])</f>
        <v>Baa3</v>
      </c>
      <c r="O183" s="2" t="str" cm="1">
        <f t="array" ref="O183">_xll.BDP(bonds[[#This Row],[worksheet get]],bonds[[#Headers],[rtg_sp]])</f>
        <v>BBB-</v>
      </c>
      <c r="P183" s="2" t="str" cm="1">
        <f t="array" ref="P183">_xll.BDP(bonds[[#This Row],[worksheet get]],bonds[[#Headers],[bb_composite]])</f>
        <v>BBB-</v>
      </c>
      <c r="Q183" s="13" cm="1">
        <f t="array" ref="Q183">_xll.BDP(bonds[[#This Row],[worksheet get]],"interval_avg","calc_interval=30d","market_data_override=blp_i_sprd_mid")</f>
        <v>255.16053860677081</v>
      </c>
      <c r="R183" s="13" cm="1">
        <f t="array" ref="R183">_xll.BDP(bonds[[#This Row],[worksheet get]],"interval_std_dev","calc_interval=30d","market_data_override=blp_i_sprd_mid")</f>
        <v>30.603650743047954</v>
      </c>
      <c r="S183" s="13" cm="1">
        <f t="array" ref="S183">_xll.BDP(bonds[[#This Row],[worksheet get]],"interval_low","calc_interval=30d","market_data_override=blp_i_sprd_mid")</f>
        <v>187.30699999999999</v>
      </c>
      <c r="T183" s="13" cm="1">
        <f t="array" ref="T183">_xll.BDP(bonds[[#This Row],[worksheet get]],"interval_high","calc_interval=30d","market_data_override=blp_i_sprd_mid")</f>
        <v>330.03300000000002</v>
      </c>
      <c r="U183" s="13" t="str" cm="1">
        <f t="array" ref="U183">_xll.BDP(bonds[[#This Row],[worksheet get]],bonds[[#Headers],[green_bond_loan_indicator]])</f>
        <v>N</v>
      </c>
    </row>
    <row r="184" spans="1:21" x14ac:dyDescent="0.25">
      <c r="A184" s="2" t="s">
        <v>299</v>
      </c>
      <c r="B184" s="2" t="str" cm="1">
        <f t="array" ref="B184">_xll.BDP(bonds[[#This Row],[worksheet get]],bonds[[#Headers],[ID_ISIN]])</f>
        <v>XS1491364953</v>
      </c>
      <c r="C184" s="2" t="str" cm="1">
        <f t="array" ref="C184">_xll.BDP(bonds[[#This Row],[worksheet get]],bonds[[#Headers],[security name]])</f>
        <v>GYCGR 2 3/4 PERP</v>
      </c>
      <c r="D184" s="2" t="str" cm="1">
        <f t="array" ref="D184">_xll.BDP(bonds[[#This Row],[worksheet get]],bonds[[#Headers],[ticker]])</f>
        <v>GYCGR</v>
      </c>
      <c r="E184" s="2" cm="1">
        <f t="array" ref="E184">_xll.BDP(bonds[[#This Row],[worksheet get]],bonds[[#Headers],[coupon]])</f>
        <v>2.75</v>
      </c>
      <c r="F184" s="7" cm="1">
        <f t="array" ref="F184">_xll.BDP(bonds[[#This Row],[worksheet get]],bonds[[#Headers],[nxt_call_dt]])*1</f>
        <v>44948</v>
      </c>
      <c r="G184" s="2" t="str" cm="1">
        <f t="array" ref="G184">_xll.BDP(bonds[[#This Row],[worksheet get]],bonds[[#Headers],[mty_typ]])</f>
        <v>PERP/CALL</v>
      </c>
      <c r="H184" s="2" t="str" cm="1">
        <f t="array" ref="H184">_xll.BDP(bonds[[#This Row],[worksheet get]],bonds[[#Headers],[crncy]])</f>
        <v>EUR</v>
      </c>
      <c r="I184" s="8" cm="1">
        <f t="array" ref="I184">_xll.BDP(bonds[[#This Row],[worksheet get]],bonds[[#Headers],[amt_outstanding]])</f>
        <v>200000000</v>
      </c>
      <c r="J184" s="2" t="str" cm="1">
        <f t="array" ref="J184">_xll.BDP(bonds[[#This Row],[worksheet get]],bonds[[#Headers],[industry_sector]])</f>
        <v>Financial</v>
      </c>
      <c r="K184" s="2" t="str">
        <f>bonds[[#This Row],[security name]]&amp;" nc-"&amp;RIGHT(YEAR(bonds[[#This Row],[nxt_call_dt]]),2)</f>
        <v>GYCGR 2 3/4 PERP nc-23</v>
      </c>
      <c r="L184" s="11" cm="1">
        <f t="array" ref="L184">_xll.BDP(bonds[[#This Row],[worksheet get]],bonds[[#Headers],[yas_ispread]])</f>
        <v>314.09741121571068</v>
      </c>
      <c r="M184" s="11" cm="1">
        <f t="array" ref="M184">_xll.BDP(bonds[[#This Row],[worksheet get]],bonds[[#Headers],[blp_i_sprd_mid]])</f>
        <v>313.94442749023438</v>
      </c>
      <c r="N184" s="2" t="str" cm="1">
        <f t="array" ref="N184">_xll.BDP(bonds[[#This Row],[worksheet get]],bonds[[#Headers],[rtg_moody]])</f>
        <v>Baa3</v>
      </c>
      <c r="O184" s="2" t="str" cm="1">
        <f t="array" ref="O184">_xll.BDP(bonds[[#This Row],[worksheet get]],bonds[[#Headers],[rtg_sp]])</f>
        <v>BBB-</v>
      </c>
      <c r="P184" s="2" t="str" cm="1">
        <f t="array" ref="P184">_xll.BDP(bonds[[#This Row],[worksheet get]],bonds[[#Headers],[bb_composite]])</f>
        <v>BBB-</v>
      </c>
      <c r="Q184" s="13" cm="1">
        <f t="array" ref="Q184">_xll.BDP(bonds[[#This Row],[worksheet get]],"interval_avg","calc_interval=30d","market_data_override=blp_i_sprd_mid")</f>
        <v>324.29174758300775</v>
      </c>
      <c r="R184" s="13" cm="1">
        <f t="array" ref="R184">_xll.BDP(bonds[[#This Row],[worksheet get]],"interval_std_dev","calc_interval=30d","market_data_override=blp_i_sprd_mid")</f>
        <v>28.32897000874414</v>
      </c>
      <c r="S184" s="13" cm="1">
        <f t="array" ref="S184">_xll.BDP(bonds[[#This Row],[worksheet get]],"interval_low","calc_interval=30d","market_data_override=blp_i_sprd_mid")</f>
        <v>286.83499999999998</v>
      </c>
      <c r="T184" s="13" cm="1">
        <f t="array" ref="T184">_xll.BDP(bonds[[#This Row],[worksheet get]],"interval_high","calc_interval=30d","market_data_override=blp_i_sprd_mid")</f>
        <v>397.41300000000001</v>
      </c>
      <c r="U184" s="13" t="str" cm="1">
        <f t="array" ref="U184">_xll.BDP(bonds[[#This Row],[worksheet get]],bonds[[#Headers],[green_bond_loan_indicator]])</f>
        <v>N</v>
      </c>
    </row>
    <row r="185" spans="1:21" x14ac:dyDescent="0.25">
      <c r="A185" s="2" t="s">
        <v>300</v>
      </c>
      <c r="B185" s="2" t="str" cm="1">
        <f t="array" ref="B185">_xll.BDP(bonds[[#This Row],[worksheet get]],bonds[[#Headers],[ID_ISIN]])</f>
        <v>XS1811181566</v>
      </c>
      <c r="C185" s="2" t="str" cm="1">
        <f t="array" ref="C185">_xll.BDP(bonds[[#This Row],[worksheet get]],bonds[[#Headers],[security name]])</f>
        <v>GYCGR 2 1/2 PERP</v>
      </c>
      <c r="D185" s="2" t="str" cm="1">
        <f t="array" ref="D185">_xll.BDP(bonds[[#This Row],[worksheet get]],bonds[[#Headers],[ticker]])</f>
        <v>GYCGR</v>
      </c>
      <c r="E185" s="2" cm="1">
        <f t="array" ref="E185">_xll.BDP(bonds[[#This Row],[worksheet get]],bonds[[#Headers],[coupon]])</f>
        <v>2.5</v>
      </c>
      <c r="F185" s="7" cm="1">
        <f t="array" ref="F185">_xll.BDP(bonds[[#This Row],[worksheet get]],bonds[[#Headers],[nxt_call_dt]])*1</f>
        <v>45131</v>
      </c>
      <c r="G185" s="2" t="str" cm="1">
        <f t="array" ref="G185">_xll.BDP(bonds[[#This Row],[worksheet get]],bonds[[#Headers],[mty_typ]])</f>
        <v>PERP/CALL</v>
      </c>
      <c r="H185" s="2" t="str" cm="1">
        <f t="array" ref="H185">_xll.BDP(bonds[[#This Row],[worksheet get]],bonds[[#Headers],[crncy]])</f>
        <v>EUR</v>
      </c>
      <c r="I185" s="8" cm="1">
        <f t="array" ref="I185">_xll.BDP(bonds[[#This Row],[worksheet get]],bonds[[#Headers],[amt_outstanding]])</f>
        <v>350000000</v>
      </c>
      <c r="J185" s="2" t="str" cm="1">
        <f t="array" ref="J185">_xll.BDP(bonds[[#This Row],[worksheet get]],bonds[[#Headers],[industry_sector]])</f>
        <v>Financial</v>
      </c>
      <c r="K185" s="2" t="str">
        <f>bonds[[#This Row],[security name]]&amp;" nc-"&amp;RIGHT(YEAR(bonds[[#This Row],[nxt_call_dt]]),2)</f>
        <v>GYCGR 2 1/2 PERP nc-23</v>
      </c>
      <c r="L185" s="11" cm="1">
        <f t="array" ref="L185">_xll.BDP(bonds[[#This Row],[worksheet get]],bonds[[#Headers],[yas_ispread]])</f>
        <v>325.52055448552102</v>
      </c>
      <c r="M185" s="11" cm="1">
        <f t="array" ref="M185">_xll.BDP(bonds[[#This Row],[worksheet get]],bonds[[#Headers],[blp_i_sprd_mid]])</f>
        <v>328.0244140625</v>
      </c>
      <c r="N185" s="2" t="str" cm="1">
        <f t="array" ref="N185">_xll.BDP(bonds[[#This Row],[worksheet get]],bonds[[#Headers],[rtg_moody]])</f>
        <v>Baa3</v>
      </c>
      <c r="O185" s="2" t="str" cm="1">
        <f t="array" ref="O185">_xll.BDP(bonds[[#This Row],[worksheet get]],bonds[[#Headers],[rtg_sp]])</f>
        <v>BBB-</v>
      </c>
      <c r="P185" s="2" t="str" cm="1">
        <f t="array" ref="P185">_xll.BDP(bonds[[#This Row],[worksheet get]],bonds[[#Headers],[bb_composite]])</f>
        <v>BBB-</v>
      </c>
      <c r="Q185" s="13" cm="1">
        <f t="array" ref="Q185">_xll.BDP(bonds[[#This Row],[worksheet get]],"interval_avg","calc_interval=30d","market_data_override=blp_i_sprd_mid")</f>
        <v>330.13835906575525</v>
      </c>
      <c r="R185" s="13" cm="1">
        <f t="array" ref="R185">_xll.BDP(bonds[[#This Row],[worksheet get]],"interval_std_dev","calc_interval=30d","market_data_override=blp_i_sprd_mid")</f>
        <v>22.672832839134283</v>
      </c>
      <c r="S185" s="13" cm="1">
        <f t="array" ref="S185">_xll.BDP(bonds[[#This Row],[worksheet get]],"interval_low","calc_interval=30d","market_data_override=blp_i_sprd_mid")</f>
        <v>287.92099999999999</v>
      </c>
      <c r="T185" s="13" cm="1">
        <f t="array" ref="T185">_xll.BDP(bonds[[#This Row],[worksheet get]],"interval_high","calc_interval=30d","market_data_override=blp_i_sprd_mid")</f>
        <v>396.459</v>
      </c>
      <c r="U185" s="13" t="str" cm="1">
        <f t="array" ref="U185">_xll.BDP(bonds[[#This Row],[worksheet get]],bonds[[#Headers],[green_bond_loan_indicator]])</f>
        <v>N</v>
      </c>
    </row>
    <row r="186" spans="1:21" x14ac:dyDescent="0.25">
      <c r="A186" s="2" t="s">
        <v>301</v>
      </c>
      <c r="B186" s="2" t="str" cm="1">
        <f t="array" ref="B186">_xll.BDP(bonds[[#This Row],[worksheet get]],bonds[[#Headers],[ID_ISIN]])</f>
        <v>XS1819537132</v>
      </c>
      <c r="C186" s="2" t="str" cm="1">
        <f t="array" ref="C186">_xll.BDP(bonds[[#This Row],[worksheet get]],bonds[[#Headers],[security name]])</f>
        <v>CPIPGR 4 3/8 PERP</v>
      </c>
      <c r="D186" s="2" t="str" cm="1">
        <f t="array" ref="D186">_xll.BDP(bonds[[#This Row],[worksheet get]],bonds[[#Headers],[ticker]])</f>
        <v>CPIPGR</v>
      </c>
      <c r="E186" s="2" cm="1">
        <f t="array" ref="E186">_xll.BDP(bonds[[#This Row],[worksheet get]],bonds[[#Headers],[coupon]])</f>
        <v>4.375</v>
      </c>
      <c r="F186" s="7" cm="1">
        <f t="array" ref="F186">_xll.BDP(bonds[[#This Row],[worksheet get]],bonds[[#Headers],[nxt_call_dt]])*1</f>
        <v>45147</v>
      </c>
      <c r="G186" s="2" t="str" cm="1">
        <f t="array" ref="G186">_xll.BDP(bonds[[#This Row],[worksheet get]],bonds[[#Headers],[mty_typ]])</f>
        <v>PERP/CALL</v>
      </c>
      <c r="H186" s="2" t="str" cm="1">
        <f t="array" ref="H186">_xll.BDP(bonds[[#This Row],[worksheet get]],bonds[[#Headers],[crncy]])</f>
        <v>EUR</v>
      </c>
      <c r="I186" s="8" cm="1">
        <f t="array" ref="I186">_xll.BDP(bonds[[#This Row],[worksheet get]],bonds[[#Headers],[amt_outstanding]])</f>
        <v>550000000</v>
      </c>
      <c r="J186" s="2" t="str" cm="1">
        <f t="array" ref="J186">_xll.BDP(bonds[[#This Row],[worksheet get]],bonds[[#Headers],[industry_sector]])</f>
        <v>Financial</v>
      </c>
      <c r="K186" s="2" t="str">
        <f>bonds[[#This Row],[security name]]&amp;" nc-"&amp;RIGHT(YEAR(bonds[[#This Row],[nxt_call_dt]]),2)</f>
        <v>CPIPGR 4 3/8 PERP nc-23</v>
      </c>
      <c r="L186" s="11" cm="1">
        <f t="array" ref="L186">_xll.BDP(bonds[[#This Row],[worksheet get]],bonds[[#Headers],[yas_ispread]])</f>
        <v>540.83480941054268</v>
      </c>
      <c r="M186" s="11" cm="1">
        <f t="array" ref="M186">_xll.BDP(bonds[[#This Row],[worksheet get]],bonds[[#Headers],[blp_i_sprd_mid]])</f>
        <v>548.72906494140625</v>
      </c>
      <c r="N186" s="2" t="str" cm="1">
        <f t="array" ref="N186">_xll.BDP(bonds[[#This Row],[worksheet get]],bonds[[#Headers],[rtg_moody]])</f>
        <v>Ba1</v>
      </c>
      <c r="O186" s="2" t="str" cm="1">
        <f t="array" ref="O186">_xll.BDP(bonds[[#This Row],[worksheet get]],bonds[[#Headers],[rtg_sp]])</f>
        <v>BB+</v>
      </c>
      <c r="P186" s="2" t="str" cm="1">
        <f t="array" ref="P186">_xll.BDP(bonds[[#This Row],[worksheet get]],bonds[[#Headers],[bb_composite]])</f>
        <v>BB+</v>
      </c>
      <c r="Q186" s="13" cm="1">
        <f t="array" ref="Q186">_xll.BDP(bonds[[#This Row],[worksheet get]],"interval_avg","calc_interval=30d","market_data_override=blp_i_sprd_mid")</f>
        <v>561.23496883138023</v>
      </c>
      <c r="R186" s="13" cm="1">
        <f t="array" ref="R186">_xll.BDP(bonds[[#This Row],[worksheet get]],"interval_std_dev","calc_interval=30d","market_data_override=blp_i_sprd_mid")</f>
        <v>55.050068608012801</v>
      </c>
      <c r="S186" s="13" cm="1">
        <f t="array" ref="S186">_xll.BDP(bonds[[#This Row],[worksheet get]],"interval_low","calc_interval=30d","market_data_override=blp_i_sprd_mid")</f>
        <v>489.16500000000002</v>
      </c>
      <c r="T186" s="13" cm="1">
        <f t="array" ref="T186">_xll.BDP(bonds[[#This Row],[worksheet get]],"interval_high","calc_interval=30d","market_data_override=blp_i_sprd_mid")</f>
        <v>697.76599999999996</v>
      </c>
      <c r="U186" s="13" t="str" cm="1">
        <f t="array" ref="U186">_xll.BDP(bonds[[#This Row],[worksheet get]],bonds[[#Headers],[green_bond_loan_indicator]])</f>
        <v>N</v>
      </c>
    </row>
    <row r="187" spans="1:21" x14ac:dyDescent="0.25">
      <c r="A187" s="2" t="s">
        <v>302</v>
      </c>
      <c r="B187" s="2" t="str" cm="1">
        <f t="array" ref="B187">_xll.BDP(bonds[[#This Row],[worksheet get]],bonds[[#Headers],[ID_ISIN]])</f>
        <v>XS1982704824</v>
      </c>
      <c r="C187" s="2" t="str" cm="1">
        <f t="array" ref="C187">_xll.BDP(bonds[[#This Row],[worksheet get]],bonds[[#Headers],[security name]])</f>
        <v>CPIPGR 4 7/8 PERP</v>
      </c>
      <c r="D187" s="2" t="str" cm="1">
        <f t="array" ref="D187">_xll.BDP(bonds[[#This Row],[worksheet get]],bonds[[#Headers],[ticker]])</f>
        <v>CPIPGR</v>
      </c>
      <c r="E187" s="2" cm="1">
        <f t="array" ref="E187">_xll.BDP(bonds[[#This Row],[worksheet get]],bonds[[#Headers],[coupon]])</f>
        <v>4.875</v>
      </c>
      <c r="F187" s="7" cm="1">
        <f t="array" ref="F187">_xll.BDP(bonds[[#This Row],[worksheet get]],bonds[[#Headers],[nxt_call_dt]])*1</f>
        <v>45854</v>
      </c>
      <c r="G187" s="2" t="str" cm="1">
        <f t="array" ref="G187">_xll.BDP(bonds[[#This Row],[worksheet get]],bonds[[#Headers],[mty_typ]])</f>
        <v>PERP/CALL</v>
      </c>
      <c r="H187" s="2" t="str" cm="1">
        <f t="array" ref="H187">_xll.BDP(bonds[[#This Row],[worksheet get]],bonds[[#Headers],[crncy]])</f>
        <v>EUR</v>
      </c>
      <c r="I187" s="8" cm="1">
        <f t="array" ref="I187">_xll.BDP(bonds[[#This Row],[worksheet get]],bonds[[#Headers],[amt_outstanding]])</f>
        <v>550000000</v>
      </c>
      <c r="J187" s="2" t="str" cm="1">
        <f t="array" ref="J187">_xll.BDP(bonds[[#This Row],[worksheet get]],bonds[[#Headers],[industry_sector]])</f>
        <v>Financial</v>
      </c>
      <c r="K187" s="2" t="str">
        <f>bonds[[#This Row],[security name]]&amp;" nc-"&amp;RIGHT(YEAR(bonds[[#This Row],[nxt_call_dt]]),2)</f>
        <v>CPIPGR 4 7/8 PERP nc-25</v>
      </c>
      <c r="L187" s="11" cm="1">
        <f t="array" ref="L187">_xll.BDP(bonds[[#This Row],[worksheet get]],bonds[[#Headers],[yas_ispread]])</f>
        <v>554.18657942723155</v>
      </c>
      <c r="M187" s="11" cm="1">
        <f t="array" ref="M187">_xll.BDP(bonds[[#This Row],[worksheet get]],bonds[[#Headers],[blp_i_sprd_mid]])</f>
        <v>556.5550537109375</v>
      </c>
      <c r="N187" s="2" t="str" cm="1">
        <f t="array" ref="N187">_xll.BDP(bonds[[#This Row],[worksheet get]],bonds[[#Headers],[rtg_moody]])</f>
        <v>Ba1</v>
      </c>
      <c r="O187" s="2" t="str" cm="1">
        <f t="array" ref="O187">_xll.BDP(bonds[[#This Row],[worksheet get]],bonds[[#Headers],[rtg_sp]])</f>
        <v>BB+</v>
      </c>
      <c r="P187" s="2" t="str" cm="1">
        <f t="array" ref="P187">_xll.BDP(bonds[[#This Row],[worksheet get]],bonds[[#Headers],[bb_composite]])</f>
        <v>BB+</v>
      </c>
      <c r="Q187" s="13" cm="1">
        <f t="array" ref="Q187">_xll.BDP(bonds[[#This Row],[worksheet get]],"interval_avg","calc_interval=30d","market_data_override=blp_i_sprd_mid")</f>
        <v>584.95124480794277</v>
      </c>
      <c r="R187" s="13" cm="1">
        <f t="array" ref="R187">_xll.BDP(bonds[[#This Row],[worksheet get]],"interval_std_dev","calc_interval=30d","market_data_override=blp_i_sprd_mid")</f>
        <v>47.922064944237768</v>
      </c>
      <c r="S187" s="13" cm="1">
        <f t="array" ref="S187">_xll.BDP(bonds[[#This Row],[worksheet get]],"interval_low","calc_interval=30d","market_data_override=blp_i_sprd_mid")</f>
        <v>543.25800000000004</v>
      </c>
      <c r="T187" s="13" cm="1">
        <f t="array" ref="T187">_xll.BDP(bonds[[#This Row],[worksheet get]],"interval_high","calc_interval=30d","market_data_override=blp_i_sprd_mid")</f>
        <v>712.53800000000001</v>
      </c>
      <c r="U187" s="13" t="str" cm="1">
        <f t="array" ref="U187">_xll.BDP(bonds[[#This Row],[worksheet get]],bonds[[#Headers],[green_bond_loan_indicator]])</f>
        <v>N</v>
      </c>
    </row>
    <row r="188" spans="1:21" x14ac:dyDescent="0.25">
      <c r="A188" s="2" t="s">
        <v>303</v>
      </c>
      <c r="B188" s="2" t="str" cm="1">
        <f t="array" ref="B188">_xll.BDP(bonds[[#This Row],[worksheet get]],bonds[[#Headers],[ID_ISIN]])</f>
        <v>XS1934875219</v>
      </c>
      <c r="C188" s="2" t="str" cm="1">
        <f t="array" ref="C188">_xll.BDP(bonds[[#This Row],[worksheet get]],bonds[[#Headers],[security name]])</f>
        <v>JUSTLN 9 3/8 PERP</v>
      </c>
      <c r="D188" s="2" t="str" cm="1">
        <f t="array" ref="D188">_xll.BDP(bonds[[#This Row],[worksheet get]],bonds[[#Headers],[ticker]])</f>
        <v>JUSTLN</v>
      </c>
      <c r="E188" s="2" cm="1">
        <f t="array" ref="E188">_xll.BDP(bonds[[#This Row],[worksheet get]],bonds[[#Headers],[coupon]])</f>
        <v>9.375</v>
      </c>
      <c r="F188" s="7" cm="1">
        <f t="array" ref="F188">_xll.BDP(bonds[[#This Row],[worksheet get]],bonds[[#Headers],[nxt_call_dt]])*1</f>
        <v>45408</v>
      </c>
      <c r="G188" s="2" t="str" cm="1">
        <f t="array" ref="G188">_xll.BDP(bonds[[#This Row],[worksheet get]],bonds[[#Headers],[mty_typ]])</f>
        <v>PERP/CALL</v>
      </c>
      <c r="H188" s="2" t="str" cm="1">
        <f t="array" ref="H188">_xll.BDP(bonds[[#This Row],[worksheet get]],bonds[[#Headers],[crncy]])</f>
        <v>GBP</v>
      </c>
      <c r="I188" s="8" cm="1">
        <f t="array" ref="I188">_xll.BDP(bonds[[#This Row],[worksheet get]],bonds[[#Headers],[amt_outstanding]])</f>
        <v>300000000</v>
      </c>
      <c r="J188" s="2" t="str" cm="1">
        <f t="array" ref="J188">_xll.BDP(bonds[[#This Row],[worksheet get]],bonds[[#Headers],[industry_sector]])</f>
        <v>Financial</v>
      </c>
      <c r="K188" s="2" t="str">
        <f>bonds[[#This Row],[security name]]&amp;" nc-"&amp;RIGHT(YEAR(bonds[[#This Row],[nxt_call_dt]]),2)</f>
        <v>JUSTLN 9 3/8 PERP nc-24</v>
      </c>
      <c r="L188" s="11" cm="1">
        <f t="array" ref="L188">_xll.BDP(bonds[[#This Row],[worksheet get]],bonds[[#Headers],[yas_ispread]])</f>
        <v>1058.9680559399351</v>
      </c>
      <c r="M188" s="11" cm="1">
        <f t="array" ref="M188">_xll.BDP(bonds[[#This Row],[worksheet get]],bonds[[#Headers],[blp_i_sprd_mid]])</f>
        <v>1058.5728759765625</v>
      </c>
      <c r="N188" s="2" t="str" cm="1">
        <f t="array" ref="N188">_xll.BDP(bonds[[#This Row],[worksheet get]],bonds[[#Headers],[rtg_moody]])</f>
        <v>#N/A N/A</v>
      </c>
      <c r="O188" s="2" t="str" cm="1">
        <f t="array" ref="O188">_xll.BDP(bonds[[#This Row],[worksheet get]],bonds[[#Headers],[rtg_sp]])</f>
        <v>#N/A N/A</v>
      </c>
      <c r="P188" s="2" t="str" cm="1">
        <f t="array" ref="P188">_xll.BDP(bonds[[#This Row],[worksheet get]],bonds[[#Headers],[bb_composite]])</f>
        <v>NR</v>
      </c>
      <c r="Q188" s="13" cm="1">
        <f t="array" ref="Q188">_xll.BDP(bonds[[#This Row],[worksheet get]],"interval_avg","calc_interval=30d","market_data_override=blp_i_sprd_mid")</f>
        <v>1081.0903214285715</v>
      </c>
      <c r="R188" s="13" cm="1">
        <f t="array" ref="R188">_xll.BDP(bonds[[#This Row],[worksheet get]],"interval_std_dev","calc_interval=30d","market_data_override=blp_i_sprd_mid")</f>
        <v>16.128146505648797</v>
      </c>
      <c r="S188" s="13" cm="1">
        <f t="array" ref="S188">_xll.BDP(bonds[[#This Row],[worksheet get]],"interval_low","calc_interval=30d","market_data_override=blp_i_sprd_mid")</f>
        <v>1044.317</v>
      </c>
      <c r="T188" s="13" cm="1">
        <f t="array" ref="T188">_xll.BDP(bonds[[#This Row],[worksheet get]],"interval_high","calc_interval=30d","market_data_override=blp_i_sprd_mid")</f>
        <v>1111.01</v>
      </c>
      <c r="U188" s="13" t="str" cm="1">
        <f t="array" ref="U188">_xll.BDP(bonds[[#This Row],[worksheet get]],bonds[[#Headers],[green_bond_loan_indicator]])</f>
        <v>N</v>
      </c>
    </row>
    <row r="189" spans="1:21" x14ac:dyDescent="0.25">
      <c r="A189" s="2" t="s">
        <v>304</v>
      </c>
      <c r="B189" s="2" t="str" cm="1">
        <f t="array" ref="B189">_xll.BDP(bonds[[#This Row],[worksheet get]],bonds[[#Headers],[ID_ISIN]])</f>
        <v>XS0222524372</v>
      </c>
      <c r="C189" s="2" t="str" cm="1">
        <f t="array" ref="C189">_xll.BDP(bonds[[#This Row],[worksheet get]],bonds[[#Headers],[security name]])</f>
        <v>SZUGR Float PERP</v>
      </c>
      <c r="D189" s="2" t="str" cm="1">
        <f t="array" ref="D189">_xll.BDP(bonds[[#This Row],[worksheet get]],bonds[[#Headers],[ticker]])</f>
        <v>SZUGR</v>
      </c>
      <c r="E189" s="2" cm="1">
        <f t="array" ref="E189">_xll.BDP(bonds[[#This Row],[worksheet get]],bonds[[#Headers],[coupon]])</f>
        <v>2.6970000000000001</v>
      </c>
      <c r="F189" s="7" cm="1">
        <f t="array" ref="F189">_xll.BDP(bonds[[#This Row],[worksheet get]],bonds[[#Headers],[nxt_call_dt]])*1</f>
        <v>44104</v>
      </c>
      <c r="G189" s="2" t="str" cm="1">
        <f t="array" ref="G189">_xll.BDP(bonds[[#This Row],[worksheet get]],bonds[[#Headers],[mty_typ]])</f>
        <v>PERP/CALL</v>
      </c>
      <c r="H189" s="2" t="str" cm="1">
        <f t="array" ref="H189">_xll.BDP(bonds[[#This Row],[worksheet get]],bonds[[#Headers],[crncy]])</f>
        <v>EUR</v>
      </c>
      <c r="I189" s="8" cm="1">
        <f t="array" ref="I189">_xll.BDP(bonds[[#This Row],[worksheet get]],bonds[[#Headers],[amt_outstanding]])</f>
        <v>700000000</v>
      </c>
      <c r="J189" s="2" t="str" cm="1">
        <f t="array" ref="J189">_xll.BDP(bonds[[#This Row],[worksheet get]],bonds[[#Headers],[industry_sector]])</f>
        <v>Consumer, Non-cyclical</v>
      </c>
      <c r="K189" s="2" t="str">
        <f>bonds[[#This Row],[security name]]&amp;" nc-"&amp;RIGHT(YEAR(bonds[[#This Row],[nxt_call_dt]]),2)</f>
        <v>SZUGR Float PERP nc-20</v>
      </c>
      <c r="L189" s="11" t="str" cm="1">
        <f t="array" ref="L189">_xll.BDP(bonds[[#This Row],[worksheet get]],bonds[[#Headers],[yas_ispread]])</f>
        <v>#N/A N/A</v>
      </c>
      <c r="M189" s="11" t="str" cm="1">
        <f t="array" ref="M189">_xll.BDP(bonds[[#This Row],[worksheet get]],bonds[[#Headers],[blp_i_sprd_mid]])</f>
        <v>#N/A N/A</v>
      </c>
      <c r="N189" s="2" t="str" cm="1">
        <f t="array" ref="N189">_xll.BDP(bonds[[#This Row],[worksheet get]],bonds[[#Headers],[rtg_moody]])</f>
        <v>B2</v>
      </c>
      <c r="O189" s="2" t="str" cm="1">
        <f t="array" ref="O189">_xll.BDP(bonds[[#This Row],[worksheet get]],bonds[[#Headers],[rtg_sp]])</f>
        <v>B+</v>
      </c>
      <c r="P189" s="2" t="str" cm="1">
        <f t="array" ref="P189">_xll.BDP(bonds[[#This Row],[worksheet get]],bonds[[#Headers],[bb_composite]])</f>
        <v>B</v>
      </c>
      <c r="Q189" s="13" t="str" cm="1">
        <f t="array" ref="Q189">_xll.BDP(bonds[[#This Row],[worksheet get]],"interval_avg","calc_interval=30d","market_data_override=blp_i_sprd_mid")</f>
        <v>#N/A N/A</v>
      </c>
      <c r="R189" s="13" t="str" cm="1">
        <f t="array" ref="R189">_xll.BDP(bonds[[#This Row],[worksheet get]],"interval_std_dev","calc_interval=30d","market_data_override=blp_i_sprd_mid")</f>
        <v>#N/A N/A</v>
      </c>
      <c r="S189" s="13" t="str" cm="1">
        <f t="array" ref="S189">_xll.BDP(bonds[[#This Row],[worksheet get]],"interval_low","calc_interval=30d","market_data_override=blp_i_sprd_mid")</f>
        <v>#N/A N/A</v>
      </c>
      <c r="T189" s="13" t="str" cm="1">
        <f t="array" ref="T189">_xll.BDP(bonds[[#This Row],[worksheet get]],"interval_high","calc_interval=30d","market_data_override=blp_i_sprd_mid")</f>
        <v>#N/A N/A</v>
      </c>
      <c r="U189" s="13" t="str" cm="1">
        <f t="array" ref="U189">_xll.BDP(bonds[[#This Row],[worksheet get]],bonds[[#Headers],[green_bond_loan_indicator]])</f>
        <v>N</v>
      </c>
    </row>
    <row r="190" spans="1:21" x14ac:dyDescent="0.25">
      <c r="A190" s="2" t="s">
        <v>305</v>
      </c>
      <c r="B190" s="2" t="str" cm="1">
        <f t="array" ref="B190">_xll.BDP(bonds[[#This Row],[worksheet get]],bonds[[#Headers],[ID_ISIN]])</f>
        <v>FR0011606169</v>
      </c>
      <c r="C190" s="2" t="str" cm="1">
        <f t="array" ref="C190">_xll.BDP(bonds[[#This Row],[worksheet get]],bonds[[#Headers],[security name]])</f>
        <v>COFP 3.992 PERP</v>
      </c>
      <c r="D190" s="2" t="str" cm="1">
        <f t="array" ref="D190">_xll.BDP(bonds[[#This Row],[worksheet get]],bonds[[#Headers],[ticker]])</f>
        <v>COFP</v>
      </c>
      <c r="E190" s="2" cm="1">
        <f t="array" ref="E190">_xll.BDP(bonds[[#This Row],[worksheet get]],bonds[[#Headers],[coupon]])</f>
        <v>3.992</v>
      </c>
      <c r="F190" s="7" cm="1">
        <f t="array" ref="F190">_xll.BDP(bonds[[#This Row],[worksheet get]],bonds[[#Headers],[nxt_call_dt]])*1</f>
        <v>45322</v>
      </c>
      <c r="G190" s="2" t="str" cm="1">
        <f t="array" ref="G190">_xll.BDP(bonds[[#This Row],[worksheet get]],bonds[[#Headers],[mty_typ]])</f>
        <v>PERP/CALL</v>
      </c>
      <c r="H190" s="2" t="str" cm="1">
        <f t="array" ref="H190">_xll.BDP(bonds[[#This Row],[worksheet get]],bonds[[#Headers],[crncy]])</f>
        <v>EUR</v>
      </c>
      <c r="I190" s="8" cm="1">
        <f t="array" ref="I190">_xll.BDP(bonds[[#This Row],[worksheet get]],bonds[[#Headers],[amt_outstanding]])</f>
        <v>750000000</v>
      </c>
      <c r="J190" s="2" t="str" cm="1">
        <f t="array" ref="J190">_xll.BDP(bonds[[#This Row],[worksheet get]],bonds[[#Headers],[industry_sector]])</f>
        <v>Consumer, Non-cyclical</v>
      </c>
      <c r="K190" s="2" t="str">
        <f>bonds[[#This Row],[security name]]&amp;" nc-"&amp;RIGHT(YEAR(bonds[[#This Row],[nxt_call_dt]]),2)</f>
        <v>COFP 3.992 PERP nc-24</v>
      </c>
      <c r="L190" s="11" cm="1">
        <f t="array" ref="L190">_xll.BDP(bonds[[#This Row],[worksheet get]],bonds[[#Headers],[yas_ispread]])</f>
        <v>2760.8268846465048</v>
      </c>
      <c r="M190" s="11" cm="1">
        <f t="array" ref="M190">_xll.BDP(bonds[[#This Row],[worksheet get]],bonds[[#Headers],[blp_i_sprd_mid]])</f>
        <v>2760.4619140625</v>
      </c>
      <c r="N190" s="2" t="str" cm="1">
        <f t="array" ref="N190">_xll.BDP(bonds[[#This Row],[worksheet get]],bonds[[#Headers],[rtg_moody]])</f>
        <v>Caa1</v>
      </c>
      <c r="O190" s="2" t="str" cm="1">
        <f t="array" ref="O190">_xll.BDP(bonds[[#This Row],[worksheet get]],bonds[[#Headers],[rtg_sp]])</f>
        <v>CCC</v>
      </c>
      <c r="P190" s="2" t="str" cm="1">
        <f t="array" ref="P190">_xll.BDP(bonds[[#This Row],[worksheet get]],bonds[[#Headers],[bb_composite]])</f>
        <v>CCC</v>
      </c>
      <c r="Q190" s="13" cm="1">
        <f t="array" ref="Q190">_xll.BDP(bonds[[#This Row],[worksheet get]],"interval_avg","calc_interval=30d","market_data_override=blp_i_sprd_mid")</f>
        <v>2987.6886551724137</v>
      </c>
      <c r="R190" s="13" cm="1">
        <f t="array" ref="R190">_xll.BDP(bonds[[#This Row],[worksheet get]],"interval_std_dev","calc_interval=30d","market_data_override=blp_i_sprd_mid")</f>
        <v>145.50715874099404</v>
      </c>
      <c r="S190" s="13" cm="1">
        <f t="array" ref="S190">_xll.BDP(bonds[[#This Row],[worksheet get]],"interval_low","calc_interval=30d","market_data_override=blp_i_sprd_mid")</f>
        <v>2815.404</v>
      </c>
      <c r="T190" s="13" cm="1">
        <f t="array" ref="T190">_xll.BDP(bonds[[#This Row],[worksheet get]],"interval_high","calc_interval=30d","market_data_override=blp_i_sprd_mid")</f>
        <v>3259.174</v>
      </c>
      <c r="U190" s="13" t="str" cm="1">
        <f t="array" ref="U190">_xll.BDP(bonds[[#This Row],[worksheet get]],bonds[[#Headers],[green_bond_loan_indicator]])</f>
        <v>N</v>
      </c>
    </row>
    <row r="191" spans="1:21" x14ac:dyDescent="0.25">
      <c r="A191" s="2" t="s">
        <v>306</v>
      </c>
      <c r="B191" s="2" t="str" cm="1">
        <f t="array" ref="B191">_xll.BDP(bonds[[#This Row],[worksheet get]],bonds[[#Headers],[ID_ISIN]])</f>
        <v>XS1268050397</v>
      </c>
      <c r="C191" s="2" t="str" cm="1">
        <f t="array" ref="C191">_xll.BDP(bonds[[#This Row],[worksheet get]],bonds[[#Headers],[security name]])</f>
        <v>SBRYLN 6 1/2 PERP</v>
      </c>
      <c r="D191" s="2" t="str" cm="1">
        <f t="array" ref="D191">_xll.BDP(bonds[[#This Row],[worksheet get]],bonds[[#Headers],[ticker]])</f>
        <v>SBRYLN</v>
      </c>
      <c r="E191" s="2" cm="1">
        <f t="array" ref="E191">_xll.BDP(bonds[[#This Row],[worksheet get]],bonds[[#Headers],[coupon]])</f>
        <v>6.5</v>
      </c>
      <c r="F191" s="7" cm="1">
        <f t="array" ref="F191">_xll.BDP(bonds[[#This Row],[worksheet get]],bonds[[#Headers],[nxt_call_dt]])*1</f>
        <v>44042</v>
      </c>
      <c r="G191" s="2" t="str" cm="1">
        <f t="array" ref="G191">_xll.BDP(bonds[[#This Row],[worksheet get]],bonds[[#Headers],[mty_typ]])</f>
        <v>PERP/CALL</v>
      </c>
      <c r="H191" s="2" t="str" cm="1">
        <f t="array" ref="H191">_xll.BDP(bonds[[#This Row],[worksheet get]],bonds[[#Headers],[crncy]])</f>
        <v>GBP</v>
      </c>
      <c r="I191" s="8" cm="1">
        <f t="array" ref="I191">_xll.BDP(bonds[[#This Row],[worksheet get]],bonds[[#Headers],[amt_outstanding]])</f>
        <v>250000000</v>
      </c>
      <c r="J191" s="2" t="str" cm="1">
        <f t="array" ref="J191">_xll.BDP(bonds[[#This Row],[worksheet get]],bonds[[#Headers],[industry_sector]])</f>
        <v>Consumer, Non-cyclical</v>
      </c>
      <c r="K191" s="2" t="str">
        <f>bonds[[#This Row],[security name]]&amp;" nc-"&amp;RIGHT(YEAR(bonds[[#This Row],[nxt_call_dt]]),2)</f>
        <v>SBRYLN 6 1/2 PERP nc-20</v>
      </c>
      <c r="L191" s="11" cm="1">
        <f t="array" ref="L191">_xll.BDP(bonds[[#This Row],[worksheet get]],bonds[[#Headers],[yas_ispread]])</f>
        <v>8.8158498908559313</v>
      </c>
      <c r="M191" s="11" cm="1">
        <f t="array" ref="M191">_xll.BDP(bonds[[#This Row],[worksheet get]],bonds[[#Headers],[blp_i_sprd_mid]])</f>
        <v>6.4036335945129395</v>
      </c>
      <c r="N191" s="2" t="str" cm="1">
        <f t="array" ref="N191">_xll.BDP(bonds[[#This Row],[worksheet get]],bonds[[#Headers],[rtg_moody]])</f>
        <v>#N/A N/A</v>
      </c>
      <c r="O191" s="2" t="str" cm="1">
        <f t="array" ref="O191">_xll.BDP(bonds[[#This Row],[worksheet get]],bonds[[#Headers],[rtg_sp]])</f>
        <v>#N/A N/A</v>
      </c>
      <c r="P191" s="2" t="str" cm="1">
        <f t="array" ref="P191">_xll.BDP(bonds[[#This Row],[worksheet get]],bonds[[#Headers],[bb_composite]])</f>
        <v>#N/A N/A</v>
      </c>
      <c r="Q191" s="13" cm="1">
        <f t="array" ref="Q191">_xll.BDP(bonds[[#This Row],[worksheet get]],"interval_avg","calc_interval=30d","market_data_override=blp_i_sprd_mid")</f>
        <v>201.18007142857141</v>
      </c>
      <c r="R191" s="13" cm="1">
        <f t="array" ref="R191">_xll.BDP(bonds[[#This Row],[worksheet get]],"interval_std_dev","calc_interval=30d","market_data_override=blp_i_sprd_mid")</f>
        <v>94.797791339691031</v>
      </c>
      <c r="S191" s="13" cm="1">
        <f t="array" ref="S191">_xll.BDP(bonds[[#This Row],[worksheet get]],"interval_low","calc_interval=30d","market_data_override=blp_i_sprd_mid")</f>
        <v>2.4260000000000002</v>
      </c>
      <c r="T191" s="13" cm="1">
        <f t="array" ref="T191">_xll.BDP(bonds[[#This Row],[worksheet get]],"interval_high","calc_interval=30d","market_data_override=blp_i_sprd_mid")</f>
        <v>397.44099999999997</v>
      </c>
      <c r="U191" s="13" t="str" cm="1">
        <f t="array" ref="U191">_xll.BDP(bonds[[#This Row],[worksheet get]],bonds[[#Headers],[green_bond_loan_indicator]])</f>
        <v>N</v>
      </c>
    </row>
    <row r="192" spans="1:21" x14ac:dyDescent="0.25">
      <c r="A192" s="2" t="s">
        <v>307</v>
      </c>
      <c r="B192" s="2" t="str" cm="1">
        <f t="array" ref="B192">_xll.BDP(bonds[[#This Row],[worksheet get]],bonds[[#Headers],[ID_ISIN]])</f>
        <v>DE000A1ZN206</v>
      </c>
      <c r="C192" s="2" t="str" cm="1">
        <f t="array" ref="C192">_xll.BDP(bonds[[#This Row],[worksheet get]],bonds[[#Headers],[security name]])</f>
        <v>WIEAV 5 PERP</v>
      </c>
      <c r="D192" s="2" t="str" cm="1">
        <f t="array" ref="D192">_xll.BDP(bonds[[#This Row],[worksheet get]],bonds[[#Headers],[ticker]])</f>
        <v>WIEAV</v>
      </c>
      <c r="E192" s="2" cm="1">
        <f t="array" ref="E192">_xll.BDP(bonds[[#This Row],[worksheet get]],bonds[[#Headers],[coupon]])</f>
        <v>5</v>
      </c>
      <c r="F192" s="7" cm="1">
        <f t="array" ref="F192">_xll.BDP(bonds[[#This Row],[worksheet get]],bonds[[#Headers],[nxt_call_dt]])*1</f>
        <v>44236</v>
      </c>
      <c r="G192" s="2" t="str" cm="1">
        <f t="array" ref="G192">_xll.BDP(bonds[[#This Row],[worksheet get]],bonds[[#Headers],[mty_typ]])</f>
        <v>PERP/CALL</v>
      </c>
      <c r="H192" s="2" t="str" cm="1">
        <f t="array" ref="H192">_xll.BDP(bonds[[#This Row],[worksheet get]],bonds[[#Headers],[crncy]])</f>
        <v>EUR</v>
      </c>
      <c r="I192" s="8" cm="1">
        <f t="array" ref="I192">_xll.BDP(bonds[[#This Row],[worksheet get]],bonds[[#Headers],[amt_outstanding]])</f>
        <v>222230000</v>
      </c>
      <c r="J192" s="2" t="str" cm="1">
        <f t="array" ref="J192">_xll.BDP(bonds[[#This Row],[worksheet get]],bonds[[#Headers],[industry_sector]])</f>
        <v>Industrial</v>
      </c>
      <c r="K192" s="2" t="str">
        <f>bonds[[#This Row],[security name]]&amp;" nc-"&amp;RIGHT(YEAR(bonds[[#This Row],[nxt_call_dt]]),2)</f>
        <v>WIEAV 5 PERP nc-21</v>
      </c>
      <c r="L192" s="11" cm="1">
        <f t="array" ref="L192">_xll.BDP(bonds[[#This Row],[worksheet get]],bonds[[#Headers],[yas_ispread]])</f>
        <v>416.73915974942497</v>
      </c>
      <c r="M192" s="11" cm="1">
        <f t="array" ref="M192">_xll.BDP(bonds[[#This Row],[worksheet get]],bonds[[#Headers],[blp_i_sprd_mid]])</f>
        <v>411.39950561523438</v>
      </c>
      <c r="N192" s="2" t="str" cm="1">
        <f t="array" ref="N192">_xll.BDP(bonds[[#This Row],[worksheet get]],bonds[[#Headers],[rtg_moody]])</f>
        <v>Ba3</v>
      </c>
      <c r="O192" s="2" t="str" cm="1">
        <f t="array" ref="O192">_xll.BDP(bonds[[#This Row],[worksheet get]],bonds[[#Headers],[rtg_sp]])</f>
        <v>#N/A N/A</v>
      </c>
      <c r="P192" s="2" t="str" cm="1">
        <f t="array" ref="P192">_xll.BDP(bonds[[#This Row],[worksheet get]],bonds[[#Headers],[bb_composite]])</f>
        <v>NR</v>
      </c>
      <c r="Q192" s="13" cm="1">
        <f t="array" ref="Q192">_xll.BDP(bonds[[#This Row],[worksheet get]],"interval_avg","calc_interval=30d","market_data_override=blp_i_sprd_mid")</f>
        <v>482.11165517241386</v>
      </c>
      <c r="R192" s="13" cm="1">
        <f t="array" ref="R192">_xll.BDP(bonds[[#This Row],[worksheet get]],"interval_std_dev","calc_interval=30d","market_data_override=blp_i_sprd_mid")</f>
        <v>72.621461297743835</v>
      </c>
      <c r="S192" s="13" cm="1">
        <f t="array" ref="S192">_xll.BDP(bonds[[#This Row],[worksheet get]],"interval_low","calc_interval=30d","market_data_override=blp_i_sprd_mid")</f>
        <v>412.178</v>
      </c>
      <c r="T192" s="13" cm="1">
        <f t="array" ref="T192">_xll.BDP(bonds[[#This Row],[worksheet get]],"interval_high","calc_interval=30d","market_data_override=blp_i_sprd_mid")</f>
        <v>625.71199999999999</v>
      </c>
      <c r="U192" s="13" t="str" cm="1">
        <f t="array" ref="U192">_xll.BDP(bonds[[#This Row],[worksheet get]],bonds[[#Headers],[green_bond_loan_indicator]])</f>
        <v>N</v>
      </c>
    </row>
    <row r="193" spans="1:21" x14ac:dyDescent="0.25">
      <c r="A193" s="2" t="s">
        <v>308</v>
      </c>
      <c r="B193" s="2" t="str" cm="1">
        <f t="array" ref="B193">_xll.BDP(bonds[[#This Row],[worksheet get]],bonds[[#Headers],[ID_ISIN]])</f>
        <v>XS1582433428</v>
      </c>
      <c r="C193" s="2" t="str" cm="1">
        <f t="array" ref="C193">_xll.BDP(bonds[[#This Row],[worksheet get]],bonds[[#Headers],[security name]])</f>
        <v>TRAFIG 6 7/8 PERP</v>
      </c>
      <c r="D193" s="2" t="str" cm="1">
        <f t="array" ref="D193">_xll.BDP(bonds[[#This Row],[worksheet get]],bonds[[#Headers],[ticker]])</f>
        <v>TRAFIG</v>
      </c>
      <c r="E193" s="2" cm="1">
        <f t="array" ref="E193">_xll.BDP(bonds[[#This Row],[worksheet get]],bonds[[#Headers],[coupon]])</f>
        <v>6.875</v>
      </c>
      <c r="F193" s="7" cm="1">
        <f t="array" ref="F193">_xll.BDP(bonds[[#This Row],[worksheet get]],bonds[[#Headers],[nxt_call_dt]])*1</f>
        <v>44552</v>
      </c>
      <c r="G193" s="2" t="str" cm="1">
        <f t="array" ref="G193">_xll.BDP(bonds[[#This Row],[worksheet get]],bonds[[#Headers],[mty_typ]])</f>
        <v>PERP/CALL</v>
      </c>
      <c r="H193" s="2" t="str" cm="1">
        <f t="array" ref="H193">_xll.BDP(bonds[[#This Row],[worksheet get]],bonds[[#Headers],[crncy]])</f>
        <v>USD</v>
      </c>
      <c r="I193" s="8" cm="1">
        <f t="array" ref="I193">_xll.BDP(bonds[[#This Row],[worksheet get]],bonds[[#Headers],[amt_outstanding]])</f>
        <v>800000000</v>
      </c>
      <c r="J193" s="2" t="str" cm="1">
        <f t="array" ref="J193">_xll.BDP(bonds[[#This Row],[worksheet get]],bonds[[#Headers],[industry_sector]])</f>
        <v>Energy</v>
      </c>
      <c r="K193" s="2" t="str">
        <f>bonds[[#This Row],[security name]]&amp;" nc-"&amp;RIGHT(YEAR(bonds[[#This Row],[nxt_call_dt]]),2)</f>
        <v>TRAFIG 6 7/8 PERP nc-21</v>
      </c>
      <c r="L193" s="11" cm="1">
        <f t="array" ref="L193">_xll.BDP(bonds[[#This Row],[worksheet get]],bonds[[#Headers],[yas_ispread]])</f>
        <v>1295.539411097327</v>
      </c>
      <c r="M193" s="11" cm="1">
        <f t="array" ref="M193">_xll.BDP(bonds[[#This Row],[worksheet get]],bonds[[#Headers],[blp_i_sprd_mid]])</f>
        <v>1385.6146240234375</v>
      </c>
      <c r="N193" s="2" t="str" cm="1">
        <f t="array" ref="N193">_xll.BDP(bonds[[#This Row],[worksheet get]],bonds[[#Headers],[rtg_moody]])</f>
        <v>#N/A N/A</v>
      </c>
      <c r="O193" s="2" t="str" cm="1">
        <f t="array" ref="O193">_xll.BDP(bonds[[#This Row],[worksheet get]],bonds[[#Headers],[rtg_sp]])</f>
        <v>#N/A N/A</v>
      </c>
      <c r="P193" s="2" t="str" cm="1">
        <f t="array" ref="P193">_xll.BDP(bonds[[#This Row],[worksheet get]],bonds[[#Headers],[bb_composite]])</f>
        <v>#N/A N/A</v>
      </c>
      <c r="Q193" s="13" cm="1">
        <f t="array" ref="Q193">_xll.BDP(bonds[[#This Row],[worksheet get]],"interval_avg","calc_interval=30d","market_data_override=blp_i_sprd_mid")</f>
        <v>1579.5419655172414</v>
      </c>
      <c r="R193" s="13" cm="1">
        <f t="array" ref="R193">_xll.BDP(bonds[[#This Row],[worksheet get]],"interval_std_dev","calc_interval=30d","market_data_override=blp_i_sprd_mid")</f>
        <v>309.9830687035851</v>
      </c>
      <c r="S193" s="13" cm="1">
        <f t="array" ref="S193">_xll.BDP(bonds[[#This Row],[worksheet get]],"interval_low","calc_interval=30d","market_data_override=blp_i_sprd_mid")</f>
        <v>1195.623</v>
      </c>
      <c r="T193" s="13" cm="1">
        <f t="array" ref="T193">_xll.BDP(bonds[[#This Row],[worksheet get]],"interval_high","calc_interval=30d","market_data_override=blp_i_sprd_mid")</f>
        <v>2099.4540000000002</v>
      </c>
      <c r="U193" s="13" t="str" cm="1">
        <f t="array" ref="U193">_xll.BDP(bonds[[#This Row],[worksheet get]],bonds[[#Headers],[green_bond_loan_indicator]])</f>
        <v>N</v>
      </c>
    </row>
    <row r="194" spans="1:21" x14ac:dyDescent="0.25">
      <c r="A194" s="2" t="s">
        <v>309</v>
      </c>
      <c r="B194" s="2" t="str" cm="1">
        <f t="array" ref="B194">_xll.BDP(bonds[[#This Row],[worksheet get]],bonds[[#Headers],[ID_ISIN]])</f>
        <v>XS2033327854</v>
      </c>
      <c r="C194" s="2" t="str" cm="1">
        <f t="array" ref="C194">_xll.BDP(bonds[[#This Row],[worksheet get]],bonds[[#Headers],[security name]])</f>
        <v>TRAFIG 7 1/2 PERP</v>
      </c>
      <c r="D194" s="2" t="str" cm="1">
        <f t="array" ref="D194">_xll.BDP(bonds[[#This Row],[worksheet get]],bonds[[#Headers],[ticker]])</f>
        <v>TRAFIG</v>
      </c>
      <c r="E194" s="2" cm="1">
        <f t="array" ref="E194">_xll.BDP(bonds[[#This Row],[worksheet get]],bonds[[#Headers],[coupon]])</f>
        <v>7.5</v>
      </c>
      <c r="F194" s="7" cm="1">
        <f t="array" ref="F194">_xll.BDP(bonds[[#This Row],[worksheet get]],bonds[[#Headers],[nxt_call_dt]])*1</f>
        <v>45504</v>
      </c>
      <c r="G194" s="2" t="str" cm="1">
        <f t="array" ref="G194">_xll.BDP(bonds[[#This Row],[worksheet get]],bonds[[#Headers],[mty_typ]])</f>
        <v>PERP/CALL</v>
      </c>
      <c r="H194" s="2" t="str" cm="1">
        <f t="array" ref="H194">_xll.BDP(bonds[[#This Row],[worksheet get]],bonds[[#Headers],[crncy]])</f>
        <v>EUR</v>
      </c>
      <c r="I194" s="8" cm="1">
        <f t="array" ref="I194">_xll.BDP(bonds[[#This Row],[worksheet get]],bonds[[#Headers],[amt_outstanding]])</f>
        <v>232936000</v>
      </c>
      <c r="J194" s="2" t="str" cm="1">
        <f t="array" ref="J194">_xll.BDP(bonds[[#This Row],[worksheet get]],bonds[[#Headers],[industry_sector]])</f>
        <v>Energy</v>
      </c>
      <c r="K194" s="2" t="str">
        <f>bonds[[#This Row],[security name]]&amp;" nc-"&amp;RIGHT(YEAR(bonds[[#This Row],[nxt_call_dt]]),2)</f>
        <v>TRAFIG 7 1/2 PERP nc-24</v>
      </c>
      <c r="L194" s="11" cm="1">
        <f t="array" ref="L194">_xll.BDP(bonds[[#This Row],[worksheet get]],bonds[[#Headers],[yas_ispread]])</f>
        <v>920.8590331630644</v>
      </c>
      <c r="M194" s="11" cm="1">
        <f t="array" ref="M194">_xll.BDP(bonds[[#This Row],[worksheet get]],bonds[[#Headers],[blp_i_sprd_mid]])</f>
        <v>921.26513671875</v>
      </c>
      <c r="N194" s="2" t="str" cm="1">
        <f t="array" ref="N194">_xll.BDP(bonds[[#This Row],[worksheet get]],bonds[[#Headers],[rtg_moody]])</f>
        <v>#N/A N/A</v>
      </c>
      <c r="O194" s="2" t="str" cm="1">
        <f t="array" ref="O194">_xll.BDP(bonds[[#This Row],[worksheet get]],bonds[[#Headers],[rtg_sp]])</f>
        <v>#N/A N/A</v>
      </c>
      <c r="P194" s="2" t="str" cm="1">
        <f t="array" ref="P194">_xll.BDP(bonds[[#This Row],[worksheet get]],bonds[[#Headers],[bb_composite]])</f>
        <v>#N/A N/A</v>
      </c>
      <c r="Q194" s="13" cm="1">
        <f t="array" ref="Q194">_xll.BDP(bonds[[#This Row],[worksheet get]],"interval_avg","calc_interval=30d","market_data_override=blp_i_sprd_mid")</f>
        <v>1031.377724137931</v>
      </c>
      <c r="R194" s="13" cm="1">
        <f t="array" ref="R194">_xll.BDP(bonds[[#This Row],[worksheet get]],"interval_std_dev","calc_interval=30d","market_data_override=blp_i_sprd_mid")</f>
        <v>79.854970329205727</v>
      </c>
      <c r="S194" s="13" cm="1">
        <f t="array" ref="S194">_xll.BDP(bonds[[#This Row],[worksheet get]],"interval_low","calc_interval=30d","market_data_override=blp_i_sprd_mid")</f>
        <v>925.69</v>
      </c>
      <c r="T194" s="13" cm="1">
        <f t="array" ref="T194">_xll.BDP(bonds[[#This Row],[worksheet get]],"interval_high","calc_interval=30d","market_data_override=blp_i_sprd_mid")</f>
        <v>1164.163</v>
      </c>
      <c r="U194" s="13" t="str" cm="1">
        <f t="array" ref="U194">_xll.BDP(bonds[[#This Row],[worksheet get]],bonds[[#Headers],[green_bond_loan_indicator]])</f>
        <v>N</v>
      </c>
    </row>
    <row r="195" spans="1:21" x14ac:dyDescent="0.25">
      <c r="A195" s="2" t="s">
        <v>310</v>
      </c>
      <c r="B195" s="2" t="str" cm="1">
        <f t="array" ref="B195">_xll.BDP(bonds[[#This Row],[worksheet get]],bonds[[#Headers],[ID_ISIN]])</f>
        <v>XS1642682410</v>
      </c>
      <c r="C195" s="2" t="str" cm="1">
        <f t="array" ref="C195">_xll.BDP(bonds[[#This Row],[worksheet get]],bonds[[#Headers],[security name]])</f>
        <v>SOFTBK 6 PERP</v>
      </c>
      <c r="D195" s="2" t="str" cm="1">
        <f t="array" ref="D195">_xll.BDP(bonds[[#This Row],[worksheet get]],bonds[[#Headers],[ticker]])</f>
        <v>SOFTBK</v>
      </c>
      <c r="E195" s="2" cm="1">
        <f t="array" ref="E195">_xll.BDP(bonds[[#This Row],[worksheet get]],bonds[[#Headers],[coupon]])</f>
        <v>6</v>
      </c>
      <c r="F195" s="7" cm="1">
        <f t="array" ref="F195">_xll.BDP(bonds[[#This Row],[worksheet get]],bonds[[#Headers],[nxt_call_dt]])*1</f>
        <v>45126</v>
      </c>
      <c r="G195" s="2" t="str" cm="1">
        <f t="array" ref="G195">_xll.BDP(bonds[[#This Row],[worksheet get]],bonds[[#Headers],[mty_typ]])</f>
        <v>PERP/CALL</v>
      </c>
      <c r="H195" s="2" t="str" cm="1">
        <f t="array" ref="H195">_xll.BDP(bonds[[#This Row],[worksheet get]],bonds[[#Headers],[crncy]])</f>
        <v>USD</v>
      </c>
      <c r="I195" s="8" cm="1">
        <f t="array" ref="I195">_xll.BDP(bonds[[#This Row],[worksheet get]],bonds[[#Headers],[amt_outstanding]])</f>
        <v>2750000000</v>
      </c>
      <c r="J195" s="2" t="str" cm="1">
        <f t="array" ref="J195">_xll.BDP(bonds[[#This Row],[worksheet get]],bonds[[#Headers],[industry_sector]])</f>
        <v>Communications</v>
      </c>
      <c r="K195" s="2" t="str">
        <f>bonds[[#This Row],[security name]]&amp;" nc-"&amp;RIGHT(YEAR(bonds[[#This Row],[nxt_call_dt]]),2)</f>
        <v>SOFTBK 6 PERP nc-23</v>
      </c>
      <c r="L195" s="11" cm="1">
        <f t="array" ref="L195">_xll.BDP(bonds[[#This Row],[worksheet get]],bonds[[#Headers],[yas_ispread]])</f>
        <v>889.81559963996426</v>
      </c>
      <c r="M195" s="11" cm="1">
        <f t="array" ref="M195">_xll.BDP(bonds[[#This Row],[worksheet get]],bonds[[#Headers],[blp_i_sprd_mid]])</f>
        <v>888.24249267578125</v>
      </c>
      <c r="N195" s="2" t="str" cm="1">
        <f t="array" ref="N195">_xll.BDP(bonds[[#This Row],[worksheet get]],bonds[[#Headers],[rtg_moody]])</f>
        <v>B2u</v>
      </c>
      <c r="O195" s="2" t="str" cm="1">
        <f t="array" ref="O195">_xll.BDP(bonds[[#This Row],[worksheet get]],bonds[[#Headers],[rtg_sp]])</f>
        <v>B+</v>
      </c>
      <c r="P195" s="2" t="str" cm="1">
        <f t="array" ref="P195">_xll.BDP(bonds[[#This Row],[worksheet get]],bonds[[#Headers],[bb_composite]])</f>
        <v>NR</v>
      </c>
      <c r="Q195" s="13" cm="1">
        <f t="array" ref="Q195">_xll.BDP(bonds[[#This Row],[worksheet get]],"interval_avg","calc_interval=30d","market_data_override=blp_i_sprd_mid")</f>
        <v>850.36957586206915</v>
      </c>
      <c r="R195" s="13" cm="1">
        <f t="array" ref="R195">_xll.BDP(bonds[[#This Row],[worksheet get]],"interval_std_dev","calc_interval=30d","market_data_override=blp_i_sprd_mid")</f>
        <v>44.966176211194373</v>
      </c>
      <c r="S195" s="13" cm="1">
        <f t="array" ref="S195">_xll.BDP(bonds[[#This Row],[worksheet get]],"interval_low","calc_interval=30d","market_data_override=blp_i_sprd_mid")</f>
        <v>781.88</v>
      </c>
      <c r="T195" s="13" cm="1">
        <f t="array" ref="T195">_xll.BDP(bonds[[#This Row],[worksheet get]],"interval_high","calc_interval=30d","market_data_override=blp_i_sprd_mid")</f>
        <v>981.75729999999999</v>
      </c>
      <c r="U195" s="13" t="str" cm="1">
        <f t="array" ref="U195">_xll.BDP(bonds[[#This Row],[worksheet get]],bonds[[#Headers],[green_bond_loan_indicator]])</f>
        <v>N</v>
      </c>
    </row>
    <row r="196" spans="1:21" x14ac:dyDescent="0.25">
      <c r="A196" s="2" t="s">
        <v>311</v>
      </c>
      <c r="B196" s="2" t="str" cm="1">
        <f t="array" ref="B196">_xll.BDP(bonds[[#This Row],[worksheet get]],bonds[[#Headers],[ID_ISIN]])</f>
        <v>XS1642686676</v>
      </c>
      <c r="C196" s="2" t="str" cm="1">
        <f t="array" ref="C196">_xll.BDP(bonds[[#This Row],[worksheet get]],bonds[[#Headers],[security name]])</f>
        <v>SOFTBK 6 7/8 PERP</v>
      </c>
      <c r="D196" s="2" t="str" cm="1">
        <f t="array" ref="D196">_xll.BDP(bonds[[#This Row],[worksheet get]],bonds[[#Headers],[ticker]])</f>
        <v>SOFTBK</v>
      </c>
      <c r="E196" s="2" cm="1">
        <f t="array" ref="E196">_xll.BDP(bonds[[#This Row],[worksheet get]],bonds[[#Headers],[coupon]])</f>
        <v>6.875</v>
      </c>
      <c r="F196" s="7" cm="1">
        <f t="array" ref="F196">_xll.BDP(bonds[[#This Row],[worksheet get]],bonds[[#Headers],[nxt_call_dt]])*1</f>
        <v>46587</v>
      </c>
      <c r="G196" s="2" t="str" cm="1">
        <f t="array" ref="G196">_xll.BDP(bonds[[#This Row],[worksheet get]],bonds[[#Headers],[mty_typ]])</f>
        <v>PERP/CALL</v>
      </c>
      <c r="H196" s="2" t="str" cm="1">
        <f t="array" ref="H196">_xll.BDP(bonds[[#This Row],[worksheet get]],bonds[[#Headers],[crncy]])</f>
        <v>USD</v>
      </c>
      <c r="I196" s="8" cm="1">
        <f t="array" ref="I196">_xll.BDP(bonds[[#This Row],[worksheet get]],bonds[[#Headers],[amt_outstanding]])</f>
        <v>1750000000</v>
      </c>
      <c r="J196" s="2" t="str" cm="1">
        <f t="array" ref="J196">_xll.BDP(bonds[[#This Row],[worksheet get]],bonds[[#Headers],[industry_sector]])</f>
        <v>Communications</v>
      </c>
      <c r="K196" s="2" t="str">
        <f>bonds[[#This Row],[security name]]&amp;" nc-"&amp;RIGHT(YEAR(bonds[[#This Row],[nxt_call_dt]]),2)</f>
        <v>SOFTBK 6 7/8 PERP nc-27</v>
      </c>
      <c r="L196" s="11" cm="1">
        <f t="array" ref="L196">_xll.BDP(bonds[[#This Row],[worksheet get]],bonds[[#Headers],[yas_ispread]])</f>
        <v>760.80114405666109</v>
      </c>
      <c r="M196" s="11" cm="1">
        <f t="array" ref="M196">_xll.BDP(bonds[[#This Row],[worksheet get]],bonds[[#Headers],[blp_i_sprd_mid]])</f>
        <v>759.56011962890625</v>
      </c>
      <c r="N196" s="2" t="str" cm="1">
        <f t="array" ref="N196">_xll.BDP(bonds[[#This Row],[worksheet get]],bonds[[#Headers],[rtg_moody]])</f>
        <v>B2u</v>
      </c>
      <c r="O196" s="2" t="str" cm="1">
        <f t="array" ref="O196">_xll.BDP(bonds[[#This Row],[worksheet get]],bonds[[#Headers],[rtg_sp]])</f>
        <v>B+</v>
      </c>
      <c r="P196" s="2" t="str" cm="1">
        <f t="array" ref="P196">_xll.BDP(bonds[[#This Row],[worksheet get]],bonds[[#Headers],[bb_composite]])</f>
        <v>NR</v>
      </c>
      <c r="Q196" s="13" cm="1">
        <f t="array" ref="Q196">_xll.BDP(bonds[[#This Row],[worksheet get]],"interval_avg","calc_interval=30d","market_data_override=blp_i_sprd_mid")</f>
        <v>735.56987241379295</v>
      </c>
      <c r="R196" s="13" cm="1">
        <f t="array" ref="R196">_xll.BDP(bonds[[#This Row],[worksheet get]],"interval_std_dev","calc_interval=30d","market_data_override=blp_i_sprd_mid")</f>
        <v>24.091583630001466</v>
      </c>
      <c r="S196" s="13" cm="1">
        <f t="array" ref="S196">_xll.BDP(bonds[[#This Row],[worksheet get]],"interval_low","calc_interval=30d","market_data_override=blp_i_sprd_mid")</f>
        <v>697.54819999999995</v>
      </c>
      <c r="T196" s="13" cm="1">
        <f t="array" ref="T196">_xll.BDP(bonds[[#This Row],[worksheet get]],"interval_high","calc_interval=30d","market_data_override=blp_i_sprd_mid")</f>
        <v>804.45510000000002</v>
      </c>
      <c r="U196" s="13" t="str" cm="1">
        <f t="array" ref="U196">_xll.BDP(bonds[[#This Row],[worksheet get]],bonds[[#Headers],[green_bond_loan_indicator]])</f>
        <v>N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499984740745262"/>
  </sheetPr>
  <dimension ref="A1:D12"/>
  <sheetViews>
    <sheetView workbookViewId="0">
      <selection activeCell="D38" sqref="D38"/>
    </sheetView>
  </sheetViews>
  <sheetFormatPr defaultRowHeight="10.5" x14ac:dyDescent="0.25"/>
  <cols>
    <col min="1" max="1" width="37.08984375" style="9" bestFit="1" customWidth="1"/>
    <col min="2" max="2" width="16.36328125" style="9" bestFit="1" customWidth="1"/>
    <col min="3" max="3" width="8.7265625" style="9"/>
    <col min="4" max="4" width="11.7265625" style="9" bestFit="1" customWidth="1"/>
    <col min="5" max="16384" width="8.7265625" style="9"/>
  </cols>
  <sheetData>
    <row r="1" spans="1:4" ht="11" x14ac:dyDescent="0.3">
      <c r="A1" s="1" t="s">
        <v>0</v>
      </c>
      <c r="B1" s="1" t="s">
        <v>1</v>
      </c>
      <c r="D1" s="9" t="s">
        <v>78</v>
      </c>
    </row>
    <row r="2" spans="1:4" x14ac:dyDescent="0.25">
      <c r="A2" s="9" t="str">
        <f>_xll.BTCWGETALL("cols=2;rows=11")</f>
        <v>w-55F6F816E93547B58DAD99F9F740410F</v>
      </c>
      <c r="B2" s="9" t="s">
        <v>22</v>
      </c>
      <c r="D2" s="12" t="s">
        <v>22</v>
      </c>
    </row>
    <row r="3" spans="1:4" x14ac:dyDescent="0.25">
      <c r="A3" s="9" t="s">
        <v>323</v>
      </c>
      <c r="B3" s="9" t="s">
        <v>26</v>
      </c>
    </row>
    <row r="4" spans="1:4" x14ac:dyDescent="0.25">
      <c r="A4" s="9" t="s">
        <v>312</v>
      </c>
      <c r="B4" s="9" t="s">
        <v>313</v>
      </c>
      <c r="D4" s="9" t="s">
        <v>315</v>
      </c>
    </row>
    <row r="5" spans="1:4" x14ac:dyDescent="0.25">
      <c r="A5" s="9" t="s">
        <v>314</v>
      </c>
      <c r="B5" s="9" t="s">
        <v>31</v>
      </c>
      <c r="D5" s="9" t="str">
        <f>_xlfn.XLOOKUP(lookUpBBGworksheet,Table2[name],Table2[worksheet ID])</f>
        <v>w-55F6F816E93547B58DAD99F9F740410F</v>
      </c>
    </row>
    <row r="6" spans="1:4" x14ac:dyDescent="0.25">
      <c r="A6" s="9" t="s">
        <v>30</v>
      </c>
      <c r="B6" s="9" t="s">
        <v>31</v>
      </c>
    </row>
    <row r="7" spans="1:4" x14ac:dyDescent="0.25">
      <c r="A7" s="9" t="s">
        <v>35</v>
      </c>
      <c r="B7" s="9" t="s">
        <v>31</v>
      </c>
    </row>
    <row r="8" spans="1:4" x14ac:dyDescent="0.25">
      <c r="A8" s="9" t="s">
        <v>40</v>
      </c>
      <c r="B8" s="9" t="s">
        <v>41</v>
      </c>
    </row>
    <row r="9" spans="1:4" x14ac:dyDescent="0.25">
      <c r="A9" s="9" t="s">
        <v>45</v>
      </c>
      <c r="B9" s="9" t="s">
        <v>46</v>
      </c>
    </row>
    <row r="10" spans="1:4" x14ac:dyDescent="0.25">
      <c r="A10" s="9" t="s">
        <v>49</v>
      </c>
      <c r="B10" s="9" t="s">
        <v>50</v>
      </c>
    </row>
    <row r="11" spans="1:4" x14ac:dyDescent="0.25">
      <c r="A11" s="9" t="s">
        <v>53</v>
      </c>
      <c r="B11" s="9" t="s">
        <v>54</v>
      </c>
    </row>
    <row r="12" spans="1:4" x14ac:dyDescent="0.25">
      <c r="A12" s="9" t="s">
        <v>57</v>
      </c>
      <c r="B12" s="9" t="s">
        <v>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FE3A-8880-4F49-AB16-52160799213D}">
  <sheetPr>
    <tabColor rgb="FFC00000"/>
  </sheetPr>
  <dimension ref="C5:D7"/>
  <sheetViews>
    <sheetView workbookViewId="0">
      <selection activeCell="C11" sqref="C11"/>
    </sheetView>
  </sheetViews>
  <sheetFormatPr defaultRowHeight="14.5" x14ac:dyDescent="0.35"/>
  <sheetData>
    <row r="5" spans="3:4" x14ac:dyDescent="0.35">
      <c r="C5" t="s">
        <v>325</v>
      </c>
      <c r="D5">
        <f>ROWS(bonds[#Data])</f>
        <v>195</v>
      </c>
    </row>
    <row r="6" spans="3:4" x14ac:dyDescent="0.35">
      <c r="C6" t="s">
        <v>326</v>
      </c>
      <c r="D6">
        <f>COLUMNS(bonds[#Data])</f>
        <v>21</v>
      </c>
    </row>
    <row r="7" spans="3:4" x14ac:dyDescent="0.35">
      <c r="C7" t="s">
        <v>327</v>
      </c>
      <c r="D7">
        <f>D5*D6</f>
        <v>4095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504A1-2AEA-4FC2-AAD1-9560237916D4}">
  <dimension ref="C8:C32"/>
  <sheetViews>
    <sheetView workbookViewId="0">
      <selection activeCell="D8" sqref="D8"/>
    </sheetView>
  </sheetViews>
  <sheetFormatPr defaultRowHeight="14.5" x14ac:dyDescent="0.35"/>
  <sheetData>
    <row r="8" spans="3:3" x14ac:dyDescent="0.35">
      <c r="C8" t="str" cm="1">
        <f t="array" ref="C8:C32">_xlfn.UNIQUE(bonds[ticker],FALSE,TRUE)</f>
        <v>FIRMEN</v>
      </c>
    </row>
    <row r="9" spans="3:3" x14ac:dyDescent="0.35">
      <c r="C9" t="str">
        <v>LXSGR</v>
      </c>
    </row>
    <row r="10" spans="3:3" x14ac:dyDescent="0.35">
      <c r="C10" t="str">
        <v>LHNVX</v>
      </c>
    </row>
    <row r="11" spans="3:3" x14ac:dyDescent="0.35">
      <c r="C11" t="str">
        <v>EVKGR</v>
      </c>
    </row>
    <row r="12" spans="3:3" x14ac:dyDescent="0.35">
      <c r="C12" t="str">
        <v>BNFP</v>
      </c>
    </row>
    <row r="13" spans="3:3" x14ac:dyDescent="0.35">
      <c r="C13" t="str">
        <v>ECLEAR</v>
      </c>
    </row>
    <row r="14" spans="3:3" x14ac:dyDescent="0.35">
      <c r="C14" t="str">
        <v>BRITEL</v>
      </c>
    </row>
    <row r="15" spans="3:3" x14ac:dyDescent="0.35">
      <c r="C15" t="str">
        <v>T</v>
      </c>
    </row>
    <row r="16" spans="3:3" x14ac:dyDescent="0.35">
      <c r="C16" t="str">
        <v>TENN</v>
      </c>
    </row>
    <row r="17" spans="3:3" x14ac:dyDescent="0.35">
      <c r="C17" t="str">
        <v>ALLRNV</v>
      </c>
    </row>
    <row r="18" spans="3:3" x14ac:dyDescent="0.35">
      <c r="C18" t="str">
        <v>STEDIN</v>
      </c>
    </row>
    <row r="19" spans="3:3" x14ac:dyDescent="0.35">
      <c r="C19" t="str">
        <v>ELIASO</v>
      </c>
    </row>
    <row r="20" spans="3:3" x14ac:dyDescent="0.35">
      <c r="C20" t="str">
        <v>VLVY</v>
      </c>
    </row>
    <row r="21" spans="3:3" x14ac:dyDescent="0.35">
      <c r="C21" t="str">
        <v>AFFP</v>
      </c>
    </row>
    <row r="22" spans="3:3" x14ac:dyDescent="0.35">
      <c r="C22" t="str">
        <v>LHAGR</v>
      </c>
    </row>
    <row r="23" spans="3:3" x14ac:dyDescent="0.35">
      <c r="C23" t="str">
        <v>FERSM</v>
      </c>
    </row>
    <row r="24" spans="3:3" x14ac:dyDescent="0.35">
      <c r="C24" t="str">
        <v>ANNGR</v>
      </c>
    </row>
    <row r="25" spans="3:3" x14ac:dyDescent="0.35">
      <c r="C25" t="str">
        <v>BALDER</v>
      </c>
    </row>
    <row r="26" spans="3:3" x14ac:dyDescent="0.35">
      <c r="C26" t="str">
        <v>TLGGR</v>
      </c>
    </row>
    <row r="27" spans="3:3" x14ac:dyDescent="0.35">
      <c r="C27" t="str">
        <v>HEIBOS</v>
      </c>
    </row>
    <row r="28" spans="3:3" x14ac:dyDescent="0.35">
      <c r="C28" t="str">
        <v>JUSTLN</v>
      </c>
    </row>
    <row r="29" spans="3:3" x14ac:dyDescent="0.35">
      <c r="C29" t="str">
        <v>SZUGR</v>
      </c>
    </row>
    <row r="30" spans="3:3" x14ac:dyDescent="0.35">
      <c r="C30" t="str">
        <v>COFP</v>
      </c>
    </row>
    <row r="31" spans="3:3" x14ac:dyDescent="0.35">
      <c r="C31" t="str">
        <v>SBRYLN</v>
      </c>
    </row>
    <row r="32" spans="3:3" x14ac:dyDescent="0.35">
      <c r="C32" t="str">
        <v>WIEAV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manualData</vt:lpstr>
      <vt:lpstr>calcsFrmBBG</vt:lpstr>
      <vt:lpstr>BBGdata</vt:lpstr>
      <vt:lpstr>worksheets</vt:lpstr>
      <vt:lpstr>stats</vt:lpstr>
      <vt:lpstr>test</vt:lpstr>
      <vt:lpstr>BBGsheetResult</vt:lpstr>
      <vt:lpstr>lookUpBBGworksheet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Darren Lefcoe</cp:lastModifiedBy>
  <dcterms:created xsi:type="dcterms:W3CDTF">2015-06-05T18:17:20Z</dcterms:created>
  <dcterms:modified xsi:type="dcterms:W3CDTF">2020-07-03T15:11:37Z</dcterms:modified>
</cp:coreProperties>
</file>